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F&amp;O)'!$R$1:$R$328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89" i="7"/>
  <c r="K89"/>
  <c r="M90"/>
  <c r="L56"/>
  <c r="K56"/>
  <c r="L55"/>
  <c r="K55"/>
  <c r="L54"/>
  <c r="K54"/>
  <c r="L53"/>
  <c r="M53" s="1"/>
  <c r="K53"/>
  <c r="K91"/>
  <c r="L90"/>
  <c r="K90"/>
  <c r="L18"/>
  <c r="K18"/>
  <c r="L85"/>
  <c r="K85"/>
  <c r="K115"/>
  <c r="M115" s="1"/>
  <c r="L51"/>
  <c r="K51"/>
  <c r="L50"/>
  <c r="K50"/>
  <c r="K114"/>
  <c r="M114" s="1"/>
  <c r="M86"/>
  <c r="K87"/>
  <c r="L86"/>
  <c r="K86"/>
  <c r="L81"/>
  <c r="K81"/>
  <c r="L49"/>
  <c r="K49"/>
  <c r="K48"/>
  <c r="L48"/>
  <c r="K83"/>
  <c r="K84"/>
  <c r="M83"/>
  <c r="L83"/>
  <c r="L82"/>
  <c r="K82"/>
  <c r="K113"/>
  <c r="M113" s="1"/>
  <c r="L19"/>
  <c r="K19"/>
  <c r="M79"/>
  <c r="L79"/>
  <c r="K79"/>
  <c r="K80"/>
  <c r="L78"/>
  <c r="K78"/>
  <c r="L47"/>
  <c r="K47"/>
  <c r="K112"/>
  <c r="M112" s="1"/>
  <c r="L46"/>
  <c r="K46"/>
  <c r="L44"/>
  <c r="K44"/>
  <c r="K17"/>
  <c r="L17"/>
  <c r="L41"/>
  <c r="K41"/>
  <c r="K111"/>
  <c r="M111" s="1"/>
  <c r="L77"/>
  <c r="K77"/>
  <c r="L75"/>
  <c r="K75"/>
  <c r="L45"/>
  <c r="K45"/>
  <c r="K110"/>
  <c r="M110" s="1"/>
  <c r="L76"/>
  <c r="K76"/>
  <c r="L74"/>
  <c r="K74"/>
  <c r="L73"/>
  <c r="K73"/>
  <c r="L43"/>
  <c r="K43"/>
  <c r="K106"/>
  <c r="M106" s="1"/>
  <c r="K109"/>
  <c r="M109" s="1"/>
  <c r="L126"/>
  <c r="K126"/>
  <c r="K108"/>
  <c r="M108" s="1"/>
  <c r="K107"/>
  <c r="M107" s="1"/>
  <c r="L42"/>
  <c r="K42"/>
  <c r="L39"/>
  <c r="K39"/>
  <c r="L15"/>
  <c r="K15"/>
  <c r="K298"/>
  <c r="L298" s="1"/>
  <c r="K278"/>
  <c r="L278" s="1"/>
  <c r="K99"/>
  <c r="K100"/>
  <c r="L37"/>
  <c r="K37"/>
  <c r="K105"/>
  <c r="M105" s="1"/>
  <c r="L40"/>
  <c r="K40"/>
  <c r="K104"/>
  <c r="M104" s="1"/>
  <c r="L72"/>
  <c r="K72"/>
  <c r="K68"/>
  <c r="L68"/>
  <c r="L67"/>
  <c r="K67"/>
  <c r="L32"/>
  <c r="K32"/>
  <c r="L12"/>
  <c r="L38"/>
  <c r="K38"/>
  <c r="L36"/>
  <c r="K36"/>
  <c r="L70"/>
  <c r="K70"/>
  <c r="K71"/>
  <c r="L71"/>
  <c r="L33"/>
  <c r="K33"/>
  <c r="L35"/>
  <c r="K35"/>
  <c r="L14"/>
  <c r="K14"/>
  <c r="L10"/>
  <c r="K10"/>
  <c r="K103"/>
  <c r="M103" s="1"/>
  <c r="K102"/>
  <c r="M102" s="1"/>
  <c r="K69"/>
  <c r="L69"/>
  <c r="L34"/>
  <c r="K34"/>
  <c r="L66"/>
  <c r="K66"/>
  <c r="K12"/>
  <c r="L31"/>
  <c r="K31"/>
  <c r="K101"/>
  <c r="M101" s="1"/>
  <c r="H11"/>
  <c r="K11" s="1"/>
  <c r="K303"/>
  <c r="L303" s="1"/>
  <c r="K302"/>
  <c r="L302" s="1"/>
  <c r="L11"/>
  <c r="K305"/>
  <c r="L305" s="1"/>
  <c r="K300"/>
  <c r="L300" s="1"/>
  <c r="M7"/>
  <c r="F288"/>
  <c r="K288" s="1"/>
  <c r="L288" s="1"/>
  <c r="K289"/>
  <c r="L289" s="1"/>
  <c r="K280"/>
  <c r="L280" s="1"/>
  <c r="K283"/>
  <c r="L283" s="1"/>
  <c r="K291"/>
  <c r="L291" s="1"/>
  <c r="F282"/>
  <c r="F281"/>
  <c r="K281" s="1"/>
  <c r="L281" s="1"/>
  <c r="F279"/>
  <c r="K279" s="1"/>
  <c r="L279" s="1"/>
  <c r="F259"/>
  <c r="K259" s="1"/>
  <c r="L259" s="1"/>
  <c r="F211"/>
  <c r="K211" s="1"/>
  <c r="L211" s="1"/>
  <c r="K290"/>
  <c r="L290" s="1"/>
  <c r="K294"/>
  <c r="L294" s="1"/>
  <c r="K295"/>
  <c r="L295" s="1"/>
  <c r="K287"/>
  <c r="L287" s="1"/>
  <c r="K297"/>
  <c r="L297" s="1"/>
  <c r="K293"/>
  <c r="L293" s="1"/>
  <c r="K286"/>
  <c r="L286" s="1"/>
  <c r="K275"/>
  <c r="L275" s="1"/>
  <c r="K277"/>
  <c r="L277" s="1"/>
  <c r="K274"/>
  <c r="L274" s="1"/>
  <c r="K276"/>
  <c r="L276" s="1"/>
  <c r="K205"/>
  <c r="L205" s="1"/>
  <c r="K258"/>
  <c r="L258" s="1"/>
  <c r="K272"/>
  <c r="L272" s="1"/>
  <c r="K273"/>
  <c r="L273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3"/>
  <c r="L263" s="1"/>
  <c r="K261"/>
  <c r="L261" s="1"/>
  <c r="K260"/>
  <c r="L260" s="1"/>
  <c r="K255"/>
  <c r="L255" s="1"/>
  <c r="K254"/>
  <c r="L254" s="1"/>
  <c r="K253"/>
  <c r="L253" s="1"/>
  <c r="K250"/>
  <c r="L250" s="1"/>
  <c r="K249"/>
  <c r="L249" s="1"/>
  <c r="K248"/>
  <c r="L248" s="1"/>
  <c r="K247"/>
  <c r="L247" s="1"/>
  <c r="K246"/>
  <c r="L246" s="1"/>
  <c r="K245"/>
  <c r="L245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1"/>
  <c r="L231" s="1"/>
  <c r="K229"/>
  <c r="L229" s="1"/>
  <c r="K227"/>
  <c r="L227" s="1"/>
  <c r="K226"/>
  <c r="L226" s="1"/>
  <c r="K225"/>
  <c r="L225" s="1"/>
  <c r="K223"/>
  <c r="L223" s="1"/>
  <c r="K222"/>
  <c r="L222" s="1"/>
  <c r="K221"/>
  <c r="L221" s="1"/>
  <c r="K220"/>
  <c r="K219"/>
  <c r="L219" s="1"/>
  <c r="K218"/>
  <c r="L218" s="1"/>
  <c r="K216"/>
  <c r="L216" s="1"/>
  <c r="K215"/>
  <c r="L215" s="1"/>
  <c r="K214"/>
  <c r="L214" s="1"/>
  <c r="K213"/>
  <c r="L213" s="1"/>
  <c r="K212"/>
  <c r="L212" s="1"/>
  <c r="H210"/>
  <c r="K210" s="1"/>
  <c r="L210" s="1"/>
  <c r="K207"/>
  <c r="L207" s="1"/>
  <c r="K206"/>
  <c r="L206" s="1"/>
  <c r="K204"/>
  <c r="L204" s="1"/>
  <c r="K203"/>
  <c r="L203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H176"/>
  <c r="K176" s="1"/>
  <c r="L176" s="1"/>
  <c r="F175"/>
  <c r="K175" s="1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D7" i="6"/>
  <c r="K6" i="4"/>
  <c r="K6" i="3"/>
  <c r="L6" i="2"/>
  <c r="M54" i="7" l="1"/>
  <c r="M55"/>
  <c r="M56"/>
  <c r="M89"/>
  <c r="M18"/>
  <c r="M85"/>
  <c r="M81"/>
  <c r="M51"/>
  <c r="M50"/>
  <c r="M82"/>
  <c r="M49"/>
  <c r="M48"/>
  <c r="M47"/>
  <c r="M19"/>
  <c r="M78"/>
  <c r="M44"/>
  <c r="M46"/>
  <c r="M41"/>
  <c r="M17"/>
  <c r="M77"/>
  <c r="M45"/>
  <c r="M75"/>
  <c r="M76"/>
  <c r="M126"/>
  <c r="M43"/>
  <c r="M73"/>
  <c r="M74"/>
  <c r="M42"/>
  <c r="M39"/>
  <c r="M15"/>
  <c r="M33"/>
  <c r="M38"/>
  <c r="M67"/>
  <c r="M37"/>
  <c r="M71"/>
  <c r="M11"/>
  <c r="M34"/>
  <c r="M31"/>
  <c r="M40"/>
  <c r="M14"/>
  <c r="M10"/>
  <c r="M12"/>
  <c r="M35"/>
  <c r="M70"/>
  <c r="M36"/>
  <c r="M68"/>
  <c r="M72"/>
  <c r="M66"/>
  <c r="M69"/>
  <c r="M32"/>
</calcChain>
</file>

<file path=xl/sharedStrings.xml><?xml version="1.0" encoding="utf-8"?>
<sst xmlns="http://schemas.openxmlformats.org/spreadsheetml/2006/main" count="3003" uniqueCount="1108">
  <si>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</si>
  <si>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</si>
  <si>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</si>
  <si>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</si>
  <si>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</si>
  <si>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</si>
  <si>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</si>
  <si>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</si>
  <si>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</si>
  <si>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</si>
  <si>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</si>
  <si>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</si>
  <si>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</si>
  <si>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</si>
  <si>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</si>
  <si>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</si>
  <si>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</si>
  <si>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</si>
  <si>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</si>
  <si>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</si>
  <si>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</si>
  <si>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</si>
  <si>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</si>
  <si>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</si>
  <si>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</si>
  <si>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</si>
  <si>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</si>
  <si>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</si>
  <si>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</si>
  <si>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</si>
  <si>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</si>
  <si>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</si>
  <si>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</si>
  <si>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</si>
  <si>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</si>
  <si>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</si>
  <si>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</si>
  <si>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</si>
  <si>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</si>
  <si>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</si>
  <si>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</si>
  <si>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</si>
  <si>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</si>
  <si>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</si>
  <si>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</si>
  <si>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</si>
  <si>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</si>
  <si>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</si>
  <si>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</si>
  <si>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</si>
  <si>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</si>
  <si>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</si>
  <si>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</si>
  <si>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</si>
  <si>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</si>
  <si>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</si>
  <si>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</si>
  <si>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</si>
  <si>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</si>
  <si>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</si>
  <si>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</si>
  <si>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</si>
  <si>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</si>
  <si>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</si>
  <si>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</si>
  <si>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</si>
  <si>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</si>
  <si>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</si>
  <si>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</si>
  <si>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</si>
  <si>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</si>
  <si>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</si>
  <si>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</si>
  <si>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</si>
  <si>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</si>
  <si>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</si>
  <si>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</si>
  <si>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</si>
  <si>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</si>
  <si>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</si>
  <si>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</si>
  <si>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</si>
  <si>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</si>
  <si>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</si>
  <si>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</si>
  <si>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</si>
  <si>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</si>
  <si>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</si>
  <si>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</si>
  <si>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</si>
  <si>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</si>
  <si>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</si>
  <si>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</si>
  <si>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</si>
  <si>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</si>
  <si>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</si>
  <si>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</si>
  <si>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</si>
  <si>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</si>
  <si>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</si>
  <si>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</si>
  <si>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</si>
  <si>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</si>
  <si>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</si>
  <si>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</si>
  <si>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</si>
  <si>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</si>
  <si>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</si>
  <si>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</si>
  <si>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</si>
  <si>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</si>
  <si>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</si>
  <si>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</si>
  <si>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</si>
  <si>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</si>
  <si>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</si>
  <si>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</si>
  <si>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</si>
  <si>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</si>
  <si>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</si>
  <si>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</si>
  <si>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</si>
  <si>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</si>
  <si>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</si>
  <si>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</si>
  <si>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</si>
  <si>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</si>
  <si>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</si>
  <si>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</si>
  <si>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</si>
  <si>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</si>
  <si>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</si>
  <si>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</si>
  <si>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</si>
  <si>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</si>
  <si>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</si>
  <si>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</si>
  <si>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</si>
  <si>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</si>
  <si>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</si>
  <si>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</si>
  <si>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</si>
  <si>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</si>
  <si>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</si>
  <si>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</si>
  <si>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</si>
  <si>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</si>
  <si>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</si>
  <si>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</si>
  <si>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</si>
  <si>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</si>
  <si>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</si>
  <si>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</si>
  <si>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</si>
  <si>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</si>
  <si>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</si>
  <si>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</si>
  <si>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</si>
  <si>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</si>
  <si>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</si>
  <si>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</si>
  <si>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</si>
  <si>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</si>
  <si>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</si>
  <si>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</si>
  <si>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</si>
  <si>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</si>
  <si>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</si>
  <si>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</si>
  <si>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</si>
  <si>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</si>
  <si>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</si>
  <si>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</si>
  <si>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</si>
  <si>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</si>
  <si>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</si>
  <si>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</si>
  <si>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</si>
  <si>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</si>
  <si>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</si>
  <si>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</si>
  <si>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</si>
  <si>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</si>
  <si>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</si>
  <si>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</si>
  <si>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</si>
  <si>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</si>
  <si>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</si>
  <si>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</si>
  <si>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</si>
  <si>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</si>
  <si>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</si>
  <si>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</si>
  <si>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</si>
  <si>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</si>
  <si>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</si>
  <si>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</si>
  <si>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</si>
  <si>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</si>
  <si>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</si>
  <si>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</si>
  <si>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</si>
  <si>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</si>
  <si>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</si>
  <si>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</si>
  <si>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</si>
  <si>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</si>
  <si>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</si>
  <si>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</si>
  <si>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</si>
  <si>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</si>
  <si>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</si>
  <si>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</si>
  <si>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</si>
  <si>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</si>
  <si>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</si>
  <si>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</si>
  <si>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</si>
  <si>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</si>
  <si>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</si>
  <si>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</si>
  <si>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</si>
  <si>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</si>
  <si>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</si>
  <si>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</si>
  <si>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</si>
  <si>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</si>
  <si>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</si>
  <si>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</si>
  <si>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</si>
  <si>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</si>
  <si>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</si>
  <si>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</si>
  <si>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</si>
  <si>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</si>
  <si>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</si>
  <si>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</si>
  <si>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</si>
  <si>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</si>
  <si>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</si>
  <si>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</si>
  <si>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</si>
  <si>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</si>
  <si>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</si>
  <si>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</si>
  <si>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</si>
  <si>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</si>
  <si>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</si>
  <si>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</si>
  <si>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</si>
  <si>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</si>
  <si>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</si>
  <si>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</si>
  <si>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</si>
  <si>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</si>
  <si>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</si>
  <si>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</si>
  <si>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</si>
  <si>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</si>
  <si>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</si>
  <si>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</si>
  <si>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</si>
  <si>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</si>
  <si>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</si>
  <si>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</si>
  <si>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</si>
  <si>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</si>
  <si>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</si>
  <si>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</si>
  <si>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</si>
  <si>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</si>
  <si>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</si>
  <si>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</si>
  <si>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</si>
  <si>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</si>
  <si>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</si>
  <si>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</si>
  <si>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</si>
  <si>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</si>
  <si>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</si>
  <si>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</si>
  <si>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</si>
  <si>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</si>
  <si>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</si>
  <si>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</si>
  <si>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</si>
  <si>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</si>
  <si>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</si>
  <si>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</si>
  <si>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</si>
  <si>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</si>
  <si>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</si>
  <si>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</si>
  <si>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</si>
  <si>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</si>
  <si>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</si>
  <si>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</si>
  <si>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</si>
  <si>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</si>
  <si>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</si>
  <si>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</si>
  <si>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</si>
  <si>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</si>
  <si>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</si>
  <si>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</si>
  <si>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</si>
  <si>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</si>
  <si>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</si>
  <si>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</si>
  <si>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</si>
  <si>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</si>
  <si>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</si>
  <si>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</si>
  <si>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</si>
  <si>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</si>
  <si>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</si>
  <si>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</si>
  <si>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</si>
  <si>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</si>
  <si>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</si>
  <si>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</si>
  <si>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</si>
  <si>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</si>
  <si>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</si>
  <si>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</si>
  <si>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</si>
  <si>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</si>
  <si>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</si>
  <si>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</si>
  <si>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</si>
  <si>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</si>
  <si>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</si>
  <si>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</si>
  <si>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</si>
  <si>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</si>
  <si>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</si>
  <si>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</si>
  <si>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</si>
  <si>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</si>
  <si>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</si>
  <si>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</si>
  <si>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</si>
  <si>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</si>
  <si>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</si>
  <si>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</si>
  <si>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</si>
  <si>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</si>
  <si>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</si>
  <si>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</si>
  <si>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</si>
  <si>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</si>
  <si>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</si>
  <si>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</si>
  <si>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</si>
  <si>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</si>
  <si>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</si>
  <si>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</si>
  <si>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</si>
  <si>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</si>
  <si>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</si>
  <si>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</si>
  <si>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</si>
  <si>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</si>
  <si>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</si>
  <si>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</si>
  <si>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</si>
  <si>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</si>
  <si>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</si>
  <si>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</si>
  <si>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</si>
  <si>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</si>
  <si>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</si>
  <si>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</si>
  <si>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</si>
  <si>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</si>
  <si>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</si>
  <si>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</si>
  <si>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</si>
  <si>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</si>
  <si>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</si>
  <si>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</si>
  <si>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</si>
  <si>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</si>
  <si>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</si>
  <si>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</si>
  <si>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</si>
  <si>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</si>
  <si>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</si>
  <si>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</si>
  <si>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</si>
  <si>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</si>
  <si>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</si>
  <si>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</si>
  <si>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</si>
  <si>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</si>
  <si>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</si>
  <si>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</si>
  <si>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</si>
  <si>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</si>
  <si>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</si>
  <si>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</si>
  <si>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</si>
  <si>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</si>
  <si>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</si>
  <si>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</si>
  <si>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</si>
  <si>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</si>
  <si>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</si>
  <si>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</si>
  <si>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</si>
  <si>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</si>
  <si>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</si>
  <si>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</si>
  <si>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</si>
  <si>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</si>
  <si>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</si>
  <si>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</si>
  <si>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</si>
  <si>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</si>
  <si>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</si>
  <si>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</si>
  <si>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</si>
  <si>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</si>
  <si>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</si>
  <si>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</si>
  <si>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</si>
  <si>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</si>
  <si>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</si>
  <si>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</si>
  <si>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</si>
  <si>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</si>
  <si>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</si>
  <si>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</si>
  <si>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</si>
  <si>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</si>
  <si>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</si>
  <si>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</si>
  <si>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</si>
  <si>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</si>
  <si>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</si>
  <si>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</si>
  <si>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</si>
  <si>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</si>
  <si>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</si>
  <si>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</si>
  <si>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</si>
  <si>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</si>
  <si>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</si>
  <si>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</si>
  <si>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</si>
  <si>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</si>
  <si>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</si>
  <si>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</si>
  <si>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</si>
  <si>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</si>
  <si>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</si>
  <si>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</si>
  <si>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</si>
  <si>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</si>
  <si>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</si>
  <si>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</si>
  <si>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</si>
  <si>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</si>
  <si>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</si>
  <si>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</si>
  <si>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</si>
  <si>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</si>
  <si>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</si>
  <si>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</si>
  <si>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</si>
  <si>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</si>
  <si>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</si>
  <si>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</si>
  <si>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</si>
  <si>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</si>
  <si>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</si>
  <si>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</si>
  <si>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</si>
  <si>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</si>
  <si>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</si>
  <si>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</si>
  <si>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</si>
  <si>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</si>
  <si>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</si>
  <si>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</si>
  <si>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</si>
  <si>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</si>
  <si>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</si>
  <si>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</si>
  <si>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</si>
  <si>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</si>
  <si>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</si>
  <si>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</si>
  <si>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</si>
  <si>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</si>
  <si>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</si>
  <si>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</si>
  <si>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</si>
  <si>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</si>
  <si>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</si>
  <si>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</si>
  <si>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</si>
  <si>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</si>
  <si>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</si>
  <si>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</si>
  <si>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</si>
  <si>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</si>
  <si>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</si>
  <si>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</si>
  <si>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</si>
  <si>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</si>
  <si>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</si>
  <si>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</si>
  <si>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</si>
  <si>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</si>
  <si>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</si>
  <si>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</si>
  <si>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</si>
  <si>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</si>
  <si>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</si>
  <si>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</si>
  <si>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</si>
  <si>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</si>
  <si>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</si>
  <si>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</si>
  <si>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</si>
  <si>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</si>
  <si>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</si>
  <si>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</si>
  <si>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</si>
  <si>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</si>
  <si>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</si>
  <si>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</si>
  <si>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</si>
  <si>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</si>
  <si>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</si>
  <si>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</si>
  <si>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</si>
  <si>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</si>
  <si>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</si>
  <si>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</si>
  <si>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</si>
  <si>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</si>
  <si>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</si>
  <si>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</si>
  <si>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</si>
  <si>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</si>
  <si>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</si>
  <si>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</si>
  <si>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</si>
  <si>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</si>
  <si>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</si>
  <si>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</si>
  <si>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</si>
  <si>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</si>
  <si>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</si>
  <si>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</si>
  <si>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</si>
  <si>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</si>
  <si>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</si>
  <si>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</si>
  <si>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</si>
  <si>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</si>
  <si>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</si>
  <si>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</si>
  <si>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</si>
  <si>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</si>
  <si>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</si>
  <si>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</si>
  <si>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</si>
  <si>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</si>
  <si>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</si>
  <si>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</si>
  <si>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</si>
  <si>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</si>
  <si>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</si>
  <si>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</si>
  <si>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</si>
  <si>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</si>
  <si>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</si>
  <si>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</si>
  <si>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</si>
  <si>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</si>
  <si>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</si>
  <si>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</si>
  <si>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</si>
  <si>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</si>
  <si>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</si>
  <si>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</si>
  <si>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</si>
  <si>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</si>
  <si>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</si>
  <si>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</si>
  <si>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</si>
  <si>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</si>
  <si>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</si>
  <si>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</si>
  <si>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</si>
  <si>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</si>
  <si>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</si>
  <si>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</si>
  <si>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</si>
  <si>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</si>
  <si>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</si>
  <si>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</si>
  <si>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</si>
  <si>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</si>
  <si>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</si>
  <si>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</si>
  <si>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</si>
  <si>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</si>
  <si>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</si>
  <si>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</si>
  <si>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</si>
  <si>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</si>
  <si>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</si>
  <si>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</si>
  <si>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</si>
  <si>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</si>
  <si>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</si>
  <si>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</si>
  <si>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</si>
  <si>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</si>
  <si>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</si>
  <si>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</si>
  <si>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</si>
  <si>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</si>
  <si>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</si>
  <si>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</si>
  <si>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</si>
  <si>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</si>
  <si>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</si>
  <si>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</si>
  <si>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</si>
  <si>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</si>
  <si>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</si>
  <si>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</si>
  <si>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</si>
  <si>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</si>
  <si>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</si>
  <si>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</si>
  <si>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</si>
  <si>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</si>
  <si>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</si>
  <si>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</si>
  <si>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</si>
  <si>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</si>
  <si>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</si>
  <si>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</si>
  <si>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</si>
  <si>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</si>
  <si>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</si>
  <si>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</si>
  <si>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</si>
  <si>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</si>
  <si>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</si>
  <si>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</si>
  <si>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</si>
  <si>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</si>
  <si>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</si>
  <si>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</si>
  <si>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</si>
  <si>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</si>
  <si>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</si>
  <si>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</si>
  <si>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</si>
  <si>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</si>
  <si>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</si>
  <si>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</si>
  <si>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</si>
  <si>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</si>
  <si>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</si>
  <si>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</si>
  <si>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</si>
  <si>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</si>
  <si>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</si>
  <si>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</si>
  <si>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</si>
  <si>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</si>
  <si>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</si>
  <si>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</si>
  <si>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</si>
  <si>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</si>
  <si>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</si>
  <si>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</si>
  <si>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</si>
  <si>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</si>
  <si>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</si>
  <si>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</si>
  <si>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</si>
  <si>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</si>
  <si>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</si>
  <si>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</si>
  <si>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</si>
  <si>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</si>
  <si>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</si>
  <si>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</si>
  <si>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</si>
  <si>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</si>
  <si>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</si>
  <si>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</si>
  <si>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</si>
  <si>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</si>
  <si>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</si>
  <si>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</si>
  <si>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</si>
  <si>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</si>
  <si>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</si>
  <si>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</si>
  <si>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</si>
  <si>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</si>
  <si>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</si>
  <si>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</si>
  <si>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</si>
  <si>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</si>
  <si>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</si>
  <si>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</si>
  <si>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</si>
  <si>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</si>
  <si>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</si>
  <si>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</si>
  <si>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</si>
  <si>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</si>
  <si>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</si>
  <si>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</si>
  <si>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</si>
  <si>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</si>
  <si>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</si>
  <si>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</si>
  <si>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</si>
  <si>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</si>
  <si>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</si>
  <si>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</si>
  <si>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</si>
  <si>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</si>
  <si>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</si>
  <si>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</si>
  <si>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</si>
  <si>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</si>
  <si>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</si>
  <si>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</si>
  <si>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</si>
  <si>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</si>
  <si>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</si>
  <si>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</si>
  <si>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</si>
  <si>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</si>
  <si>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</si>
  <si>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</si>
  <si>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</si>
  <si>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</si>
  <si>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</si>
  <si>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</si>
  <si>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</si>
  <si>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</si>
  <si>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</si>
  <si>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</si>
  <si>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</si>
  <si>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</si>
  <si>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</si>
  <si>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</si>
  <si>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</si>
  <si>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</si>
  <si>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</si>
  <si>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</si>
  <si>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</si>
  <si>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</si>
  <si>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</si>
  <si>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</si>
  <si>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</si>
  <si>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</si>
  <si>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</si>
  <si>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</si>
  <si>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</si>
  <si>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</si>
  <si>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</si>
  <si>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</si>
  <si>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</si>
  <si>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</si>
  <si>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</si>
  <si>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</si>
  <si>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</si>
  <si>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</si>
  <si>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</si>
  <si>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</si>
  <si>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</si>
  <si>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</si>
  <si>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</si>
  <si>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</si>
  <si>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</si>
  <si>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</si>
  <si>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</si>
  <si>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</si>
  <si>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</si>
  <si>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</si>
  <si>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</si>
  <si>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</si>
  <si>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</si>
  <si>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</si>
  <si>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</si>
  <si>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</si>
  <si>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</si>
  <si>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</si>
  <si>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</si>
  <si>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</si>
  <si>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</si>
  <si>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</si>
  <si>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</si>
  <si>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</si>
  <si>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</si>
  <si>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</si>
  <si>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</si>
  <si>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</si>
  <si>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</si>
  <si>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</si>
  <si>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</si>
  <si>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</si>
  <si>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</si>
  <si>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</si>
  <si>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</si>
  <si>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</si>
  <si>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</si>
  <si>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</si>
  <si>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</si>
  <si>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</si>
  <si>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</si>
  <si>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</si>
  <si>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</si>
  <si>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</si>
  <si>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1550-1600</t>
  </si>
  <si>
    <t>INDUSTOWER</t>
  </si>
  <si>
    <t>187-193</t>
  </si>
  <si>
    <t>3900-4000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</si>
  <si>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</si>
  <si>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</si>
  <si>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</si>
  <si>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</si>
  <si>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</si>
  <si>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</si>
  <si>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</si>
  <si>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</si>
  <si>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</si>
  <si>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NIFTY 13800 PE 11-FEB</t>
  </si>
  <si>
    <t>NIFTY 13400 PE 11-FEB</t>
  </si>
  <si>
    <t>NIFTY 13800 PE 4-FEB</t>
  </si>
  <si>
    <t>OLGA TRADING PRIVATE LIMITED</t>
  </si>
  <si>
    <t>Retail Research Technical Calls &amp; Fundamental Performance Report for the month of February-2021</t>
  </si>
  <si>
    <t>2235-2245</t>
  </si>
  <si>
    <t>2500-2550</t>
  </si>
  <si>
    <t>2400-2450</t>
  </si>
  <si>
    <t xml:space="preserve">AUROPHARMA FEB FUT </t>
  </si>
  <si>
    <t>960-965</t>
  </si>
  <si>
    <t>RELIANCE FEB FUT</t>
  </si>
  <si>
    <t>600-610</t>
  </si>
  <si>
    <t>NIFTY FEB FUT</t>
  </si>
  <si>
    <t>Profit of Rs.11/-</t>
  </si>
  <si>
    <t>Profit of Rs.14/-</t>
  </si>
  <si>
    <t>BATAINDIA FEB FUT</t>
  </si>
  <si>
    <t>1600-1620</t>
  </si>
  <si>
    <t>Profit of Rs.17/-</t>
  </si>
  <si>
    <t>Profit of Rs.75.10</t>
  </si>
  <si>
    <t>1920-1950</t>
  </si>
  <si>
    <t>Loss of Rs, 120/-</t>
  </si>
  <si>
    <t>NIFTY 14800 PE 4-FEB</t>
  </si>
  <si>
    <t>100-120</t>
  </si>
  <si>
    <t>Profit of Rs.20.50/-</t>
  </si>
  <si>
    <t>Profit of Rs.19.50/-</t>
  </si>
  <si>
    <t>Profit of Rs.15.50/-</t>
  </si>
  <si>
    <t>Profit of Rs.107.5/-</t>
  </si>
  <si>
    <t>Profit of Rs.43.5/-</t>
  </si>
  <si>
    <t>640-650</t>
  </si>
  <si>
    <t>495-505</t>
  </si>
  <si>
    <t>AUROPHARMA FEB FUT</t>
  </si>
  <si>
    <t>Profit of Rs.18/-</t>
  </si>
  <si>
    <t>Loss of Rs.20/-</t>
  </si>
  <si>
    <t>NIFTY 15100 CE 25-FEB</t>
  </si>
  <si>
    <t>50-10</t>
  </si>
  <si>
    <t>Loss of Rs.19/-</t>
  </si>
  <si>
    <t xml:space="preserve"> ZEEL</t>
  </si>
  <si>
    <t>230-235</t>
  </si>
  <si>
    <t>HDFCLIFE FEB FUT</t>
  </si>
  <si>
    <t>Profit of Rs.10.5/-</t>
  </si>
  <si>
    <t>1750-1800</t>
  </si>
  <si>
    <t>Profit of Rs.160/-</t>
  </si>
  <si>
    <t>2200-2210</t>
  </si>
  <si>
    <t>2400-2500</t>
  </si>
  <si>
    <t>Loss of Rs, 98/-</t>
  </si>
  <si>
    <t xml:space="preserve">NIFTY 15200 CE 25-FEB </t>
  </si>
  <si>
    <t>Profit of Rs.13/-</t>
  </si>
  <si>
    <t>1500-1530</t>
  </si>
  <si>
    <t>1800-1850</t>
  </si>
  <si>
    <t>BANKNIFTY 36500 CE 25-FEB</t>
  </si>
  <si>
    <t>100-50</t>
  </si>
  <si>
    <t>Loss of Rs, 117.5/-</t>
  </si>
  <si>
    <t>Profit of Rs.65.5</t>
  </si>
  <si>
    <t>Profit of Rs.82.5</t>
  </si>
  <si>
    <t>Profit of Rs.105/-</t>
  </si>
  <si>
    <t>Loss of Rs.6.5/-</t>
  </si>
  <si>
    <t>222-225</t>
  </si>
  <si>
    <t>Profit of Rs.3.25/-</t>
  </si>
  <si>
    <t>Profit of Rs, 52.5/-</t>
  </si>
  <si>
    <t>Profit of Rs, 95/-</t>
  </si>
  <si>
    <t>18000-18200</t>
  </si>
  <si>
    <t>BANKNIFTY 37400 CE 25-FEB</t>
  </si>
  <si>
    <t>Loss of Rs, 152/-</t>
  </si>
  <si>
    <t>Part profit of Rs.31/-</t>
  </si>
  <si>
    <t>Loss of Rs, 99.5/-</t>
  </si>
  <si>
    <t>SRF FEB FUT</t>
  </si>
  <si>
    <t>1780-1800</t>
  </si>
  <si>
    <t>Loss of Rs.121.8/-</t>
  </si>
  <si>
    <t>Profit of Rs.6.75/-</t>
  </si>
  <si>
    <t>620-625</t>
  </si>
  <si>
    <t>ASIANPAINT FEB FUT</t>
  </si>
  <si>
    <t>2450-2470</t>
  </si>
  <si>
    <t>Profit of Rs.80/-</t>
  </si>
  <si>
    <t xml:space="preserve">BANKNIFTY 36800 PE 25-FEB </t>
  </si>
  <si>
    <t>600-700</t>
  </si>
  <si>
    <t>Profit of Rs.4/-</t>
  </si>
  <si>
    <t>98-100</t>
  </si>
  <si>
    <t>Profit of Rs.23.5/-</t>
  </si>
  <si>
    <t>M&amp;MFIN FEB FUT</t>
  </si>
  <si>
    <t>212-210</t>
  </si>
  <si>
    <t>Profit of Rs.2.25/-</t>
  </si>
  <si>
    <t>NIFTY 14800 PE 25-FEB</t>
  </si>
  <si>
    <t>NIFTY 15250 PE 18-FEB</t>
  </si>
  <si>
    <t>Profit of Rs.20/-</t>
  </si>
  <si>
    <t>ASIANPAINT 2440 CE 25-FEB</t>
  </si>
  <si>
    <t>45-50</t>
  </si>
  <si>
    <t>Loss of Rs.6/-</t>
  </si>
  <si>
    <t>49-50</t>
  </si>
  <si>
    <t>Loss of Rs.2.15/-</t>
  </si>
  <si>
    <t>84-86</t>
  </si>
  <si>
    <t>Loss of Rs.3/-</t>
  </si>
  <si>
    <t>Loss of Rs.50/-</t>
  </si>
  <si>
    <t>Profit of Rs.5/-</t>
  </si>
  <si>
    <t>550-560</t>
  </si>
  <si>
    <t>310-305</t>
  </si>
  <si>
    <t>Profit of Rs.6.5/-</t>
  </si>
  <si>
    <t>103-100</t>
  </si>
  <si>
    <t>NIFTY 14500 PE 25-FEB</t>
  </si>
  <si>
    <t>Profit of Rs, 70/-</t>
  </si>
  <si>
    <t>Loss of Rs.37/-</t>
  </si>
  <si>
    <t>GAMMNINFRA</t>
  </si>
  <si>
    <t>ICICI BANK LIMITED</t>
  </si>
  <si>
    <t>PRISMMEDI</t>
  </si>
  <si>
    <t>SSPNFIN</t>
  </si>
  <si>
    <t>Profit of Rs.40.5/-</t>
  </si>
  <si>
    <t>Loss of Rs, 17/-</t>
  </si>
  <si>
    <t>BRITANNIA MAR FUT</t>
  </si>
  <si>
    <t xml:space="preserve">NIFTY MAR FUT </t>
  </si>
  <si>
    <t>Profit of Rs.10/-</t>
  </si>
  <si>
    <t>NIFTY 14600 PE 4-MAR</t>
  </si>
  <si>
    <t>NIFTY MAR FUT</t>
  </si>
  <si>
    <t>Profit of Rs, 75/-</t>
  </si>
  <si>
    <t>Loss of Rs.3,5/-</t>
  </si>
  <si>
    <t>4300-4350</t>
  </si>
  <si>
    <t>AUROPHARMA MAR FUT</t>
  </si>
  <si>
    <t>1470-1480</t>
  </si>
  <si>
    <t>SHANGAR</t>
  </si>
  <si>
    <t>Profit of Rs.39.5/-</t>
  </si>
  <si>
    <t>NIFTY 14700 PE FEB</t>
  </si>
  <si>
    <t>Loss of Rs, 108.5/-</t>
  </si>
  <si>
    <t>GGL</t>
  </si>
  <si>
    <t>ARPIT PIYUSHBHAI SHAH</t>
  </si>
  <si>
    <t>HIGHGROWTH VINCOM PRIVATE LIMITED</t>
  </si>
  <si>
    <t>MONIKA RAJPUT</t>
  </si>
  <si>
    <t>TRANWAY</t>
  </si>
  <si>
    <t>ANSHUGOEL</t>
  </si>
  <si>
    <t>Profit of Rs.7/-</t>
  </si>
  <si>
    <t>Loss of Rs. 34.5/-</t>
  </si>
  <si>
    <t>Loss of Rs. 32.5/-</t>
  </si>
  <si>
    <t>DRREDDY MAR FUT</t>
  </si>
  <si>
    <t>4520-4540</t>
  </si>
  <si>
    <t xml:space="preserve">LT MAR FUT </t>
  </si>
  <si>
    <t>1560-1570</t>
  </si>
  <si>
    <t>439-441</t>
  </si>
  <si>
    <t>7NR</t>
  </si>
  <si>
    <t>RIDDHI PINAL SHAH</t>
  </si>
  <si>
    <t>KALPESH RAJESHBHAI ZINZUVADIA</t>
  </si>
  <si>
    <t>JANUSCORP</t>
  </si>
  <si>
    <t>TUSHAR SHASHIKANT SHAH</t>
  </si>
  <si>
    <t>PUSHPA BHAJU</t>
  </si>
  <si>
    <t>UNIVPRIM</t>
  </si>
  <si>
    <t>PRAKASH KUMAR MOHTA</t>
  </si>
  <si>
    <t>AMDIND</t>
  </si>
  <si>
    <t>AMD Industries Limited</t>
  </si>
  <si>
    <t>B M TRADERS</t>
  </si>
  <si>
    <t>BRIJESH JITENDRA PAREKH</t>
  </si>
  <si>
    <t>Bharat Heavy Elect Ltd.</t>
  </si>
  <si>
    <t>TOWER RESEARCH CAPITAL MARKETS INDIA PRIVATE LIMITED</t>
  </si>
  <si>
    <t>Himadri Speciality Chem L</t>
  </si>
  <si>
    <t>GRAVITON RESEARCH CAPITAL LLP</t>
  </si>
  <si>
    <t>XTX MARKETS LLP</t>
  </si>
  <si>
    <t>GEETA CHETAN SHAH</t>
  </si>
  <si>
    <t>QE SECURITIES</t>
  </si>
  <si>
    <t>Justdial Ltd.</t>
  </si>
  <si>
    <t>NK SECURITIES RESEARCH PRIVATE LIMITED</t>
  </si>
  <si>
    <t>Tata Chemicals Ltd.</t>
  </si>
  <si>
    <t>Profit of Rs.7.25/-</t>
  </si>
  <si>
    <t>Profit of Rs.92.5/-</t>
  </si>
  <si>
    <t>950-960</t>
  </si>
  <si>
    <t>Profit of Rs.27.5/-</t>
  </si>
  <si>
    <t>Loss of Rs.9/-</t>
  </si>
  <si>
    <t>3620-3640</t>
  </si>
  <si>
    <t>Profit of Rs, 51/-</t>
  </si>
  <si>
    <t>Loss of Rs.25.5/-</t>
  </si>
  <si>
    <t>565-569</t>
  </si>
  <si>
    <t>590-600</t>
  </si>
  <si>
    <t>3780-3820</t>
  </si>
  <si>
    <t>ESCORTS MAR FUT</t>
  </si>
  <si>
    <t>1312-1314</t>
  </si>
  <si>
    <t>98-99</t>
  </si>
  <si>
    <t>110-115</t>
  </si>
  <si>
    <t>4090-4130</t>
  </si>
  <si>
    <t>4600-4700</t>
  </si>
  <si>
    <t>SILVI RAMESHBHAI SHAH</t>
  </si>
  <si>
    <t>ABHIINFRA</t>
  </si>
  <si>
    <t>SWARNA KUMARI MANDAVA</t>
  </si>
  <si>
    <t>RAGHU VEMULAPALLI</t>
  </si>
  <si>
    <t>DIVYAKANDA</t>
  </si>
  <si>
    <t>ERRAMSHETTYRAHUL</t>
  </si>
  <si>
    <t>BGJL</t>
  </si>
  <si>
    <t>MEHTA AKSHAY</t>
  </si>
  <si>
    <t>CORPOCO</t>
  </si>
  <si>
    <t>PRAKASH PRIYA</t>
  </si>
  <si>
    <t>SUKANT MURLIDHAR DOLE</t>
  </si>
  <si>
    <t>ASHOKKUMAR SABURBHAI CHAVDA</t>
  </si>
  <si>
    <t>GOYALASS</t>
  </si>
  <si>
    <t>ADHP INVESTMENT &amp; TRADING PRIVATE LIMITED</t>
  </si>
  <si>
    <t>MANISH RAMESHBHAI PATEL</t>
  </si>
  <si>
    <t>KDLL</t>
  </si>
  <si>
    <t>POONAM JAIN</t>
  </si>
  <si>
    <t>KILPEST</t>
  </si>
  <si>
    <t>NIRANJAN S SHETY</t>
  </si>
  <si>
    <t>MEHAI</t>
  </si>
  <si>
    <t>SHARDUL DHRUVKUMAR VYAS</t>
  </si>
  <si>
    <t>NARAYANI</t>
  </si>
  <si>
    <t>PALLAS FINCAP PRIVATE LIMITED .</t>
  </si>
  <si>
    <t>NATCAPSUQ</t>
  </si>
  <si>
    <t>CHARTERED FINANCE AND LEASING LTD</t>
  </si>
  <si>
    <t>OZONEWORLD</t>
  </si>
  <si>
    <t>PRIMEFRESH</t>
  </si>
  <si>
    <t>SWETSAM STOCK HOLDING PRIVATE LIMITED</t>
  </si>
  <si>
    <t>SONU SURJIT VASAN</t>
  </si>
  <si>
    <t>BIJENDER</t>
  </si>
  <si>
    <t>RLFL</t>
  </si>
  <si>
    <t>MOHANLAL BHIMRAJ SHAH</t>
  </si>
  <si>
    <t>SAGARPROD</t>
  </si>
  <si>
    <t>RINA SANDIP SHAH</t>
  </si>
  <si>
    <t>KUNAL ASHOK NAHAR</t>
  </si>
  <si>
    <t>PRAVIN NANJI GALA</t>
  </si>
  <si>
    <t>SIELFNS</t>
  </si>
  <si>
    <t>RAHUL ANANTRAI MEHTA</t>
  </si>
  <si>
    <t>PARESH DHIRAJLAL SHAH</t>
  </si>
  <si>
    <t>SANGEETA CHANDU JAIN</t>
  </si>
  <si>
    <t>SUBASH RAMASHISH MISHRA</t>
  </si>
  <si>
    <t>AVADH MERCANTILE COMPANY LIMITED</t>
  </si>
  <si>
    <t>PEE BEE STEEL INDUSTRIES LTD</t>
  </si>
  <si>
    <t>MONEY GROW INVESTMENT</t>
  </si>
  <si>
    <t>APOLLO</t>
  </si>
  <si>
    <t>Apollo Micro Systems Ltd</t>
  </si>
  <si>
    <t>M/S. GAYI ADI HATCHERIES PRIVATE LIMITED</t>
  </si>
  <si>
    <t>CMICABLES</t>
  </si>
  <si>
    <t>CMI Limited</t>
  </si>
  <si>
    <t>PRAMILA SINGHAL</t>
  </si>
  <si>
    <t>DREDGECORP</t>
  </si>
  <si>
    <t>Dredging Corporation of I</t>
  </si>
  <si>
    <t>DWARKESH</t>
  </si>
  <si>
    <t>Dwarikesh Sugar Industrie</t>
  </si>
  <si>
    <t>MITHUN SECURITIES PVT. LTD.</t>
  </si>
  <si>
    <t>DYNPRO</t>
  </si>
  <si>
    <t>Dynemic Products Limited</t>
  </si>
  <si>
    <t>Esab India Ltd.</t>
  </si>
  <si>
    <t>SBI MUTUAL FUND</t>
  </si>
  <si>
    <t>VAIBHAV STOCK AND DERIVATIVES BROKING PRIVATE LIMITED</t>
  </si>
  <si>
    <t>NUMIV RESEARCH PRIVATE LIMITED</t>
  </si>
  <si>
    <t>RAILTEL</t>
  </si>
  <si>
    <t>Railtel Corp of Ind Ltd</t>
  </si>
  <si>
    <t>NIPPON INDIA MUTUAL FUND - MULTI CAP FUND</t>
  </si>
  <si>
    <t>GOLDMINE STOCKS PRIVATE LIMITED</t>
  </si>
  <si>
    <t>GOLDMAN SACHS INDIA FUND LTD</t>
  </si>
  <si>
    <t>PRABHULAL LALLUBHAI PAREKH</t>
  </si>
  <si>
    <t>JAIN SANJAY POPATLAL</t>
  </si>
  <si>
    <t>NIPPON INDIA MUTUAL FUND</t>
  </si>
  <si>
    <t>TWO ROADS TRADING PRIVATE LIMITED</t>
  </si>
  <si>
    <t>ASHWIN STOCKS AND INVESTMENT PRIVATE LIMITED</t>
  </si>
  <si>
    <t>RAMASTEEL</t>
  </si>
  <si>
    <t>Rama Steel Tubes Limited</t>
  </si>
  <si>
    <t>SHAH NIRAJ RAJNIKANT</t>
  </si>
  <si>
    <t>Rashtriya Chem Fert Ltd.</t>
  </si>
  <si>
    <t>South Indian Bank Ltd.</t>
  </si>
  <si>
    <t>HI GROWTH CORPORATE SERVICES PVT LTD</t>
  </si>
  <si>
    <t>ADROIT FINANCIAL SERVICES PVT LTD</t>
  </si>
  <si>
    <t>Tata Coffee Limited</t>
  </si>
  <si>
    <t>AKASH</t>
  </si>
  <si>
    <t>Akash Infra-Projects Ltd</t>
  </si>
  <si>
    <t>MAHENDRABHAI GULABDAS PATEL</t>
  </si>
  <si>
    <t>Bharti Airtel Limited</t>
  </si>
  <si>
    <t>INTEGRATED CORE STRATEGIES (ASIA) PTE. LTD.</t>
  </si>
  <si>
    <t>ACACIA PARTNERS LP</t>
  </si>
  <si>
    <t>JAKHARIA</t>
  </si>
  <si>
    <t>JAKHARIA FABRIC LIMITED</t>
  </si>
  <si>
    <t>PROGYAN CONSTRUCTION AND ENGINEERS PRIVATE LIMITED</t>
  </si>
  <si>
    <t>PRAFULCHANDRA ANANTRAI DESAI</t>
  </si>
  <si>
    <t>RPOWER</t>
  </si>
  <si>
    <t>Reliance Power Limited</t>
  </si>
  <si>
    <t>AXIS BANK  LIMITED</t>
  </si>
  <si>
    <t>Chemical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</si>
</sst>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625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165" fontId="46" fillId="58" borderId="37" xfId="0" applyNumberFormat="1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46" fillId="58" borderId="37" xfId="0" applyFont="1" applyFill="1" applyBorder="1" applyAlignment="1">
      <alignment horizontal="center" vertic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9" xfId="139" applyBorder="1"/>
    <xf numFmtId="15" fontId="0" fillId="0" borderId="35" xfId="0" applyNumberFormat="1" applyBorder="1"/>
    <xf numFmtId="0" fontId="0" fillId="45" borderId="35" xfId="0" applyFill="1" applyBorder="1" applyAlignment="1">
      <alignment horizontal="center"/>
    </xf>
    <xf numFmtId="166" fontId="0" fillId="45" borderId="35" xfId="0" applyNumberFormat="1" applyFill="1" applyBorder="1" applyAlignment="1">
      <alignment horizontal="center" vertical="center"/>
    </xf>
    <xf numFmtId="0" fontId="0" fillId="45" borderId="35" xfId="0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6" fillId="2" borderId="38" xfId="0" applyNumberFormat="1" applyFont="1" applyFill="1" applyBorder="1" applyAlignment="1">
      <alignment horizontal="center" vertical="center"/>
    </xf>
    <xf numFmtId="165" fontId="46" fillId="2" borderId="38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6" fillId="2" borderId="38" xfId="0" applyFont="1" applyFill="1" applyBorder="1" applyAlignment="1">
      <alignment horizontal="center" vertical="center"/>
    </xf>
    <xf numFmtId="0" fontId="46" fillId="58" borderId="35" xfId="0" applyNumberFormat="1" applyFont="1" applyFill="1" applyBorder="1" applyAlignment="1">
      <alignment horizontal="center" vertical="center"/>
    </xf>
    <xf numFmtId="165" fontId="46" fillId="58" borderId="35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0" fontId="46" fillId="58" borderId="38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" fontId="48" fillId="45" borderId="35" xfId="0" applyNumberFormat="1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4" fontId="7" fillId="58" borderId="5" xfId="160" applyFont="1" applyFill="1" applyBorder="1" applyAlignment="1">
      <alignment horizontal="center" vertical="center"/>
    </xf>
    <xf numFmtId="0" fontId="46" fillId="2" borderId="38" xfId="0" applyNumberFormat="1" applyFont="1" applyFill="1" applyBorder="1" applyAlignment="1">
      <alignment horizontal="center" vertical="center"/>
    </xf>
    <xf numFmtId="165" fontId="46" fillId="2" borderId="38" xfId="0" applyNumberFormat="1" applyFont="1" applyFill="1" applyBorder="1" applyAlignment="1">
      <alignment horizontal="center" vertical="center"/>
    </xf>
    <xf numFmtId="0" fontId="46" fillId="45" borderId="35" xfId="0" applyNumberFormat="1" applyFont="1" applyFill="1" applyBorder="1" applyAlignment="1">
      <alignment horizontal="center" vertical="center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16" fontId="48" fillId="58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16" fontId="7" fillId="58" borderId="35" xfId="0" applyNumberFormat="1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" fontId="0" fillId="49" borderId="35" xfId="0" applyNumberFormat="1" applyFill="1" applyBorder="1" applyAlignment="1">
      <alignment horizontal="center" vertical="center"/>
    </xf>
    <xf numFmtId="165" fontId="46" fillId="49" borderId="35" xfId="0" applyNumberFormat="1" applyFont="1" applyFill="1" applyBorder="1" applyAlignment="1">
      <alignment horizontal="center" vertical="center"/>
    </xf>
    <xf numFmtId="166" fontId="0" fillId="49" borderId="35" xfId="0" applyNumberFormat="1" applyFont="1" applyFill="1" applyBorder="1" applyAlignment="1">
      <alignment horizontal="center" vertical="center"/>
    </xf>
    <xf numFmtId="0" fontId="8" fillId="49" borderId="35" xfId="0" applyFont="1" applyFill="1" applyBorder="1" applyAlignment="1">
      <alignment horizontal="left"/>
    </xf>
    <xf numFmtId="0" fontId="46" fillId="49" borderId="35" xfId="0" applyFont="1" applyFill="1" applyBorder="1" applyAlignment="1">
      <alignment horizontal="center" vertical="center"/>
    </xf>
    <xf numFmtId="0" fontId="0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5" xfId="51" applyNumberFormat="1" applyFont="1" applyFill="1" applyBorder="1" applyAlignment="1" applyProtection="1">
      <alignment horizontal="center" vertical="center" wrapText="1"/>
    </xf>
    <xf numFmtId="16" fontId="7" fillId="49" borderId="35" xfId="160" applyNumberFormat="1" applyFont="1" applyFill="1" applyBorder="1" applyAlignment="1">
      <alignment horizontal="center" vertical="center"/>
    </xf>
    <xf numFmtId="170" fontId="7" fillId="2" borderId="35" xfId="0" applyNumberFormat="1" applyFont="1" applyFill="1" applyBorder="1" applyAlignment="1">
      <alignment horizontal="center" vertical="center"/>
    </xf>
    <xf numFmtId="0" fontId="46" fillId="60" borderId="38" xfId="0" applyNumberFormat="1" applyFont="1" applyFill="1" applyBorder="1" applyAlignment="1">
      <alignment horizontal="center" vertical="center"/>
    </xf>
    <xf numFmtId="165" fontId="46" fillId="60" borderId="38" xfId="0" applyNumberFormat="1" applyFont="1" applyFill="1" applyBorder="1" applyAlignment="1">
      <alignment horizontal="center" vertical="center"/>
    </xf>
    <xf numFmtId="166" fontId="46" fillId="60" borderId="35" xfId="0" applyNumberFormat="1" applyFont="1" applyFill="1" applyBorder="1" applyAlignment="1">
      <alignment horizontal="center" vertical="center"/>
    </xf>
    <xf numFmtId="0" fontId="49" fillId="60" borderId="35" xfId="0" applyFont="1" applyFill="1" applyBorder="1"/>
    <xf numFmtId="0" fontId="8" fillId="60" borderId="35" xfId="0" applyFont="1" applyFill="1" applyBorder="1" applyAlignment="1">
      <alignment horizontal="center" vertical="center"/>
    </xf>
    <xf numFmtId="0" fontId="46" fillId="60" borderId="35" xfId="0" applyFont="1" applyFill="1" applyBorder="1" applyAlignment="1">
      <alignment horizontal="center" vertical="center"/>
    </xf>
    <xf numFmtId="0" fontId="46" fillId="60" borderId="38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0" fontId="7" fillId="60" borderId="35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0" fontId="7" fillId="60" borderId="35" xfId="51" applyNumberFormat="1" applyFont="1" applyFill="1" applyBorder="1" applyAlignment="1" applyProtection="1">
      <alignment horizontal="center" vertical="center" wrapText="1"/>
    </xf>
    <xf numFmtId="16" fontId="48" fillId="60" borderId="35" xfId="16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3" borderId="4" xfId="0" applyFill="1" applyBorder="1" applyAlignment="1">
      <alignment horizontal="left"/>
    </xf>
    <xf numFmtId="0" fontId="46" fillId="45" borderId="38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2" fontId="7" fillId="58" borderId="35" xfId="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49" borderId="38" xfId="0" applyNumberFormat="1" applyFont="1" applyFill="1" applyBorder="1" applyAlignment="1">
      <alignment horizontal="center" vertical="center"/>
    </xf>
    <xf numFmtId="166" fontId="46" fillId="49" borderId="35" xfId="0" applyNumberFormat="1" applyFont="1" applyFill="1" applyBorder="1" applyAlignment="1">
      <alignment horizontal="center" vertical="center"/>
    </xf>
    <xf numFmtId="0" fontId="49" fillId="49" borderId="35" xfId="0" applyFont="1" applyFill="1" applyBorder="1"/>
    <xf numFmtId="0" fontId="8" fillId="49" borderId="35" xfId="0" applyFont="1" applyFill="1" applyBorder="1" applyAlignment="1">
      <alignment horizontal="center" vertical="center"/>
    </xf>
    <xf numFmtId="0" fontId="7" fillId="49" borderId="36" xfId="0" applyFont="1" applyFill="1" applyBorder="1" applyAlignment="1">
      <alignment horizontal="center" vertical="center"/>
    </xf>
    <xf numFmtId="2" fontId="7" fillId="49" borderId="36" xfId="0" applyNumberFormat="1" applyFont="1" applyFill="1" applyBorder="1" applyAlignment="1">
      <alignment horizontal="center" vertical="center"/>
    </xf>
    <xf numFmtId="170" fontId="7" fillId="49" borderId="35" xfId="0" applyNumberFormat="1" applyFont="1" applyFill="1" applyBorder="1" applyAlignment="1">
      <alignment horizontal="center" vertical="center"/>
    </xf>
    <xf numFmtId="164" fontId="7" fillId="49" borderId="35" xfId="160" applyFont="1" applyFill="1" applyBorder="1" applyAlignment="1">
      <alignment horizontal="center" vertical="center"/>
    </xf>
    <xf numFmtId="16" fontId="48" fillId="49" borderId="35" xfId="160" applyNumberFormat="1" applyFont="1" applyFill="1" applyBorder="1" applyAlignment="1">
      <alignment horizontal="center" vertical="center"/>
    </xf>
    <xf numFmtId="0" fontId="46" fillId="58" borderId="38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8" xfId="0" applyNumberFormat="1" applyFont="1" applyFill="1" applyBorder="1" applyAlignment="1">
      <alignment horizontal="center" vertical="center"/>
    </xf>
    <xf numFmtId="0" fontId="46" fillId="58" borderId="38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8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4" fontId="7" fillId="58" borderId="36" xfId="160" applyFont="1" applyFill="1" applyBorder="1" applyAlignment="1">
      <alignment horizontal="center" vertical="center"/>
    </xf>
    <xf numFmtId="164" fontId="7" fillId="58" borderId="38" xfId="160" applyFont="1" applyFill="1" applyBorder="1" applyAlignment="1">
      <alignment horizontal="center" vertical="center"/>
    </xf>
    <xf numFmtId="16" fontId="48" fillId="58" borderId="36" xfId="160" applyNumberFormat="1" applyFont="1" applyFill="1" applyBorder="1" applyAlignment="1">
      <alignment horizontal="center" vertical="center"/>
    </xf>
    <xf numFmtId="16" fontId="48" fillId="58" borderId="38" xfId="160" applyNumberFormat="1" applyFont="1" applyFill="1" applyBorder="1" applyAlignment="1">
      <alignment horizontal="center" vertical="center"/>
    </xf>
    <xf numFmtId="0" fontId="46" fillId="58" borderId="36" xfId="0" applyNumberFormat="1" applyFont="1" applyFill="1" applyBorder="1" applyAlignment="1">
      <alignment horizontal="center" vertical="center"/>
    </xf>
    <xf numFmtId="0" fontId="46" fillId="58" borderId="38" xfId="0" applyNumberFormat="1" applyFont="1" applyFill="1" applyBorder="1" applyAlignment="1">
      <alignment horizontal="center" vertical="center"/>
    </xf>
    <xf numFmtId="165" fontId="46" fillId="58" borderId="36" xfId="0" applyNumberFormat="1" applyFont="1" applyFill="1" applyBorder="1" applyAlignment="1">
      <alignment horizontal="center" vertical="center"/>
    </xf>
    <xf numFmtId="165" fontId="46" fillId="58" borderId="38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4" fontId="7" fillId="45" borderId="38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7" fillId="45" borderId="38" xfId="160" applyNumberFormat="1" applyFont="1" applyFill="1" applyBorder="1" applyAlignment="1">
      <alignment horizontal="center" vertical="center"/>
    </xf>
    <xf numFmtId="0" fontId="46" fillId="45" borderId="36" xfId="0" applyNumberFormat="1" applyFont="1" applyFill="1" applyBorder="1" applyAlignment="1">
      <alignment horizontal="center" vertical="center"/>
    </xf>
    <xf numFmtId="0" fontId="46" fillId="45" borderId="38" xfId="0" applyNumberFormat="1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8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8" xfId="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8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44256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J18" sqref="J18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44256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92" t="s">
        <v>16</v>
      </c>
      <c r="B9" s="594" t="s">
        <v>17</v>
      </c>
      <c r="C9" s="594" t="s">
        <v>18</v>
      </c>
      <c r="D9" s="594" t="s">
        <v>837</v>
      </c>
      <c r="E9" s="260" t="s">
        <v>19</v>
      </c>
      <c r="F9" s="260" t="s">
        <v>20</v>
      </c>
      <c r="G9" s="589" t="s">
        <v>21</v>
      </c>
      <c r="H9" s="590"/>
      <c r="I9" s="591"/>
      <c r="J9" s="589" t="s">
        <v>22</v>
      </c>
      <c r="K9" s="590"/>
      <c r="L9" s="591"/>
      <c r="M9" s="260"/>
      <c r="N9" s="267"/>
      <c r="O9" s="267"/>
      <c r="P9" s="267"/>
    </row>
    <row r="10" spans="1:16" ht="59.25" customHeight="1">
      <c r="A10" s="593"/>
      <c r="B10" s="595" t="s">
        <v>17</v>
      </c>
      <c r="C10" s="595"/>
      <c r="D10" s="595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74" t="s">
        <v>35</v>
      </c>
      <c r="D11" s="475">
        <v>44280</v>
      </c>
      <c r="E11" s="284">
        <v>34870.35</v>
      </c>
      <c r="F11" s="284">
        <v>35203.450000000004</v>
      </c>
      <c r="G11" s="296">
        <v>34326.900000000009</v>
      </c>
      <c r="H11" s="296">
        <v>33783.450000000004</v>
      </c>
      <c r="I11" s="296">
        <v>32906.900000000009</v>
      </c>
      <c r="J11" s="296">
        <v>35746.900000000009</v>
      </c>
      <c r="K11" s="296">
        <v>36623.450000000012</v>
      </c>
      <c r="L11" s="296">
        <v>37166.900000000009</v>
      </c>
      <c r="M11" s="283">
        <v>36080</v>
      </c>
      <c r="N11" s="283">
        <v>34660</v>
      </c>
      <c r="O11" s="472">
        <v>1981125</v>
      </c>
      <c r="P11" s="473">
        <v>0.41274312302782878</v>
      </c>
    </row>
    <row r="12" spans="1:16" ht="15">
      <c r="A12" s="263">
        <v>2</v>
      </c>
      <c r="B12" s="362" t="s">
        <v>34</v>
      </c>
      <c r="C12" s="474" t="s">
        <v>36</v>
      </c>
      <c r="D12" s="475">
        <v>44280</v>
      </c>
      <c r="E12" s="297">
        <v>14578.45</v>
      </c>
      <c r="F12" s="297">
        <v>14683.35</v>
      </c>
      <c r="G12" s="298">
        <v>14416.75</v>
      </c>
      <c r="H12" s="298">
        <v>14255.05</v>
      </c>
      <c r="I12" s="298">
        <v>13988.449999999999</v>
      </c>
      <c r="J12" s="298">
        <v>14845.050000000001</v>
      </c>
      <c r="K12" s="298">
        <v>15111.650000000003</v>
      </c>
      <c r="L12" s="298">
        <v>15273.350000000002</v>
      </c>
      <c r="M12" s="285">
        <v>14949.95</v>
      </c>
      <c r="N12" s="285">
        <v>14521.65</v>
      </c>
      <c r="O12" s="300">
        <v>12057225</v>
      </c>
      <c r="P12" s="301">
        <v>0.1536965539017984</v>
      </c>
    </row>
    <row r="13" spans="1:16" ht="15">
      <c r="A13" s="263">
        <v>3</v>
      </c>
      <c r="B13" s="362" t="s">
        <v>34</v>
      </c>
      <c r="C13" s="474" t="s">
        <v>835</v>
      </c>
      <c r="D13" s="475">
        <v>44280</v>
      </c>
      <c r="E13" s="425">
        <v>16132.9</v>
      </c>
      <c r="F13" s="425">
        <v>16317.483333333332</v>
      </c>
      <c r="G13" s="426">
        <v>15884.966666666664</v>
      </c>
      <c r="H13" s="426">
        <v>15637.033333333331</v>
      </c>
      <c r="I13" s="426">
        <v>15204.516666666663</v>
      </c>
      <c r="J13" s="426">
        <v>16565.416666666664</v>
      </c>
      <c r="K13" s="426">
        <v>16997.933333333331</v>
      </c>
      <c r="L13" s="426">
        <v>17245.866666666665</v>
      </c>
      <c r="M13" s="427">
        <v>16750</v>
      </c>
      <c r="N13" s="427">
        <v>16069.55</v>
      </c>
      <c r="O13" s="428">
        <v>23920</v>
      </c>
      <c r="P13" s="429">
        <v>0.97359735973597361</v>
      </c>
    </row>
    <row r="14" spans="1:16" ht="15">
      <c r="A14" s="263">
        <v>4</v>
      </c>
      <c r="B14" s="382" t="s">
        <v>1107</v>
      </c>
      <c r="C14" s="474" t="s">
        <v>735</v>
      </c>
      <c r="D14" s="475">
        <v>44280</v>
      </c>
      <c r="E14" s="297">
        <v>1236.4000000000001</v>
      </c>
      <c r="F14" s="297">
        <v>1233.1833333333334</v>
      </c>
      <c r="G14" s="298">
        <v>1223.1666666666667</v>
      </c>
      <c r="H14" s="298">
        <v>1209.9333333333334</v>
      </c>
      <c r="I14" s="298">
        <v>1199.9166666666667</v>
      </c>
      <c r="J14" s="298">
        <v>1246.4166666666667</v>
      </c>
      <c r="K14" s="298">
        <v>1256.4333333333332</v>
      </c>
      <c r="L14" s="298">
        <v>1269.6666666666667</v>
      </c>
      <c r="M14" s="285">
        <v>1243.2</v>
      </c>
      <c r="N14" s="285">
        <v>1219.95</v>
      </c>
      <c r="O14" s="300">
        <v>388875</v>
      </c>
      <c r="P14" s="301">
        <v>-2.1810250817884407E-3</v>
      </c>
    </row>
    <row r="15" spans="1:16" ht="15">
      <c r="A15" s="263">
        <v>5</v>
      </c>
      <c r="B15" s="362" t="s">
        <v>37</v>
      </c>
      <c r="C15" s="474" t="s">
        <v>38</v>
      </c>
      <c r="D15" s="475">
        <v>44280</v>
      </c>
      <c r="E15" s="297">
        <v>1743.85</v>
      </c>
      <c r="F15" s="297">
        <v>1775.45</v>
      </c>
      <c r="G15" s="298">
        <v>1695.15</v>
      </c>
      <c r="H15" s="298">
        <v>1646.45</v>
      </c>
      <c r="I15" s="298">
        <v>1566.15</v>
      </c>
      <c r="J15" s="298">
        <v>1824.15</v>
      </c>
      <c r="K15" s="298">
        <v>1904.4499999999998</v>
      </c>
      <c r="L15" s="298">
        <v>1953.15</v>
      </c>
      <c r="M15" s="285">
        <v>1855.75</v>
      </c>
      <c r="N15" s="285">
        <v>1726.75</v>
      </c>
      <c r="O15" s="300">
        <v>2923500</v>
      </c>
      <c r="P15" s="301">
        <v>6.4833363686031695E-2</v>
      </c>
    </row>
    <row r="16" spans="1:16" ht="15">
      <c r="A16" s="263">
        <v>6</v>
      </c>
      <c r="B16" s="362" t="s">
        <v>39</v>
      </c>
      <c r="C16" s="474" t="s">
        <v>40</v>
      </c>
      <c r="D16" s="475">
        <v>44280</v>
      </c>
      <c r="E16" s="297">
        <v>836.6</v>
      </c>
      <c r="F16" s="297">
        <v>840.5</v>
      </c>
      <c r="G16" s="298">
        <v>817.1</v>
      </c>
      <c r="H16" s="298">
        <v>797.6</v>
      </c>
      <c r="I16" s="298">
        <v>774.2</v>
      </c>
      <c r="J16" s="298">
        <v>860</v>
      </c>
      <c r="K16" s="298">
        <v>883.40000000000009</v>
      </c>
      <c r="L16" s="298">
        <v>902.9</v>
      </c>
      <c r="M16" s="285">
        <v>863.9</v>
      </c>
      <c r="N16" s="285">
        <v>821</v>
      </c>
      <c r="O16" s="300">
        <v>18412000</v>
      </c>
      <c r="P16" s="301">
        <v>2.9638742869925065E-2</v>
      </c>
    </row>
    <row r="17" spans="1:16" ht="15">
      <c r="A17" s="263">
        <v>7</v>
      </c>
      <c r="B17" s="362" t="s">
        <v>39</v>
      </c>
      <c r="C17" s="474" t="s">
        <v>41</v>
      </c>
      <c r="D17" s="475">
        <v>44280</v>
      </c>
      <c r="E17" s="297">
        <v>679.95</v>
      </c>
      <c r="F17" s="297">
        <v>686.11666666666667</v>
      </c>
      <c r="G17" s="298">
        <v>665.93333333333339</v>
      </c>
      <c r="H17" s="298">
        <v>651.91666666666674</v>
      </c>
      <c r="I17" s="298">
        <v>631.73333333333346</v>
      </c>
      <c r="J17" s="298">
        <v>700.13333333333333</v>
      </c>
      <c r="K17" s="298">
        <v>720.31666666666649</v>
      </c>
      <c r="L17" s="298">
        <v>734.33333333333326</v>
      </c>
      <c r="M17" s="285">
        <v>706.3</v>
      </c>
      <c r="N17" s="285">
        <v>672.1</v>
      </c>
      <c r="O17" s="300">
        <v>56257500</v>
      </c>
      <c r="P17" s="301">
        <v>4.4222737819025519E-2</v>
      </c>
    </row>
    <row r="18" spans="1:16" ht="15">
      <c r="A18" s="263">
        <v>8</v>
      </c>
      <c r="B18" s="362" t="s">
        <v>51</v>
      </c>
      <c r="C18" s="474" t="s">
        <v>226</v>
      </c>
      <c r="D18" s="475">
        <v>44280</v>
      </c>
      <c r="E18" s="297">
        <v>2740.4</v>
      </c>
      <c r="F18" s="297">
        <v>2740.15</v>
      </c>
      <c r="G18" s="298">
        <v>2640.3</v>
      </c>
      <c r="H18" s="298">
        <v>2540.2000000000003</v>
      </c>
      <c r="I18" s="298">
        <v>2440.3500000000004</v>
      </c>
      <c r="J18" s="298">
        <v>2840.25</v>
      </c>
      <c r="K18" s="298">
        <v>2940.0999999999995</v>
      </c>
      <c r="L18" s="298">
        <v>3040.2</v>
      </c>
      <c r="M18" s="285">
        <v>2840</v>
      </c>
      <c r="N18" s="285">
        <v>2640.05</v>
      </c>
      <c r="O18" s="300">
        <v>16400</v>
      </c>
      <c r="P18" s="301" t="e">
        <v>#N/A</v>
      </c>
    </row>
    <row r="19" spans="1:16" ht="15">
      <c r="A19" s="263">
        <v>9</v>
      </c>
      <c r="B19" s="362" t="s">
        <v>43</v>
      </c>
      <c r="C19" s="474" t="s">
        <v>44</v>
      </c>
      <c r="D19" s="475">
        <v>44280</v>
      </c>
      <c r="E19" s="297">
        <v>878.45</v>
      </c>
      <c r="F19" s="297">
        <v>879.16666666666663</v>
      </c>
      <c r="G19" s="298">
        <v>871.33333333333326</v>
      </c>
      <c r="H19" s="298">
        <v>864.21666666666658</v>
      </c>
      <c r="I19" s="298">
        <v>856.38333333333321</v>
      </c>
      <c r="J19" s="298">
        <v>886.2833333333333</v>
      </c>
      <c r="K19" s="298">
        <v>894.11666666666656</v>
      </c>
      <c r="L19" s="298">
        <v>901.23333333333335</v>
      </c>
      <c r="M19" s="285">
        <v>887</v>
      </c>
      <c r="N19" s="285">
        <v>872.05</v>
      </c>
      <c r="O19" s="300">
        <v>2924000</v>
      </c>
      <c r="P19" s="301">
        <v>6.1940812112869928E-3</v>
      </c>
    </row>
    <row r="20" spans="1:16" ht="15">
      <c r="A20" s="263">
        <v>10</v>
      </c>
      <c r="B20" s="362" t="s">
        <v>37</v>
      </c>
      <c r="C20" s="474" t="s">
        <v>45</v>
      </c>
      <c r="D20" s="475">
        <v>44280</v>
      </c>
      <c r="E20" s="297">
        <v>273.39999999999998</v>
      </c>
      <c r="F20" s="297">
        <v>277.75</v>
      </c>
      <c r="G20" s="298">
        <v>267.35000000000002</v>
      </c>
      <c r="H20" s="298">
        <v>261.3</v>
      </c>
      <c r="I20" s="298">
        <v>250.90000000000003</v>
      </c>
      <c r="J20" s="298">
        <v>283.8</v>
      </c>
      <c r="K20" s="298">
        <v>294.2</v>
      </c>
      <c r="L20" s="298">
        <v>300.25</v>
      </c>
      <c r="M20" s="285">
        <v>288.14999999999998</v>
      </c>
      <c r="N20" s="285">
        <v>271.7</v>
      </c>
      <c r="O20" s="300">
        <v>14856000</v>
      </c>
      <c r="P20" s="301">
        <v>5.1826677994902294E-2</v>
      </c>
    </row>
    <row r="21" spans="1:16" ht="15">
      <c r="A21" s="263">
        <v>11</v>
      </c>
      <c r="B21" s="362" t="s">
        <v>51</v>
      </c>
      <c r="C21" s="474" t="s">
        <v>294</v>
      </c>
      <c r="D21" s="475">
        <v>44280</v>
      </c>
      <c r="E21" s="297">
        <v>924.25</v>
      </c>
      <c r="F21" s="297">
        <v>917.5</v>
      </c>
      <c r="G21" s="298">
        <v>901.75</v>
      </c>
      <c r="H21" s="298">
        <v>879.25</v>
      </c>
      <c r="I21" s="298">
        <v>863.5</v>
      </c>
      <c r="J21" s="298">
        <v>940</v>
      </c>
      <c r="K21" s="298">
        <v>955.75</v>
      </c>
      <c r="L21" s="298">
        <v>978.25</v>
      </c>
      <c r="M21" s="285">
        <v>933.25</v>
      </c>
      <c r="N21" s="285">
        <v>895</v>
      </c>
      <c r="O21" s="300">
        <v>57200</v>
      </c>
      <c r="P21" s="301" t="e">
        <v>#N/A</v>
      </c>
    </row>
    <row r="22" spans="1:16" ht="15">
      <c r="A22" s="263">
        <v>12</v>
      </c>
      <c r="B22" s="362" t="s">
        <v>39</v>
      </c>
      <c r="C22" s="474" t="s">
        <v>46</v>
      </c>
      <c r="D22" s="475">
        <v>44280</v>
      </c>
      <c r="E22" s="297">
        <v>3064.55</v>
      </c>
      <c r="F22" s="297">
        <v>3094.6666666666665</v>
      </c>
      <c r="G22" s="298">
        <v>3007.8833333333332</v>
      </c>
      <c r="H22" s="298">
        <v>2951.2166666666667</v>
      </c>
      <c r="I22" s="298">
        <v>2864.4333333333334</v>
      </c>
      <c r="J22" s="298">
        <v>3151.333333333333</v>
      </c>
      <c r="K22" s="298">
        <v>3238.1166666666668</v>
      </c>
      <c r="L22" s="298">
        <v>3294.7833333333328</v>
      </c>
      <c r="M22" s="285">
        <v>3181.45</v>
      </c>
      <c r="N22" s="285">
        <v>3038</v>
      </c>
      <c r="O22" s="300">
        <v>1356000</v>
      </c>
      <c r="P22" s="301">
        <v>1.9548872180451128E-2</v>
      </c>
    </row>
    <row r="23" spans="1:16" ht="15">
      <c r="A23" s="263">
        <v>13</v>
      </c>
      <c r="B23" s="362" t="s">
        <v>43</v>
      </c>
      <c r="C23" s="474" t="s">
        <v>47</v>
      </c>
      <c r="D23" s="475">
        <v>44280</v>
      </c>
      <c r="E23" s="297">
        <v>232.8</v>
      </c>
      <c r="F23" s="297">
        <v>232.9</v>
      </c>
      <c r="G23" s="298">
        <v>227.3</v>
      </c>
      <c r="H23" s="298">
        <v>221.8</v>
      </c>
      <c r="I23" s="298">
        <v>216.20000000000002</v>
      </c>
      <c r="J23" s="298">
        <v>238.4</v>
      </c>
      <c r="K23" s="298">
        <v>243.99999999999997</v>
      </c>
      <c r="L23" s="298">
        <v>249.5</v>
      </c>
      <c r="M23" s="285">
        <v>238.5</v>
      </c>
      <c r="N23" s="285">
        <v>227.4</v>
      </c>
      <c r="O23" s="300">
        <v>13480000</v>
      </c>
      <c r="P23" s="301">
        <v>-6.3563737408822513E-2</v>
      </c>
    </row>
    <row r="24" spans="1:16" ht="15">
      <c r="A24" s="263">
        <v>14</v>
      </c>
      <c r="B24" s="362" t="s">
        <v>43</v>
      </c>
      <c r="C24" s="474" t="s">
        <v>48</v>
      </c>
      <c r="D24" s="475">
        <v>44280</v>
      </c>
      <c r="E24" s="297">
        <v>129.25</v>
      </c>
      <c r="F24" s="297">
        <v>128.46666666666667</v>
      </c>
      <c r="G24" s="298">
        <v>125.63333333333333</v>
      </c>
      <c r="H24" s="298">
        <v>122.01666666666665</v>
      </c>
      <c r="I24" s="298">
        <v>119.18333333333331</v>
      </c>
      <c r="J24" s="298">
        <v>132.08333333333334</v>
      </c>
      <c r="K24" s="298">
        <v>134.91666666666666</v>
      </c>
      <c r="L24" s="298">
        <v>138.53333333333336</v>
      </c>
      <c r="M24" s="285">
        <v>131.30000000000001</v>
      </c>
      <c r="N24" s="285">
        <v>124.85</v>
      </c>
      <c r="O24" s="300">
        <v>35118000</v>
      </c>
      <c r="P24" s="301">
        <v>-7.5574508410329311E-2</v>
      </c>
    </row>
    <row r="25" spans="1:16" ht="15">
      <c r="A25" s="263">
        <v>15</v>
      </c>
      <c r="B25" s="362" t="s">
        <v>49</v>
      </c>
      <c r="C25" s="474" t="s">
        <v>50</v>
      </c>
      <c r="D25" s="475">
        <v>44280</v>
      </c>
      <c r="E25" s="297">
        <v>2290.9</v>
      </c>
      <c r="F25" s="297">
        <v>2314.6</v>
      </c>
      <c r="G25" s="298">
        <v>2254.2999999999997</v>
      </c>
      <c r="H25" s="298">
        <v>2217.6999999999998</v>
      </c>
      <c r="I25" s="298">
        <v>2157.3999999999996</v>
      </c>
      <c r="J25" s="298">
        <v>2351.1999999999998</v>
      </c>
      <c r="K25" s="298">
        <v>2411.5</v>
      </c>
      <c r="L25" s="298">
        <v>2448.1</v>
      </c>
      <c r="M25" s="285">
        <v>2374.9</v>
      </c>
      <c r="N25" s="285">
        <v>2278</v>
      </c>
      <c r="O25" s="300">
        <v>6979200</v>
      </c>
      <c r="P25" s="301">
        <v>6.8381171067738236E-2</v>
      </c>
    </row>
    <row r="26" spans="1:16" ht="15">
      <c r="A26" s="263">
        <v>16</v>
      </c>
      <c r="B26" s="362" t="s">
        <v>53</v>
      </c>
      <c r="C26" s="474" t="s">
        <v>222</v>
      </c>
      <c r="D26" s="475">
        <v>44280</v>
      </c>
      <c r="E26" s="297">
        <v>1127</v>
      </c>
      <c r="F26" s="297">
        <v>1121.3500000000001</v>
      </c>
      <c r="G26" s="298">
        <v>1077.6500000000003</v>
      </c>
      <c r="H26" s="298">
        <v>1028.3000000000002</v>
      </c>
      <c r="I26" s="298">
        <v>984.60000000000036</v>
      </c>
      <c r="J26" s="298">
        <v>1170.7000000000003</v>
      </c>
      <c r="K26" s="298">
        <v>1214.4000000000001</v>
      </c>
      <c r="L26" s="298">
        <v>1263.7500000000002</v>
      </c>
      <c r="M26" s="285">
        <v>1165.05</v>
      </c>
      <c r="N26" s="285">
        <v>1072</v>
      </c>
      <c r="O26" s="300">
        <v>112500</v>
      </c>
      <c r="P26" s="301" t="e">
        <v>#N/A</v>
      </c>
    </row>
    <row r="27" spans="1:16" ht="15">
      <c r="A27" s="263">
        <v>17</v>
      </c>
      <c r="B27" s="362" t="s">
        <v>51</v>
      </c>
      <c r="C27" s="474" t="s">
        <v>52</v>
      </c>
      <c r="D27" s="475">
        <v>44280</v>
      </c>
      <c r="E27" s="297">
        <v>860.8</v>
      </c>
      <c r="F27" s="297">
        <v>861.36666666666667</v>
      </c>
      <c r="G27" s="298">
        <v>846.23333333333335</v>
      </c>
      <c r="H27" s="298">
        <v>831.66666666666663</v>
      </c>
      <c r="I27" s="298">
        <v>816.5333333333333</v>
      </c>
      <c r="J27" s="298">
        <v>875.93333333333339</v>
      </c>
      <c r="K27" s="298">
        <v>891.06666666666683</v>
      </c>
      <c r="L27" s="298">
        <v>905.63333333333344</v>
      </c>
      <c r="M27" s="285">
        <v>876.5</v>
      </c>
      <c r="N27" s="285">
        <v>846.8</v>
      </c>
      <c r="O27" s="300">
        <v>9761700</v>
      </c>
      <c r="P27" s="301">
        <v>4.414934297434471E-2</v>
      </c>
    </row>
    <row r="28" spans="1:16" ht="15">
      <c r="A28" s="263">
        <v>18</v>
      </c>
      <c r="B28" s="362" t="s">
        <v>53</v>
      </c>
      <c r="C28" s="474" t="s">
        <v>54</v>
      </c>
      <c r="D28" s="475">
        <v>44280</v>
      </c>
      <c r="E28" s="297">
        <v>729.25</v>
      </c>
      <c r="F28" s="297">
        <v>738.18333333333339</v>
      </c>
      <c r="G28" s="298">
        <v>714.91666666666674</v>
      </c>
      <c r="H28" s="298">
        <v>700.58333333333337</v>
      </c>
      <c r="I28" s="298">
        <v>677.31666666666672</v>
      </c>
      <c r="J28" s="298">
        <v>752.51666666666677</v>
      </c>
      <c r="K28" s="298">
        <v>775.78333333333342</v>
      </c>
      <c r="L28" s="298">
        <v>790.11666666666679</v>
      </c>
      <c r="M28" s="285">
        <v>761.45</v>
      </c>
      <c r="N28" s="285">
        <v>723.85</v>
      </c>
      <c r="O28" s="300">
        <v>37585200</v>
      </c>
      <c r="P28" s="301">
        <v>1.9995440778975478E-2</v>
      </c>
    </row>
    <row r="29" spans="1:16" ht="15">
      <c r="A29" s="263">
        <v>19</v>
      </c>
      <c r="B29" s="362" t="s">
        <v>43</v>
      </c>
      <c r="C29" s="474" t="s">
        <v>55</v>
      </c>
      <c r="D29" s="475">
        <v>44280</v>
      </c>
      <c r="E29" s="297">
        <v>3821.85</v>
      </c>
      <c r="F29" s="297">
        <v>3863.3000000000006</v>
      </c>
      <c r="G29" s="298">
        <v>3761.6000000000013</v>
      </c>
      <c r="H29" s="298">
        <v>3701.3500000000008</v>
      </c>
      <c r="I29" s="298">
        <v>3599.6500000000015</v>
      </c>
      <c r="J29" s="298">
        <v>3923.5500000000011</v>
      </c>
      <c r="K29" s="298">
        <v>4025.2500000000009</v>
      </c>
      <c r="L29" s="298">
        <v>4085.5000000000009</v>
      </c>
      <c r="M29" s="285">
        <v>3965</v>
      </c>
      <c r="N29" s="285">
        <v>3803.05</v>
      </c>
      <c r="O29" s="300">
        <v>1718250</v>
      </c>
      <c r="P29" s="301">
        <v>8.6468542522921271E-2</v>
      </c>
    </row>
    <row r="30" spans="1:16" ht="15">
      <c r="A30" s="263">
        <v>20</v>
      </c>
      <c r="B30" s="362" t="s">
        <v>56</v>
      </c>
      <c r="C30" s="474" t="s">
        <v>57</v>
      </c>
      <c r="D30" s="475">
        <v>44280</v>
      </c>
      <c r="E30" s="297">
        <v>9699.9</v>
      </c>
      <c r="F30" s="297">
        <v>9844.65</v>
      </c>
      <c r="G30" s="298">
        <v>9518.25</v>
      </c>
      <c r="H30" s="298">
        <v>9336.6</v>
      </c>
      <c r="I30" s="298">
        <v>9010.2000000000007</v>
      </c>
      <c r="J30" s="298">
        <v>10026.299999999999</v>
      </c>
      <c r="K30" s="298">
        <v>10352.699999999997</v>
      </c>
      <c r="L30" s="298">
        <v>10534.349999999999</v>
      </c>
      <c r="M30" s="285">
        <v>10171.049999999999</v>
      </c>
      <c r="N30" s="285">
        <v>9663</v>
      </c>
      <c r="O30" s="300">
        <v>581500</v>
      </c>
      <c r="P30" s="301">
        <v>6.6727814721394177E-2</v>
      </c>
    </row>
    <row r="31" spans="1:16" ht="15">
      <c r="A31" s="263">
        <v>21</v>
      </c>
      <c r="B31" s="362" t="s">
        <v>56</v>
      </c>
      <c r="C31" s="474" t="s">
        <v>58</v>
      </c>
      <c r="D31" s="475">
        <v>44280</v>
      </c>
      <c r="E31" s="297">
        <v>5285.55</v>
      </c>
      <c r="F31" s="297">
        <v>5337.0166666666664</v>
      </c>
      <c r="G31" s="298">
        <v>5194.0333333333328</v>
      </c>
      <c r="H31" s="298">
        <v>5102.5166666666664</v>
      </c>
      <c r="I31" s="298">
        <v>4959.5333333333328</v>
      </c>
      <c r="J31" s="298">
        <v>5428.5333333333328</v>
      </c>
      <c r="K31" s="298">
        <v>5571.5166666666664</v>
      </c>
      <c r="L31" s="298">
        <v>5663.0333333333328</v>
      </c>
      <c r="M31" s="285">
        <v>5480</v>
      </c>
      <c r="N31" s="285">
        <v>5245.5</v>
      </c>
      <c r="O31" s="300">
        <v>3896000</v>
      </c>
      <c r="P31" s="301">
        <v>2.9666336306574167E-2</v>
      </c>
    </row>
    <row r="32" spans="1:16" ht="15">
      <c r="A32" s="263">
        <v>22</v>
      </c>
      <c r="B32" s="362" t="s">
        <v>43</v>
      </c>
      <c r="C32" s="474" t="s">
        <v>59</v>
      </c>
      <c r="D32" s="475">
        <v>44280</v>
      </c>
      <c r="E32" s="297">
        <v>1559.7</v>
      </c>
      <c r="F32" s="297">
        <v>1568.1000000000001</v>
      </c>
      <c r="G32" s="298">
        <v>1540.1000000000004</v>
      </c>
      <c r="H32" s="298">
        <v>1520.5000000000002</v>
      </c>
      <c r="I32" s="298">
        <v>1492.5000000000005</v>
      </c>
      <c r="J32" s="298">
        <v>1587.7000000000003</v>
      </c>
      <c r="K32" s="298">
        <v>1615.6999999999998</v>
      </c>
      <c r="L32" s="298">
        <v>1635.3000000000002</v>
      </c>
      <c r="M32" s="285">
        <v>1596.1</v>
      </c>
      <c r="N32" s="285">
        <v>1548.5</v>
      </c>
      <c r="O32" s="300">
        <v>2617200</v>
      </c>
      <c r="P32" s="301">
        <v>5.3453550152954436E-2</v>
      </c>
    </row>
    <row r="33" spans="1:16" ht="15">
      <c r="A33" s="263">
        <v>23</v>
      </c>
      <c r="B33" s="362" t="s">
        <v>53</v>
      </c>
      <c r="C33" s="474" t="s">
        <v>229</v>
      </c>
      <c r="D33" s="475">
        <v>44280</v>
      </c>
      <c r="E33" s="297">
        <v>346.9</v>
      </c>
      <c r="F33" s="297">
        <v>344.11666666666662</v>
      </c>
      <c r="G33" s="298">
        <v>336.08333333333326</v>
      </c>
      <c r="H33" s="298">
        <v>325.26666666666665</v>
      </c>
      <c r="I33" s="298">
        <v>317.23333333333329</v>
      </c>
      <c r="J33" s="298">
        <v>354.93333333333322</v>
      </c>
      <c r="K33" s="298">
        <v>362.96666666666664</v>
      </c>
      <c r="L33" s="298">
        <v>373.78333333333319</v>
      </c>
      <c r="M33" s="285">
        <v>352.15</v>
      </c>
      <c r="N33" s="285">
        <v>333.3</v>
      </c>
      <c r="O33" s="300">
        <v>20140200</v>
      </c>
      <c r="P33" s="301">
        <v>-1.2531991880681317E-2</v>
      </c>
    </row>
    <row r="34" spans="1:16" ht="15">
      <c r="A34" s="263">
        <v>24</v>
      </c>
      <c r="B34" s="362" t="s">
        <v>53</v>
      </c>
      <c r="C34" s="474" t="s">
        <v>60</v>
      </c>
      <c r="D34" s="475">
        <v>44280</v>
      </c>
      <c r="E34" s="297">
        <v>83.25</v>
      </c>
      <c r="F34" s="297">
        <v>83.966666666666654</v>
      </c>
      <c r="G34" s="298">
        <v>81.583333333333314</v>
      </c>
      <c r="H34" s="298">
        <v>79.916666666666657</v>
      </c>
      <c r="I34" s="298">
        <v>77.533333333333317</v>
      </c>
      <c r="J34" s="298">
        <v>85.633333333333312</v>
      </c>
      <c r="K34" s="298">
        <v>88.016666666666666</v>
      </c>
      <c r="L34" s="298">
        <v>89.683333333333309</v>
      </c>
      <c r="M34" s="285">
        <v>86.35</v>
      </c>
      <c r="N34" s="285">
        <v>82.3</v>
      </c>
      <c r="O34" s="300">
        <v>110904300</v>
      </c>
      <c r="P34" s="301">
        <v>0.26033772104773301</v>
      </c>
    </row>
    <row r="35" spans="1:16" ht="15">
      <c r="A35" s="263">
        <v>25</v>
      </c>
      <c r="B35" s="362" t="s">
        <v>49</v>
      </c>
      <c r="C35" s="474" t="s">
        <v>62</v>
      </c>
      <c r="D35" s="475">
        <v>44280</v>
      </c>
      <c r="E35" s="297">
        <v>1445.3</v>
      </c>
      <c r="F35" s="297">
        <v>1458.5333333333335</v>
      </c>
      <c r="G35" s="298">
        <v>1426.8166666666671</v>
      </c>
      <c r="H35" s="298">
        <v>1408.3333333333335</v>
      </c>
      <c r="I35" s="298">
        <v>1376.616666666667</v>
      </c>
      <c r="J35" s="298">
        <v>1477.0166666666671</v>
      </c>
      <c r="K35" s="298">
        <v>1508.7333333333338</v>
      </c>
      <c r="L35" s="298">
        <v>1527.2166666666672</v>
      </c>
      <c r="M35" s="285">
        <v>1490.25</v>
      </c>
      <c r="N35" s="285">
        <v>1440.05</v>
      </c>
      <c r="O35" s="300">
        <v>1660450</v>
      </c>
      <c r="P35" s="301">
        <v>2.7919645897173988E-2</v>
      </c>
    </row>
    <row r="36" spans="1:16" ht="15">
      <c r="A36" s="263">
        <v>26</v>
      </c>
      <c r="B36" s="362" t="s">
        <v>63</v>
      </c>
      <c r="C36" s="474" t="s">
        <v>64</v>
      </c>
      <c r="D36" s="475">
        <v>44280</v>
      </c>
      <c r="E36" s="297">
        <v>137.44999999999999</v>
      </c>
      <c r="F36" s="297">
        <v>138.81666666666666</v>
      </c>
      <c r="G36" s="298">
        <v>134.83333333333331</v>
      </c>
      <c r="H36" s="298">
        <v>132.21666666666664</v>
      </c>
      <c r="I36" s="298">
        <v>128.23333333333329</v>
      </c>
      <c r="J36" s="298">
        <v>141.43333333333334</v>
      </c>
      <c r="K36" s="298">
        <v>145.41666666666669</v>
      </c>
      <c r="L36" s="298">
        <v>148.03333333333336</v>
      </c>
      <c r="M36" s="285">
        <v>142.80000000000001</v>
      </c>
      <c r="N36" s="285">
        <v>136.19999999999999</v>
      </c>
      <c r="O36" s="300">
        <v>29951600</v>
      </c>
      <c r="P36" s="301">
        <v>2.5767829255596043E-2</v>
      </c>
    </row>
    <row r="37" spans="1:16" ht="15">
      <c r="A37" s="263">
        <v>27</v>
      </c>
      <c r="B37" s="362" t="s">
        <v>49</v>
      </c>
      <c r="C37" s="474" t="s">
        <v>65</v>
      </c>
      <c r="D37" s="475">
        <v>44280</v>
      </c>
      <c r="E37" s="297">
        <v>684.1</v>
      </c>
      <c r="F37" s="297">
        <v>696.05000000000007</v>
      </c>
      <c r="G37" s="298">
        <v>668.75000000000011</v>
      </c>
      <c r="H37" s="298">
        <v>653.40000000000009</v>
      </c>
      <c r="I37" s="298">
        <v>626.10000000000014</v>
      </c>
      <c r="J37" s="298">
        <v>711.40000000000009</v>
      </c>
      <c r="K37" s="298">
        <v>738.7</v>
      </c>
      <c r="L37" s="298">
        <v>754.05000000000007</v>
      </c>
      <c r="M37" s="285">
        <v>723.35</v>
      </c>
      <c r="N37" s="285">
        <v>680.7</v>
      </c>
      <c r="O37" s="300">
        <v>3945700</v>
      </c>
      <c r="P37" s="301">
        <v>0.23264604810996564</v>
      </c>
    </row>
    <row r="38" spans="1:16" ht="15">
      <c r="A38" s="263">
        <v>28</v>
      </c>
      <c r="B38" s="362" t="s">
        <v>43</v>
      </c>
      <c r="C38" s="474" t="s">
        <v>66</v>
      </c>
      <c r="D38" s="475">
        <v>44280</v>
      </c>
      <c r="E38" s="297">
        <v>611.5</v>
      </c>
      <c r="F38" s="297">
        <v>609.9</v>
      </c>
      <c r="G38" s="298">
        <v>601.59999999999991</v>
      </c>
      <c r="H38" s="298">
        <v>591.69999999999993</v>
      </c>
      <c r="I38" s="298">
        <v>583.39999999999986</v>
      </c>
      <c r="J38" s="298">
        <v>619.79999999999995</v>
      </c>
      <c r="K38" s="298">
        <v>628.09999999999991</v>
      </c>
      <c r="L38" s="298">
        <v>638</v>
      </c>
      <c r="M38" s="285">
        <v>618.20000000000005</v>
      </c>
      <c r="N38" s="285">
        <v>600</v>
      </c>
      <c r="O38" s="300">
        <v>6034500</v>
      </c>
      <c r="P38" s="301">
        <v>-8.9819004524886878E-2</v>
      </c>
    </row>
    <row r="39" spans="1:16" ht="15">
      <c r="A39" s="263">
        <v>29</v>
      </c>
      <c r="B39" s="362" t="s">
        <v>67</v>
      </c>
      <c r="C39" s="474" t="s">
        <v>68</v>
      </c>
      <c r="D39" s="475">
        <v>44280</v>
      </c>
      <c r="E39" s="297">
        <v>559.1</v>
      </c>
      <c r="F39" s="297">
        <v>566.16666666666663</v>
      </c>
      <c r="G39" s="298">
        <v>547.08333333333326</v>
      </c>
      <c r="H39" s="298">
        <v>535.06666666666661</v>
      </c>
      <c r="I39" s="298">
        <v>515.98333333333323</v>
      </c>
      <c r="J39" s="298">
        <v>578.18333333333328</v>
      </c>
      <c r="K39" s="298">
        <v>597.26666666666654</v>
      </c>
      <c r="L39" s="298">
        <v>609.2833333333333</v>
      </c>
      <c r="M39" s="285">
        <v>585.25</v>
      </c>
      <c r="N39" s="285">
        <v>554.15</v>
      </c>
      <c r="O39" s="300">
        <v>96962784</v>
      </c>
      <c r="P39" s="301">
        <v>0.16647367952257949</v>
      </c>
    </row>
    <row r="40" spans="1:16" ht="15">
      <c r="A40" s="263">
        <v>30</v>
      </c>
      <c r="B40" s="362" t="s">
        <v>63</v>
      </c>
      <c r="C40" s="474" t="s">
        <v>69</v>
      </c>
      <c r="D40" s="475">
        <v>44280</v>
      </c>
      <c r="E40" s="297">
        <v>47.75</v>
      </c>
      <c r="F40" s="297">
        <v>47.416666666666664</v>
      </c>
      <c r="G40" s="298">
        <v>45.833333333333329</v>
      </c>
      <c r="H40" s="298">
        <v>43.916666666666664</v>
      </c>
      <c r="I40" s="298">
        <v>42.333333333333329</v>
      </c>
      <c r="J40" s="298">
        <v>49.333333333333329</v>
      </c>
      <c r="K40" s="298">
        <v>50.916666666666657</v>
      </c>
      <c r="L40" s="298">
        <v>52.833333333333329</v>
      </c>
      <c r="M40" s="285">
        <v>49</v>
      </c>
      <c r="N40" s="285">
        <v>45.5</v>
      </c>
      <c r="O40" s="300">
        <v>129066000</v>
      </c>
      <c r="P40" s="301">
        <v>3.6949552893538046E-2</v>
      </c>
    </row>
    <row r="41" spans="1:16" ht="15">
      <c r="A41" s="263">
        <v>31</v>
      </c>
      <c r="B41" s="362" t="s">
        <v>51</v>
      </c>
      <c r="C41" s="474" t="s">
        <v>70</v>
      </c>
      <c r="D41" s="475">
        <v>44280</v>
      </c>
      <c r="E41" s="297">
        <v>391.2</v>
      </c>
      <c r="F41" s="297">
        <v>394.64999999999992</v>
      </c>
      <c r="G41" s="298">
        <v>385.64999999999986</v>
      </c>
      <c r="H41" s="298">
        <v>380.09999999999997</v>
      </c>
      <c r="I41" s="298">
        <v>371.09999999999991</v>
      </c>
      <c r="J41" s="298">
        <v>400.19999999999982</v>
      </c>
      <c r="K41" s="298">
        <v>409.19999999999993</v>
      </c>
      <c r="L41" s="298">
        <v>414.74999999999977</v>
      </c>
      <c r="M41" s="285">
        <v>403.65</v>
      </c>
      <c r="N41" s="285">
        <v>389.1</v>
      </c>
      <c r="O41" s="300">
        <v>15239800</v>
      </c>
      <c r="P41" s="301">
        <v>3.6932707355242567E-2</v>
      </c>
    </row>
    <row r="42" spans="1:16" ht="15">
      <c r="A42" s="263">
        <v>32</v>
      </c>
      <c r="B42" s="362" t="s">
        <v>43</v>
      </c>
      <c r="C42" s="474" t="s">
        <v>71</v>
      </c>
      <c r="D42" s="475">
        <v>44280</v>
      </c>
      <c r="E42" s="297">
        <v>14881.5</v>
      </c>
      <c r="F42" s="297">
        <v>14857.283333333333</v>
      </c>
      <c r="G42" s="298">
        <v>14614.566666666666</v>
      </c>
      <c r="H42" s="298">
        <v>14347.633333333333</v>
      </c>
      <c r="I42" s="298">
        <v>14104.916666666666</v>
      </c>
      <c r="J42" s="298">
        <v>15124.216666666665</v>
      </c>
      <c r="K42" s="298">
        <v>15366.933333333332</v>
      </c>
      <c r="L42" s="298">
        <v>15633.866666666665</v>
      </c>
      <c r="M42" s="285">
        <v>15100</v>
      </c>
      <c r="N42" s="285">
        <v>14590.35</v>
      </c>
      <c r="O42" s="300">
        <v>93650</v>
      </c>
      <c r="P42" s="301">
        <v>-5.0684237202230108E-2</v>
      </c>
    </row>
    <row r="43" spans="1:16" ht="15">
      <c r="A43" s="263">
        <v>33</v>
      </c>
      <c r="B43" s="362" t="s">
        <v>72</v>
      </c>
      <c r="C43" s="474" t="s">
        <v>73</v>
      </c>
      <c r="D43" s="475">
        <v>44280</v>
      </c>
      <c r="E43" s="297">
        <v>452.35</v>
      </c>
      <c r="F43" s="297">
        <v>454.08333333333331</v>
      </c>
      <c r="G43" s="298">
        <v>440.31666666666661</v>
      </c>
      <c r="H43" s="298">
        <v>428.2833333333333</v>
      </c>
      <c r="I43" s="298">
        <v>414.51666666666659</v>
      </c>
      <c r="J43" s="298">
        <v>466.11666666666662</v>
      </c>
      <c r="K43" s="298">
        <v>479.88333333333338</v>
      </c>
      <c r="L43" s="298">
        <v>491.91666666666663</v>
      </c>
      <c r="M43" s="285">
        <v>467.85</v>
      </c>
      <c r="N43" s="285">
        <v>442.05</v>
      </c>
      <c r="O43" s="300">
        <v>23862600</v>
      </c>
      <c r="P43" s="301">
        <v>0.13037175989085947</v>
      </c>
    </row>
    <row r="44" spans="1:16" ht="15">
      <c r="A44" s="263">
        <v>34</v>
      </c>
      <c r="B44" s="362" t="s">
        <v>49</v>
      </c>
      <c r="C44" s="474" t="s">
        <v>74</v>
      </c>
      <c r="D44" s="475">
        <v>44280</v>
      </c>
      <c r="E44" s="297">
        <v>3380.55</v>
      </c>
      <c r="F44" s="297">
        <v>3383.2000000000003</v>
      </c>
      <c r="G44" s="298">
        <v>3348.4000000000005</v>
      </c>
      <c r="H44" s="298">
        <v>3316.2500000000005</v>
      </c>
      <c r="I44" s="298">
        <v>3281.4500000000007</v>
      </c>
      <c r="J44" s="298">
        <v>3415.3500000000004</v>
      </c>
      <c r="K44" s="298">
        <v>3450.1500000000005</v>
      </c>
      <c r="L44" s="298">
        <v>3482.3</v>
      </c>
      <c r="M44" s="285">
        <v>3418</v>
      </c>
      <c r="N44" s="285">
        <v>3351.05</v>
      </c>
      <c r="O44" s="300">
        <v>2565200</v>
      </c>
      <c r="P44" s="301">
        <v>1.0876418663303909E-2</v>
      </c>
    </row>
    <row r="45" spans="1:16" ht="15">
      <c r="A45" s="263">
        <v>35</v>
      </c>
      <c r="B45" s="362" t="s">
        <v>51</v>
      </c>
      <c r="C45" s="474" t="s">
        <v>75</v>
      </c>
      <c r="D45" s="475">
        <v>44280</v>
      </c>
      <c r="E45" s="297">
        <v>436</v>
      </c>
      <c r="F45" s="297">
        <v>437.41666666666669</v>
      </c>
      <c r="G45" s="298">
        <v>429.63333333333338</v>
      </c>
      <c r="H45" s="298">
        <v>423.26666666666671</v>
      </c>
      <c r="I45" s="298">
        <v>415.48333333333341</v>
      </c>
      <c r="J45" s="298">
        <v>443.78333333333336</v>
      </c>
      <c r="K45" s="298">
        <v>451.56666666666666</v>
      </c>
      <c r="L45" s="298">
        <v>457.93333333333334</v>
      </c>
      <c r="M45" s="285">
        <v>445.2</v>
      </c>
      <c r="N45" s="285">
        <v>431.05</v>
      </c>
      <c r="O45" s="300">
        <v>10375200</v>
      </c>
      <c r="P45" s="301">
        <v>-2.0153750259713277E-2</v>
      </c>
    </row>
    <row r="46" spans="1:16" ht="15">
      <c r="A46" s="263">
        <v>36</v>
      </c>
      <c r="B46" s="362" t="s">
        <v>53</v>
      </c>
      <c r="C46" s="474" t="s">
        <v>76</v>
      </c>
      <c r="D46" s="475">
        <v>44280</v>
      </c>
      <c r="E46" s="297">
        <v>157.6</v>
      </c>
      <c r="F46" s="297">
        <v>158.29999999999998</v>
      </c>
      <c r="G46" s="298">
        <v>154.94999999999996</v>
      </c>
      <c r="H46" s="298">
        <v>152.29999999999998</v>
      </c>
      <c r="I46" s="298">
        <v>148.94999999999996</v>
      </c>
      <c r="J46" s="298">
        <v>160.94999999999996</v>
      </c>
      <c r="K46" s="298">
        <v>164.29999999999998</v>
      </c>
      <c r="L46" s="298">
        <v>166.94999999999996</v>
      </c>
      <c r="M46" s="285">
        <v>161.65</v>
      </c>
      <c r="N46" s="285">
        <v>155.65</v>
      </c>
      <c r="O46" s="300">
        <v>53929800</v>
      </c>
      <c r="P46" s="301">
        <v>6.1454765262945795E-3</v>
      </c>
    </row>
    <row r="47" spans="1:16" ht="15">
      <c r="A47" s="263">
        <v>37</v>
      </c>
      <c r="B47" s="362" t="s">
        <v>56</v>
      </c>
      <c r="C47" s="474" t="s">
        <v>81</v>
      </c>
      <c r="D47" s="475">
        <v>44280</v>
      </c>
      <c r="E47" s="297">
        <v>513.9</v>
      </c>
      <c r="F47" s="297">
        <v>510.48333333333335</v>
      </c>
      <c r="G47" s="298">
        <v>499.9666666666667</v>
      </c>
      <c r="H47" s="298">
        <v>486.03333333333336</v>
      </c>
      <c r="I47" s="298">
        <v>475.51666666666671</v>
      </c>
      <c r="J47" s="298">
        <v>524.41666666666674</v>
      </c>
      <c r="K47" s="298">
        <v>534.93333333333339</v>
      </c>
      <c r="L47" s="298">
        <v>548.86666666666667</v>
      </c>
      <c r="M47" s="285">
        <v>521</v>
      </c>
      <c r="N47" s="285">
        <v>496.55</v>
      </c>
      <c r="O47" s="300">
        <v>5087500</v>
      </c>
      <c r="P47" s="301">
        <v>-4.4031311154598823E-3</v>
      </c>
    </row>
    <row r="48" spans="1:16" ht="15">
      <c r="A48" s="263">
        <v>38</v>
      </c>
      <c r="B48" s="382" t="s">
        <v>51</v>
      </c>
      <c r="C48" s="474" t="s">
        <v>82</v>
      </c>
      <c r="D48" s="475">
        <v>44280</v>
      </c>
      <c r="E48" s="297">
        <v>790.75</v>
      </c>
      <c r="F48" s="297">
        <v>799.4666666666667</v>
      </c>
      <c r="G48" s="298">
        <v>777.03333333333342</v>
      </c>
      <c r="H48" s="298">
        <v>763.31666666666672</v>
      </c>
      <c r="I48" s="298">
        <v>740.88333333333344</v>
      </c>
      <c r="J48" s="298">
        <v>813.18333333333339</v>
      </c>
      <c r="K48" s="298">
        <v>835.61666666666679</v>
      </c>
      <c r="L48" s="298">
        <v>849.33333333333337</v>
      </c>
      <c r="M48" s="285">
        <v>821.9</v>
      </c>
      <c r="N48" s="285">
        <v>785.75</v>
      </c>
      <c r="O48" s="300">
        <v>11897600</v>
      </c>
      <c r="P48" s="301">
        <v>4.3200729510999659E-2</v>
      </c>
    </row>
    <row r="49" spans="1:16" ht="15">
      <c r="A49" s="263">
        <v>39</v>
      </c>
      <c r="B49" s="362" t="s">
        <v>39</v>
      </c>
      <c r="C49" s="474" t="s">
        <v>83</v>
      </c>
      <c r="D49" s="475">
        <v>44280</v>
      </c>
      <c r="E49" s="297">
        <v>149.05000000000001</v>
      </c>
      <c r="F49" s="297">
        <v>150.98333333333335</v>
      </c>
      <c r="G49" s="298">
        <v>144.81666666666669</v>
      </c>
      <c r="H49" s="298">
        <v>140.58333333333334</v>
      </c>
      <c r="I49" s="298">
        <v>134.41666666666669</v>
      </c>
      <c r="J49" s="298">
        <v>155.2166666666667</v>
      </c>
      <c r="K49" s="298">
        <v>161.38333333333333</v>
      </c>
      <c r="L49" s="298">
        <v>165.6166666666667</v>
      </c>
      <c r="M49" s="285">
        <v>157.15</v>
      </c>
      <c r="N49" s="285">
        <v>146.75</v>
      </c>
      <c r="O49" s="300">
        <v>40987800</v>
      </c>
      <c r="P49" s="301">
        <v>-4.2852770125497396E-3</v>
      </c>
    </row>
    <row r="50" spans="1:16" ht="15">
      <c r="A50" s="263">
        <v>40</v>
      </c>
      <c r="B50" s="362" t="s">
        <v>106</v>
      </c>
      <c r="C50" s="474" t="s">
        <v>824</v>
      </c>
      <c r="D50" s="475">
        <v>44280</v>
      </c>
      <c r="E50" s="297">
        <v>2512</v>
      </c>
      <c r="F50" s="297">
        <v>2500.4333333333329</v>
      </c>
      <c r="G50" s="298">
        <v>2448.1666666666661</v>
      </c>
      <c r="H50" s="298">
        <v>2384.333333333333</v>
      </c>
      <c r="I50" s="298">
        <v>2332.0666666666662</v>
      </c>
      <c r="J50" s="298">
        <v>2564.266666666666</v>
      </c>
      <c r="K50" s="298">
        <v>2616.5333333333333</v>
      </c>
      <c r="L50" s="298">
        <v>2680.3666666666659</v>
      </c>
      <c r="M50" s="285">
        <v>2552.6999999999998</v>
      </c>
      <c r="N50" s="285">
        <v>2436.6</v>
      </c>
      <c r="O50" s="300">
        <v>349125</v>
      </c>
      <c r="P50" s="301">
        <v>0.10047281323877069</v>
      </c>
    </row>
    <row r="51" spans="1:16" ht="15">
      <c r="A51" s="263">
        <v>41</v>
      </c>
      <c r="B51" s="362" t="s">
        <v>49</v>
      </c>
      <c r="C51" s="474" t="s">
        <v>84</v>
      </c>
      <c r="D51" s="475">
        <v>44280</v>
      </c>
      <c r="E51" s="297">
        <v>1584.25</v>
      </c>
      <c r="F51" s="297">
        <v>1583.1000000000001</v>
      </c>
      <c r="G51" s="298">
        <v>1561.1500000000003</v>
      </c>
      <c r="H51" s="298">
        <v>1538.0500000000002</v>
      </c>
      <c r="I51" s="298">
        <v>1516.1000000000004</v>
      </c>
      <c r="J51" s="298">
        <v>1606.2000000000003</v>
      </c>
      <c r="K51" s="298">
        <v>1628.15</v>
      </c>
      <c r="L51" s="298">
        <v>1651.2500000000002</v>
      </c>
      <c r="M51" s="285">
        <v>1605.05</v>
      </c>
      <c r="N51" s="285">
        <v>1560</v>
      </c>
      <c r="O51" s="300">
        <v>3257100</v>
      </c>
      <c r="P51" s="301">
        <v>7.4844074844074848E-2</v>
      </c>
    </row>
    <row r="52" spans="1:16" ht="15">
      <c r="A52" s="263">
        <v>42</v>
      </c>
      <c r="B52" s="362" t="s">
        <v>39</v>
      </c>
      <c r="C52" s="474" t="s">
        <v>85</v>
      </c>
      <c r="D52" s="475">
        <v>44280</v>
      </c>
      <c r="E52" s="297">
        <v>560.9</v>
      </c>
      <c r="F52" s="297">
        <v>567.91666666666663</v>
      </c>
      <c r="G52" s="298">
        <v>548.0333333333333</v>
      </c>
      <c r="H52" s="298">
        <v>535.16666666666663</v>
      </c>
      <c r="I52" s="298">
        <v>515.2833333333333</v>
      </c>
      <c r="J52" s="298">
        <v>580.7833333333333</v>
      </c>
      <c r="K52" s="298">
        <v>600.66666666666674</v>
      </c>
      <c r="L52" s="298">
        <v>613.5333333333333</v>
      </c>
      <c r="M52" s="285">
        <v>587.79999999999995</v>
      </c>
      <c r="N52" s="285">
        <v>555.04999999999995</v>
      </c>
      <c r="O52" s="300">
        <v>6031617</v>
      </c>
      <c r="P52" s="301">
        <v>4.9479166666666664E-3</v>
      </c>
    </row>
    <row r="53" spans="1:16" ht="15">
      <c r="A53" s="263">
        <v>43</v>
      </c>
      <c r="B53" s="362" t="s">
        <v>53</v>
      </c>
      <c r="C53" s="474" t="s">
        <v>231</v>
      </c>
      <c r="D53" s="475">
        <v>44280</v>
      </c>
      <c r="E53" s="297">
        <v>166</v>
      </c>
      <c r="F53" s="297">
        <v>165.45</v>
      </c>
      <c r="G53" s="298">
        <v>163.74999999999997</v>
      </c>
      <c r="H53" s="298">
        <v>161.49999999999997</v>
      </c>
      <c r="I53" s="298">
        <v>159.79999999999995</v>
      </c>
      <c r="J53" s="298">
        <v>167.7</v>
      </c>
      <c r="K53" s="298">
        <v>169.40000000000003</v>
      </c>
      <c r="L53" s="298">
        <v>171.65</v>
      </c>
      <c r="M53" s="285">
        <v>167.15</v>
      </c>
      <c r="N53" s="285">
        <v>163.19999999999999</v>
      </c>
      <c r="O53" s="300">
        <v>331700</v>
      </c>
      <c r="P53" s="301" t="e">
        <v>#N/A</v>
      </c>
    </row>
    <row r="54" spans="1:16" ht="15">
      <c r="A54" s="263">
        <v>44</v>
      </c>
      <c r="B54" s="362" t="s">
        <v>63</v>
      </c>
      <c r="C54" s="474" t="s">
        <v>86</v>
      </c>
      <c r="D54" s="475">
        <v>44280</v>
      </c>
      <c r="E54" s="297">
        <v>789.25</v>
      </c>
      <c r="F54" s="297">
        <v>790.88333333333321</v>
      </c>
      <c r="G54" s="298">
        <v>776.9166666666664</v>
      </c>
      <c r="H54" s="298">
        <v>764.58333333333314</v>
      </c>
      <c r="I54" s="298">
        <v>750.61666666666633</v>
      </c>
      <c r="J54" s="298">
        <v>803.21666666666647</v>
      </c>
      <c r="K54" s="298">
        <v>817.18333333333317</v>
      </c>
      <c r="L54" s="298">
        <v>829.51666666666654</v>
      </c>
      <c r="M54" s="285">
        <v>804.85</v>
      </c>
      <c r="N54" s="285">
        <v>778.55</v>
      </c>
      <c r="O54" s="300">
        <v>1263600</v>
      </c>
      <c r="P54" s="301">
        <v>-0.12903225806451613</v>
      </c>
    </row>
    <row r="55" spans="1:16" ht="15">
      <c r="A55" s="263">
        <v>45</v>
      </c>
      <c r="B55" s="362" t="s">
        <v>49</v>
      </c>
      <c r="C55" s="474" t="s">
        <v>87</v>
      </c>
      <c r="D55" s="475">
        <v>44280</v>
      </c>
      <c r="E55" s="297">
        <v>505.2</v>
      </c>
      <c r="F55" s="297">
        <v>507.75</v>
      </c>
      <c r="G55" s="298">
        <v>501</v>
      </c>
      <c r="H55" s="298">
        <v>496.8</v>
      </c>
      <c r="I55" s="298">
        <v>490.05</v>
      </c>
      <c r="J55" s="298">
        <v>511.95</v>
      </c>
      <c r="K55" s="298">
        <v>518.70000000000005</v>
      </c>
      <c r="L55" s="298">
        <v>522.9</v>
      </c>
      <c r="M55" s="285">
        <v>514.5</v>
      </c>
      <c r="N55" s="285">
        <v>503.55</v>
      </c>
      <c r="O55" s="300">
        <v>10358750</v>
      </c>
      <c r="P55" s="301">
        <v>5.1116184677828511E-2</v>
      </c>
    </row>
    <row r="56" spans="1:16" ht="15">
      <c r="A56" s="263">
        <v>46</v>
      </c>
      <c r="B56" s="362" t="s">
        <v>1107</v>
      </c>
      <c r="C56" s="474" t="s">
        <v>342</v>
      </c>
      <c r="D56" s="475">
        <v>44280</v>
      </c>
      <c r="E56" s="297">
        <v>1375.05</v>
      </c>
      <c r="F56" s="297">
        <v>1391.5166666666667</v>
      </c>
      <c r="G56" s="298">
        <v>1328.5333333333333</v>
      </c>
      <c r="H56" s="298">
        <v>1282.0166666666667</v>
      </c>
      <c r="I56" s="298">
        <v>1219.0333333333333</v>
      </c>
      <c r="J56" s="298">
        <v>1438.0333333333333</v>
      </c>
      <c r="K56" s="298">
        <v>1501.0166666666664</v>
      </c>
      <c r="L56" s="298">
        <v>1547.5333333333333</v>
      </c>
      <c r="M56" s="285">
        <v>1454.5</v>
      </c>
      <c r="N56" s="285">
        <v>1345</v>
      </c>
      <c r="O56" s="300">
        <v>177000</v>
      </c>
      <c r="P56" s="301" t="e">
        <v>#N/A</v>
      </c>
    </row>
    <row r="57" spans="1:16" ht="15">
      <c r="A57" s="263">
        <v>47</v>
      </c>
      <c r="B57" s="362" t="s">
        <v>51</v>
      </c>
      <c r="C57" s="474" t="s">
        <v>90</v>
      </c>
      <c r="D57" s="475">
        <v>44280</v>
      </c>
      <c r="E57" s="297">
        <v>3382.4</v>
      </c>
      <c r="F57" s="297">
        <v>3411.9333333333329</v>
      </c>
      <c r="G57" s="298">
        <v>3325.2166666666658</v>
      </c>
      <c r="H57" s="298">
        <v>3268.0333333333328</v>
      </c>
      <c r="I57" s="298">
        <v>3181.3166666666657</v>
      </c>
      <c r="J57" s="298">
        <v>3469.1166666666659</v>
      </c>
      <c r="K57" s="298">
        <v>3555.833333333333</v>
      </c>
      <c r="L57" s="298">
        <v>3613.016666666666</v>
      </c>
      <c r="M57" s="285">
        <v>3498.65</v>
      </c>
      <c r="N57" s="285">
        <v>3354.75</v>
      </c>
      <c r="O57" s="300">
        <v>3395600</v>
      </c>
      <c r="P57" s="301">
        <v>0.11513957307060756</v>
      </c>
    </row>
    <row r="58" spans="1:16" ht="15">
      <c r="A58" s="263">
        <v>48</v>
      </c>
      <c r="B58" s="362" t="s">
        <v>91</v>
      </c>
      <c r="C58" s="474" t="s">
        <v>92</v>
      </c>
      <c r="D58" s="475">
        <v>44280</v>
      </c>
      <c r="E58" s="297">
        <v>303.5</v>
      </c>
      <c r="F58" s="297">
        <v>305.63333333333333</v>
      </c>
      <c r="G58" s="298">
        <v>299.11666666666667</v>
      </c>
      <c r="H58" s="298">
        <v>294.73333333333335</v>
      </c>
      <c r="I58" s="298">
        <v>288.2166666666667</v>
      </c>
      <c r="J58" s="298">
        <v>310.01666666666665</v>
      </c>
      <c r="K58" s="298">
        <v>316.5333333333333</v>
      </c>
      <c r="L58" s="298">
        <v>320.91666666666663</v>
      </c>
      <c r="M58" s="285">
        <v>312.14999999999998</v>
      </c>
      <c r="N58" s="285">
        <v>301.25</v>
      </c>
      <c r="O58" s="300">
        <v>24868800</v>
      </c>
      <c r="P58" s="301">
        <v>1.3039387014383653E-2</v>
      </c>
    </row>
    <row r="59" spans="1:16" ht="15">
      <c r="A59" s="263">
        <v>49</v>
      </c>
      <c r="B59" s="362" t="s">
        <v>51</v>
      </c>
      <c r="C59" s="474" t="s">
        <v>93</v>
      </c>
      <c r="D59" s="475">
        <v>44280</v>
      </c>
      <c r="E59" s="297">
        <v>4448.55</v>
      </c>
      <c r="F59" s="297">
        <v>4484.583333333333</v>
      </c>
      <c r="G59" s="298">
        <v>4389.1666666666661</v>
      </c>
      <c r="H59" s="298">
        <v>4329.7833333333328</v>
      </c>
      <c r="I59" s="298">
        <v>4234.3666666666659</v>
      </c>
      <c r="J59" s="298">
        <v>4543.9666666666662</v>
      </c>
      <c r="K59" s="298">
        <v>4639.3833333333323</v>
      </c>
      <c r="L59" s="298">
        <v>4698.7666666666664</v>
      </c>
      <c r="M59" s="285">
        <v>4580</v>
      </c>
      <c r="N59" s="285">
        <v>4425.2</v>
      </c>
      <c r="O59" s="300">
        <v>3358500</v>
      </c>
      <c r="P59" s="301">
        <v>3.9622349481504414E-2</v>
      </c>
    </row>
    <row r="60" spans="1:16" ht="15">
      <c r="A60" s="263">
        <v>50</v>
      </c>
      <c r="B60" s="362" t="s">
        <v>43</v>
      </c>
      <c r="C60" s="474" t="s">
        <v>94</v>
      </c>
      <c r="D60" s="475">
        <v>44280</v>
      </c>
      <c r="E60" s="297">
        <v>2512.9499999999998</v>
      </c>
      <c r="F60" s="297">
        <v>2514.7166666666667</v>
      </c>
      <c r="G60" s="298">
        <v>2469.6333333333332</v>
      </c>
      <c r="H60" s="298">
        <v>2426.3166666666666</v>
      </c>
      <c r="I60" s="298">
        <v>2381.2333333333331</v>
      </c>
      <c r="J60" s="298">
        <v>2558.0333333333333</v>
      </c>
      <c r="K60" s="298">
        <v>2603.1166666666663</v>
      </c>
      <c r="L60" s="298">
        <v>2646.4333333333334</v>
      </c>
      <c r="M60" s="285">
        <v>2559.8000000000002</v>
      </c>
      <c r="N60" s="285">
        <v>2471.4</v>
      </c>
      <c r="O60" s="300">
        <v>2914450</v>
      </c>
      <c r="P60" s="301">
        <v>6.7016914402870317E-2</v>
      </c>
    </row>
    <row r="61" spans="1:16" ht="15">
      <c r="A61" s="263">
        <v>51</v>
      </c>
      <c r="B61" s="362" t="s">
        <v>43</v>
      </c>
      <c r="C61" s="474" t="s">
        <v>96</v>
      </c>
      <c r="D61" s="475">
        <v>44280</v>
      </c>
      <c r="E61" s="297">
        <v>1313.05</v>
      </c>
      <c r="F61" s="297">
        <v>1314.4333333333334</v>
      </c>
      <c r="G61" s="298">
        <v>1284.8666666666668</v>
      </c>
      <c r="H61" s="298">
        <v>1256.6833333333334</v>
      </c>
      <c r="I61" s="298">
        <v>1227.1166666666668</v>
      </c>
      <c r="J61" s="298">
        <v>1342.6166666666668</v>
      </c>
      <c r="K61" s="298">
        <v>1372.1833333333334</v>
      </c>
      <c r="L61" s="298">
        <v>1400.3666666666668</v>
      </c>
      <c r="M61" s="285">
        <v>1344</v>
      </c>
      <c r="N61" s="285">
        <v>1286.25</v>
      </c>
      <c r="O61" s="300">
        <v>2862200</v>
      </c>
      <c r="P61" s="301">
        <v>2.7240426371891037E-2</v>
      </c>
    </row>
    <row r="62" spans="1:16" ht="15">
      <c r="A62" s="263">
        <v>52</v>
      </c>
      <c r="B62" s="362" t="s">
        <v>43</v>
      </c>
      <c r="C62" s="474" t="s">
        <v>97</v>
      </c>
      <c r="D62" s="475">
        <v>44280</v>
      </c>
      <c r="E62" s="297">
        <v>203.2</v>
      </c>
      <c r="F62" s="297">
        <v>204.51666666666665</v>
      </c>
      <c r="G62" s="298">
        <v>200.3833333333333</v>
      </c>
      <c r="H62" s="298">
        <v>197.56666666666663</v>
      </c>
      <c r="I62" s="298">
        <v>193.43333333333328</v>
      </c>
      <c r="J62" s="298">
        <v>207.33333333333331</v>
      </c>
      <c r="K62" s="298">
        <v>211.46666666666664</v>
      </c>
      <c r="L62" s="298">
        <v>214.28333333333333</v>
      </c>
      <c r="M62" s="285">
        <v>208.65</v>
      </c>
      <c r="N62" s="285">
        <v>201.7</v>
      </c>
      <c r="O62" s="300">
        <v>12985200</v>
      </c>
      <c r="P62" s="301">
        <v>4.0380732621863286E-2</v>
      </c>
    </row>
    <row r="63" spans="1:16" ht="15">
      <c r="A63" s="263">
        <v>53</v>
      </c>
      <c r="B63" s="362" t="s">
        <v>53</v>
      </c>
      <c r="C63" s="474" t="s">
        <v>98</v>
      </c>
      <c r="D63" s="475">
        <v>44280</v>
      </c>
      <c r="E63" s="297">
        <v>83.8</v>
      </c>
      <c r="F63" s="297">
        <v>83.983333333333334</v>
      </c>
      <c r="G63" s="298">
        <v>82.216666666666669</v>
      </c>
      <c r="H63" s="298">
        <v>80.63333333333334</v>
      </c>
      <c r="I63" s="298">
        <v>78.866666666666674</v>
      </c>
      <c r="J63" s="298">
        <v>85.566666666666663</v>
      </c>
      <c r="K63" s="298">
        <v>87.333333333333343</v>
      </c>
      <c r="L63" s="298">
        <v>88.916666666666657</v>
      </c>
      <c r="M63" s="285">
        <v>85.75</v>
      </c>
      <c r="N63" s="285">
        <v>82.4</v>
      </c>
      <c r="O63" s="300">
        <v>79060000</v>
      </c>
      <c r="P63" s="301">
        <v>-3.7848363149567972E-2</v>
      </c>
    </row>
    <row r="64" spans="1:16" ht="15">
      <c r="A64" s="263">
        <v>54</v>
      </c>
      <c r="B64" s="382" t="s">
        <v>72</v>
      </c>
      <c r="C64" s="474" t="s">
        <v>99</v>
      </c>
      <c r="D64" s="475">
        <v>44280</v>
      </c>
      <c r="E64" s="297">
        <v>142.35</v>
      </c>
      <c r="F64" s="297">
        <v>144.51666666666665</v>
      </c>
      <c r="G64" s="298">
        <v>139.18333333333331</v>
      </c>
      <c r="H64" s="298">
        <v>136.01666666666665</v>
      </c>
      <c r="I64" s="298">
        <v>130.68333333333331</v>
      </c>
      <c r="J64" s="298">
        <v>147.68333333333331</v>
      </c>
      <c r="K64" s="298">
        <v>153.01666666666668</v>
      </c>
      <c r="L64" s="298">
        <v>156.18333333333331</v>
      </c>
      <c r="M64" s="285">
        <v>149.85</v>
      </c>
      <c r="N64" s="285">
        <v>141.35</v>
      </c>
      <c r="O64" s="300">
        <v>30158400</v>
      </c>
      <c r="P64" s="301">
        <v>6.7196090409285276E-3</v>
      </c>
    </row>
    <row r="65" spans="1:16" ht="15">
      <c r="A65" s="263">
        <v>55</v>
      </c>
      <c r="B65" s="362" t="s">
        <v>51</v>
      </c>
      <c r="C65" s="474" t="s">
        <v>100</v>
      </c>
      <c r="D65" s="475">
        <v>44280</v>
      </c>
      <c r="E65" s="297">
        <v>469.1</v>
      </c>
      <c r="F65" s="297">
        <v>472.01666666666665</v>
      </c>
      <c r="G65" s="298">
        <v>463.33333333333331</v>
      </c>
      <c r="H65" s="298">
        <v>457.56666666666666</v>
      </c>
      <c r="I65" s="298">
        <v>448.88333333333333</v>
      </c>
      <c r="J65" s="298">
        <v>477.7833333333333</v>
      </c>
      <c r="K65" s="298">
        <v>486.4666666666667</v>
      </c>
      <c r="L65" s="298">
        <v>492.23333333333329</v>
      </c>
      <c r="M65" s="285">
        <v>480.7</v>
      </c>
      <c r="N65" s="285">
        <v>466.25</v>
      </c>
      <c r="O65" s="300">
        <v>5825900</v>
      </c>
      <c r="P65" s="301">
        <v>-6.2769713613181639E-3</v>
      </c>
    </row>
    <row r="66" spans="1:16" ht="15">
      <c r="A66" s="263">
        <v>56</v>
      </c>
      <c r="B66" s="362" t="s">
        <v>101</v>
      </c>
      <c r="C66" s="474" t="s">
        <v>102</v>
      </c>
      <c r="D66" s="475">
        <v>44280</v>
      </c>
      <c r="E66" s="297">
        <v>26.05</v>
      </c>
      <c r="F66" s="297">
        <v>26.350000000000005</v>
      </c>
      <c r="G66" s="298">
        <v>25.600000000000009</v>
      </c>
      <c r="H66" s="298">
        <v>25.150000000000002</v>
      </c>
      <c r="I66" s="298">
        <v>24.400000000000006</v>
      </c>
      <c r="J66" s="298">
        <v>26.800000000000011</v>
      </c>
      <c r="K66" s="298">
        <v>27.550000000000004</v>
      </c>
      <c r="L66" s="298">
        <v>28.000000000000014</v>
      </c>
      <c r="M66" s="285">
        <v>27.1</v>
      </c>
      <c r="N66" s="285">
        <v>25.9</v>
      </c>
      <c r="O66" s="300">
        <v>148860000</v>
      </c>
      <c r="P66" s="301">
        <v>7.7684691546077685E-3</v>
      </c>
    </row>
    <row r="67" spans="1:16" ht="15">
      <c r="A67" s="263">
        <v>57</v>
      </c>
      <c r="B67" s="362" t="s">
        <v>49</v>
      </c>
      <c r="C67" s="474" t="s">
        <v>103</v>
      </c>
      <c r="D67" s="475">
        <v>44280</v>
      </c>
      <c r="E67" s="425">
        <v>688.35</v>
      </c>
      <c r="F67" s="425">
        <v>693</v>
      </c>
      <c r="G67" s="426">
        <v>679.6</v>
      </c>
      <c r="H67" s="426">
        <v>670.85</v>
      </c>
      <c r="I67" s="426">
        <v>657.45</v>
      </c>
      <c r="J67" s="426">
        <v>701.75</v>
      </c>
      <c r="K67" s="426">
        <v>715.15000000000009</v>
      </c>
      <c r="L67" s="426">
        <v>723.9</v>
      </c>
      <c r="M67" s="427">
        <v>706.4</v>
      </c>
      <c r="N67" s="427">
        <v>684.25</v>
      </c>
      <c r="O67" s="428">
        <v>4788000</v>
      </c>
      <c r="P67" s="429">
        <v>2.2858363597521896E-2</v>
      </c>
    </row>
    <row r="68" spans="1:16" ht="15">
      <c r="A68" s="263">
        <v>58</v>
      </c>
      <c r="B68" s="362" t="s">
        <v>91</v>
      </c>
      <c r="C68" s="474" t="s">
        <v>244</v>
      </c>
      <c r="D68" s="475">
        <v>44280</v>
      </c>
      <c r="E68" s="297">
        <v>1527.1</v>
      </c>
      <c r="F68" s="297">
        <v>1517.8999999999999</v>
      </c>
      <c r="G68" s="298">
        <v>1488.1999999999998</v>
      </c>
      <c r="H68" s="298">
        <v>1449.3</v>
      </c>
      <c r="I68" s="298">
        <v>1419.6</v>
      </c>
      <c r="J68" s="298">
        <v>1556.7999999999997</v>
      </c>
      <c r="K68" s="298">
        <v>1586.5</v>
      </c>
      <c r="L68" s="298">
        <v>1625.3999999999996</v>
      </c>
      <c r="M68" s="285">
        <v>1547.6</v>
      </c>
      <c r="N68" s="285">
        <v>1479</v>
      </c>
      <c r="O68" s="300">
        <v>1946100</v>
      </c>
      <c r="P68" s="301">
        <v>6.1325771003190359E-2</v>
      </c>
    </row>
    <row r="69" spans="1:16" ht="15">
      <c r="A69" s="263">
        <v>59</v>
      </c>
      <c r="B69" s="382" t="s">
        <v>51</v>
      </c>
      <c r="C69" s="474" t="s">
        <v>367</v>
      </c>
      <c r="D69" s="475">
        <v>44280</v>
      </c>
      <c r="E69" s="297">
        <v>325.39999999999998</v>
      </c>
      <c r="F69" s="297">
        <v>328.56666666666666</v>
      </c>
      <c r="G69" s="298">
        <v>318.83333333333331</v>
      </c>
      <c r="H69" s="298">
        <v>312.26666666666665</v>
      </c>
      <c r="I69" s="298">
        <v>302.5333333333333</v>
      </c>
      <c r="J69" s="298">
        <v>335.13333333333333</v>
      </c>
      <c r="K69" s="298">
        <v>344.86666666666667</v>
      </c>
      <c r="L69" s="298">
        <v>351.43333333333334</v>
      </c>
      <c r="M69" s="285">
        <v>338.3</v>
      </c>
      <c r="N69" s="285">
        <v>322</v>
      </c>
      <c r="O69" s="300">
        <v>776550</v>
      </c>
      <c r="P69" s="301" t="e">
        <v>#N/A</v>
      </c>
    </row>
    <row r="70" spans="1:16" ht="15">
      <c r="A70" s="263">
        <v>60</v>
      </c>
      <c r="B70" s="362" t="s">
        <v>37</v>
      </c>
      <c r="C70" s="474" t="s">
        <v>104</v>
      </c>
      <c r="D70" s="475">
        <v>44280</v>
      </c>
      <c r="E70" s="297">
        <v>1208</v>
      </c>
      <c r="F70" s="297">
        <v>1228</v>
      </c>
      <c r="G70" s="298">
        <v>1181</v>
      </c>
      <c r="H70" s="298">
        <v>1154</v>
      </c>
      <c r="I70" s="298">
        <v>1107</v>
      </c>
      <c r="J70" s="298">
        <v>1255</v>
      </c>
      <c r="K70" s="298">
        <v>1302</v>
      </c>
      <c r="L70" s="298">
        <v>1329</v>
      </c>
      <c r="M70" s="285">
        <v>1275</v>
      </c>
      <c r="N70" s="285">
        <v>1201</v>
      </c>
      <c r="O70" s="300">
        <v>16539500</v>
      </c>
      <c r="P70" s="301">
        <v>2.3876734885909197E-2</v>
      </c>
    </row>
    <row r="71" spans="1:16" ht="15">
      <c r="A71" s="263">
        <v>61</v>
      </c>
      <c r="B71" s="362" t="s">
        <v>72</v>
      </c>
      <c r="C71" s="474" t="s">
        <v>372</v>
      </c>
      <c r="D71" s="475">
        <v>44280</v>
      </c>
      <c r="E71" s="297">
        <v>486.65</v>
      </c>
      <c r="F71" s="297">
        <v>493.23333333333335</v>
      </c>
      <c r="G71" s="298">
        <v>474.4666666666667</v>
      </c>
      <c r="H71" s="298">
        <v>462.28333333333336</v>
      </c>
      <c r="I71" s="298">
        <v>443.51666666666671</v>
      </c>
      <c r="J71" s="298">
        <v>505.41666666666669</v>
      </c>
      <c r="K71" s="298">
        <v>524.18333333333339</v>
      </c>
      <c r="L71" s="298">
        <v>536.36666666666667</v>
      </c>
      <c r="M71" s="285">
        <v>512</v>
      </c>
      <c r="N71" s="285">
        <v>481.05</v>
      </c>
      <c r="O71" s="300">
        <v>181250</v>
      </c>
      <c r="P71" s="301" t="e">
        <v>#N/A</v>
      </c>
    </row>
    <row r="72" spans="1:16" ht="15">
      <c r="A72" s="263">
        <v>62</v>
      </c>
      <c r="B72" s="362" t="s">
        <v>63</v>
      </c>
      <c r="C72" s="474" t="s">
        <v>105</v>
      </c>
      <c r="D72" s="475">
        <v>44280</v>
      </c>
      <c r="E72" s="297">
        <v>1112.5999999999999</v>
      </c>
      <c r="F72" s="297">
        <v>1138.4666666666665</v>
      </c>
      <c r="G72" s="298">
        <v>1079.383333333333</v>
      </c>
      <c r="H72" s="298">
        <v>1046.1666666666665</v>
      </c>
      <c r="I72" s="298">
        <v>987.08333333333303</v>
      </c>
      <c r="J72" s="298">
        <v>1171.6833333333329</v>
      </c>
      <c r="K72" s="298">
        <v>1230.7666666666664</v>
      </c>
      <c r="L72" s="298">
        <v>1263.9833333333329</v>
      </c>
      <c r="M72" s="285">
        <v>1197.55</v>
      </c>
      <c r="N72" s="285">
        <v>1105.25</v>
      </c>
      <c r="O72" s="300">
        <v>3499000</v>
      </c>
      <c r="P72" s="301">
        <v>8.2611386138613865E-2</v>
      </c>
    </row>
    <row r="73" spans="1:16" ht="15">
      <c r="A73" s="263">
        <v>63</v>
      </c>
      <c r="B73" s="362" t="s">
        <v>106</v>
      </c>
      <c r="C73" s="474" t="s">
        <v>107</v>
      </c>
      <c r="D73" s="475">
        <v>44280</v>
      </c>
      <c r="E73" s="297">
        <v>914.95</v>
      </c>
      <c r="F73" s="297">
        <v>917.80000000000007</v>
      </c>
      <c r="G73" s="298">
        <v>905.30000000000018</v>
      </c>
      <c r="H73" s="298">
        <v>895.65000000000009</v>
      </c>
      <c r="I73" s="298">
        <v>883.1500000000002</v>
      </c>
      <c r="J73" s="298">
        <v>927.45000000000016</v>
      </c>
      <c r="K73" s="298">
        <v>939.94999999999993</v>
      </c>
      <c r="L73" s="298">
        <v>949.60000000000014</v>
      </c>
      <c r="M73" s="285">
        <v>930.3</v>
      </c>
      <c r="N73" s="285">
        <v>908.15</v>
      </c>
      <c r="O73" s="300">
        <v>19821900</v>
      </c>
      <c r="P73" s="301">
        <v>8.2785255429795049E-2</v>
      </c>
    </row>
    <row r="74" spans="1:16" ht="15">
      <c r="A74" s="263">
        <v>64</v>
      </c>
      <c r="B74" s="362" t="s">
        <v>56</v>
      </c>
      <c r="C74" s="474" t="s">
        <v>108</v>
      </c>
      <c r="D74" s="475">
        <v>44280</v>
      </c>
      <c r="E74" s="297">
        <v>2551.15</v>
      </c>
      <c r="F74" s="297">
        <v>2577.1166666666668</v>
      </c>
      <c r="G74" s="298">
        <v>2511.2833333333338</v>
      </c>
      <c r="H74" s="298">
        <v>2471.416666666667</v>
      </c>
      <c r="I74" s="298">
        <v>2405.5833333333339</v>
      </c>
      <c r="J74" s="298">
        <v>2616.9833333333336</v>
      </c>
      <c r="K74" s="298">
        <v>2682.8166666666666</v>
      </c>
      <c r="L74" s="298">
        <v>2722.6833333333334</v>
      </c>
      <c r="M74" s="285">
        <v>2642.95</v>
      </c>
      <c r="N74" s="285">
        <v>2537.25</v>
      </c>
      <c r="O74" s="300">
        <v>16444200</v>
      </c>
      <c r="P74" s="301">
        <v>5.9637727386958959E-2</v>
      </c>
    </row>
    <row r="75" spans="1:16" ht="15">
      <c r="A75" s="263">
        <v>65</v>
      </c>
      <c r="B75" s="362" t="s">
        <v>56</v>
      </c>
      <c r="C75" s="474" t="s">
        <v>248</v>
      </c>
      <c r="D75" s="475">
        <v>44280</v>
      </c>
      <c r="E75" s="297">
        <v>2947.55</v>
      </c>
      <c r="F75" s="297">
        <v>2946.9333333333329</v>
      </c>
      <c r="G75" s="298">
        <v>2903.8666666666659</v>
      </c>
      <c r="H75" s="298">
        <v>2860.1833333333329</v>
      </c>
      <c r="I75" s="298">
        <v>2817.1166666666659</v>
      </c>
      <c r="J75" s="298">
        <v>2990.6166666666659</v>
      </c>
      <c r="K75" s="298">
        <v>3033.6833333333325</v>
      </c>
      <c r="L75" s="298">
        <v>3077.3666666666659</v>
      </c>
      <c r="M75" s="285">
        <v>2990</v>
      </c>
      <c r="N75" s="285">
        <v>2903.25</v>
      </c>
      <c r="O75" s="300">
        <v>536000</v>
      </c>
      <c r="P75" s="301">
        <v>-5.9347181008902079E-3</v>
      </c>
    </row>
    <row r="76" spans="1:16" ht="15">
      <c r="A76" s="263">
        <v>66</v>
      </c>
      <c r="B76" s="362" t="s">
        <v>53</v>
      </c>
      <c r="C76" t="s">
        <v>109</v>
      </c>
      <c r="D76" s="475">
        <v>44280</v>
      </c>
      <c r="E76" s="425">
        <v>1531.25</v>
      </c>
      <c r="F76" s="425">
        <v>1547.95</v>
      </c>
      <c r="G76" s="426">
        <v>1500.3000000000002</v>
      </c>
      <c r="H76" s="426">
        <v>1469.3500000000001</v>
      </c>
      <c r="I76" s="426">
        <v>1421.7000000000003</v>
      </c>
      <c r="J76" s="426">
        <v>1578.9</v>
      </c>
      <c r="K76" s="426">
        <v>1626.5500000000002</v>
      </c>
      <c r="L76" s="426">
        <v>1657.5</v>
      </c>
      <c r="M76" s="427">
        <v>1595.6</v>
      </c>
      <c r="N76" s="427">
        <v>1517</v>
      </c>
      <c r="O76" s="428">
        <v>24373800</v>
      </c>
      <c r="P76" s="429">
        <v>0.13861411577297603</v>
      </c>
    </row>
    <row r="77" spans="1:16" ht="15">
      <c r="A77" s="263">
        <v>67</v>
      </c>
      <c r="B77" s="362" t="s">
        <v>56</v>
      </c>
      <c r="C77" s="474" t="s">
        <v>249</v>
      </c>
      <c r="D77" s="475">
        <v>44280</v>
      </c>
      <c r="E77" s="297">
        <v>705.05</v>
      </c>
      <c r="F77" s="297">
        <v>711.38333333333333</v>
      </c>
      <c r="G77" s="298">
        <v>691.41666666666663</v>
      </c>
      <c r="H77" s="298">
        <v>677.7833333333333</v>
      </c>
      <c r="I77" s="298">
        <v>657.81666666666661</v>
      </c>
      <c r="J77" s="298">
        <v>725.01666666666665</v>
      </c>
      <c r="K77" s="298">
        <v>744.98333333333335</v>
      </c>
      <c r="L77" s="298">
        <v>758.61666666666667</v>
      </c>
      <c r="M77" s="285">
        <v>731.35</v>
      </c>
      <c r="N77" s="285">
        <v>697.75</v>
      </c>
      <c r="O77" s="300">
        <v>8080600</v>
      </c>
      <c r="P77" s="301">
        <v>0.20941718801448797</v>
      </c>
    </row>
    <row r="78" spans="1:16" ht="15">
      <c r="A78" s="263">
        <v>68</v>
      </c>
      <c r="B78" s="382" t="s">
        <v>43</v>
      </c>
      <c r="C78" s="474" t="s">
        <v>110</v>
      </c>
      <c r="D78" s="475">
        <v>44280</v>
      </c>
      <c r="E78" s="297">
        <v>3217.8</v>
      </c>
      <c r="F78" s="297">
        <v>3273.4500000000003</v>
      </c>
      <c r="G78" s="298">
        <v>3148.4000000000005</v>
      </c>
      <c r="H78" s="298">
        <v>3079.0000000000005</v>
      </c>
      <c r="I78" s="298">
        <v>2953.9500000000007</v>
      </c>
      <c r="J78" s="298">
        <v>3342.8500000000004</v>
      </c>
      <c r="K78" s="298">
        <v>3467.9000000000005</v>
      </c>
      <c r="L78" s="298">
        <v>3537.3</v>
      </c>
      <c r="M78" s="285">
        <v>3398.5</v>
      </c>
      <c r="N78" s="285">
        <v>3204.05</v>
      </c>
      <c r="O78" s="300">
        <v>3836400</v>
      </c>
      <c r="P78" s="301">
        <v>0.11500566745139071</v>
      </c>
    </row>
    <row r="79" spans="1:16" ht="15">
      <c r="A79" s="263">
        <v>69</v>
      </c>
      <c r="B79" s="362" t="s">
        <v>111</v>
      </c>
      <c r="C79" s="474" t="s">
        <v>112</v>
      </c>
      <c r="D79" s="475">
        <v>44280</v>
      </c>
      <c r="E79" s="297">
        <v>341.1</v>
      </c>
      <c r="F79" s="297">
        <v>342.53333333333336</v>
      </c>
      <c r="G79" s="298">
        <v>334.26666666666671</v>
      </c>
      <c r="H79" s="298">
        <v>327.43333333333334</v>
      </c>
      <c r="I79" s="298">
        <v>319.16666666666669</v>
      </c>
      <c r="J79" s="298">
        <v>349.36666666666673</v>
      </c>
      <c r="K79" s="298">
        <v>357.63333333333338</v>
      </c>
      <c r="L79" s="298">
        <v>364.46666666666675</v>
      </c>
      <c r="M79" s="285">
        <v>350.8</v>
      </c>
      <c r="N79" s="285">
        <v>335.7</v>
      </c>
      <c r="O79" s="300">
        <v>21844000</v>
      </c>
      <c r="P79" s="301">
        <v>-8.6495234670023374E-2</v>
      </c>
    </row>
    <row r="80" spans="1:16" ht="15">
      <c r="A80" s="263">
        <v>70</v>
      </c>
      <c r="B80" s="362" t="s">
        <v>72</v>
      </c>
      <c r="C80" s="474" t="s">
        <v>113</v>
      </c>
      <c r="D80" s="475">
        <v>44280</v>
      </c>
      <c r="E80" s="297">
        <v>242.8</v>
      </c>
      <c r="F80" s="297">
        <v>246.28333333333333</v>
      </c>
      <c r="G80" s="298">
        <v>237.01666666666665</v>
      </c>
      <c r="H80" s="298">
        <v>231.23333333333332</v>
      </c>
      <c r="I80" s="298">
        <v>221.96666666666664</v>
      </c>
      <c r="J80" s="298">
        <v>252.06666666666666</v>
      </c>
      <c r="K80" s="298">
        <v>261.33333333333337</v>
      </c>
      <c r="L80" s="298">
        <v>267.11666666666667</v>
      </c>
      <c r="M80" s="285">
        <v>255.55</v>
      </c>
      <c r="N80" s="285">
        <v>240.5</v>
      </c>
      <c r="O80" s="300">
        <v>35942400</v>
      </c>
      <c r="P80" s="301">
        <v>-3.0039050765995795E-4</v>
      </c>
    </row>
    <row r="81" spans="1:16" ht="15">
      <c r="A81" s="263">
        <v>71</v>
      </c>
      <c r="B81" s="362" t="s">
        <v>49</v>
      </c>
      <c r="C81" s="474" t="s">
        <v>114</v>
      </c>
      <c r="D81" s="475">
        <v>44280</v>
      </c>
      <c r="E81" s="297">
        <v>2139.75</v>
      </c>
      <c r="F81" s="297">
        <v>2152.9166666666665</v>
      </c>
      <c r="G81" s="298">
        <v>2118.7833333333328</v>
      </c>
      <c r="H81" s="298">
        <v>2097.8166666666662</v>
      </c>
      <c r="I81" s="298">
        <v>2063.6833333333325</v>
      </c>
      <c r="J81" s="298">
        <v>2173.8833333333332</v>
      </c>
      <c r="K81" s="298">
        <v>2208.0166666666673</v>
      </c>
      <c r="L81" s="298">
        <v>2228.9833333333336</v>
      </c>
      <c r="M81" s="285">
        <v>2187.0500000000002</v>
      </c>
      <c r="N81" s="285">
        <v>2131.9499999999998</v>
      </c>
      <c r="O81" s="300">
        <v>8813700</v>
      </c>
      <c r="P81" s="301">
        <v>3.2508610388697547E-2</v>
      </c>
    </row>
    <row r="82" spans="1:16" ht="15">
      <c r="A82" s="263">
        <v>72</v>
      </c>
      <c r="B82" s="362" t="s">
        <v>56</v>
      </c>
      <c r="C82" s="474" t="s">
        <v>115</v>
      </c>
      <c r="D82" s="475">
        <v>44280</v>
      </c>
      <c r="E82" s="297">
        <v>219.25</v>
      </c>
      <c r="F82" s="297">
        <v>219.91666666666666</v>
      </c>
      <c r="G82" s="298">
        <v>214.33333333333331</v>
      </c>
      <c r="H82" s="298">
        <v>209.41666666666666</v>
      </c>
      <c r="I82" s="298">
        <v>203.83333333333331</v>
      </c>
      <c r="J82" s="298">
        <v>224.83333333333331</v>
      </c>
      <c r="K82" s="298">
        <v>230.41666666666663</v>
      </c>
      <c r="L82" s="298">
        <v>235.33333333333331</v>
      </c>
      <c r="M82" s="285">
        <v>225.5</v>
      </c>
      <c r="N82" s="285">
        <v>215</v>
      </c>
      <c r="O82" s="300">
        <v>32230700</v>
      </c>
      <c r="P82" s="301">
        <v>-6.0625225876400436E-2</v>
      </c>
    </row>
    <row r="83" spans="1:16" ht="15">
      <c r="A83" s="263">
        <v>73</v>
      </c>
      <c r="B83" s="362" t="s">
        <v>53</v>
      </c>
      <c r="C83" s="474" t="s">
        <v>116</v>
      </c>
      <c r="D83" s="475">
        <v>44280</v>
      </c>
      <c r="E83" s="297">
        <v>599.85</v>
      </c>
      <c r="F83" s="297">
        <v>606.16666666666663</v>
      </c>
      <c r="G83" s="298">
        <v>586.43333333333328</v>
      </c>
      <c r="H83" s="298">
        <v>573.01666666666665</v>
      </c>
      <c r="I83" s="298">
        <v>553.2833333333333</v>
      </c>
      <c r="J83" s="298">
        <v>619.58333333333326</v>
      </c>
      <c r="K83" s="298">
        <v>639.31666666666661</v>
      </c>
      <c r="L83" s="298">
        <v>652.73333333333323</v>
      </c>
      <c r="M83" s="285">
        <v>625.9</v>
      </c>
      <c r="N83" s="285">
        <v>592.75</v>
      </c>
      <c r="O83" s="300">
        <v>109030625</v>
      </c>
      <c r="P83" s="301">
        <v>1.389883387888707E-2</v>
      </c>
    </row>
    <row r="84" spans="1:16" ht="15">
      <c r="A84" s="263">
        <v>74</v>
      </c>
      <c r="B84" s="362" t="s">
        <v>56</v>
      </c>
      <c r="C84" s="474" t="s">
        <v>252</v>
      </c>
      <c r="D84" s="475">
        <v>44280</v>
      </c>
      <c r="E84" s="297">
        <v>1430.2</v>
      </c>
      <c r="F84" s="297">
        <v>1436.1166666666668</v>
      </c>
      <c r="G84" s="298">
        <v>1384.3333333333335</v>
      </c>
      <c r="H84" s="298">
        <v>1338.4666666666667</v>
      </c>
      <c r="I84" s="298">
        <v>1286.6833333333334</v>
      </c>
      <c r="J84" s="298">
        <v>1481.9833333333336</v>
      </c>
      <c r="K84" s="298">
        <v>1533.7666666666669</v>
      </c>
      <c r="L84" s="298">
        <v>1579.6333333333337</v>
      </c>
      <c r="M84" s="285">
        <v>1487.9</v>
      </c>
      <c r="N84" s="285">
        <v>1390.25</v>
      </c>
      <c r="O84" s="300">
        <v>870400</v>
      </c>
      <c r="P84" s="301">
        <v>0.12280701754385964</v>
      </c>
    </row>
    <row r="85" spans="1:16" ht="15">
      <c r="A85" s="263">
        <v>75</v>
      </c>
      <c r="B85" s="362" t="s">
        <v>56</v>
      </c>
      <c r="C85" s="474" t="s">
        <v>117</v>
      </c>
      <c r="D85" s="475">
        <v>44280</v>
      </c>
      <c r="E85" s="297">
        <v>464.45</v>
      </c>
      <c r="F85" s="297">
        <v>466.88333333333338</v>
      </c>
      <c r="G85" s="298">
        <v>458.31666666666678</v>
      </c>
      <c r="H85" s="298">
        <v>452.18333333333339</v>
      </c>
      <c r="I85" s="298">
        <v>443.61666666666679</v>
      </c>
      <c r="J85" s="298">
        <v>473.01666666666677</v>
      </c>
      <c r="K85" s="298">
        <v>481.58333333333337</v>
      </c>
      <c r="L85" s="298">
        <v>487.71666666666675</v>
      </c>
      <c r="M85" s="285">
        <v>475.45</v>
      </c>
      <c r="N85" s="285">
        <v>460.75</v>
      </c>
      <c r="O85" s="300">
        <v>7336500</v>
      </c>
      <c r="P85" s="301">
        <v>4.9120549120549119E-2</v>
      </c>
    </row>
    <row r="86" spans="1:16" ht="15">
      <c r="A86" s="263">
        <v>76</v>
      </c>
      <c r="B86" s="362" t="s">
        <v>67</v>
      </c>
      <c r="C86" s="474" t="s">
        <v>118</v>
      </c>
      <c r="D86" s="475">
        <v>44280</v>
      </c>
      <c r="E86" s="297">
        <v>11.4</v>
      </c>
      <c r="F86" s="297">
        <v>11.516666666666666</v>
      </c>
      <c r="G86" s="298">
        <v>11.183333333333332</v>
      </c>
      <c r="H86" s="298">
        <v>10.966666666666667</v>
      </c>
      <c r="I86" s="298">
        <v>10.633333333333333</v>
      </c>
      <c r="J86" s="298">
        <v>11.733333333333331</v>
      </c>
      <c r="K86" s="298">
        <v>12.066666666666666</v>
      </c>
      <c r="L86" s="298">
        <v>12.28333333333333</v>
      </c>
      <c r="M86" s="285">
        <v>11.85</v>
      </c>
      <c r="N86" s="285">
        <v>11.3</v>
      </c>
      <c r="O86" s="300">
        <v>875210000</v>
      </c>
      <c r="P86" s="301">
        <v>3.2026413536937678E-2</v>
      </c>
    </row>
    <row r="87" spans="1:16" ht="15">
      <c r="A87" s="263">
        <v>77</v>
      </c>
      <c r="B87" s="362" t="s">
        <v>53</v>
      </c>
      <c r="C87" s="474" t="s">
        <v>119</v>
      </c>
      <c r="D87" s="475">
        <v>44280</v>
      </c>
      <c r="E87" s="297">
        <v>62.7</v>
      </c>
      <c r="F87" s="297">
        <v>62.633333333333333</v>
      </c>
      <c r="G87" s="298">
        <v>61.516666666666666</v>
      </c>
      <c r="H87" s="298">
        <v>60.333333333333336</v>
      </c>
      <c r="I87" s="298">
        <v>59.216666666666669</v>
      </c>
      <c r="J87" s="298">
        <v>63.816666666666663</v>
      </c>
      <c r="K87" s="298">
        <v>64.933333333333323</v>
      </c>
      <c r="L87" s="298">
        <v>66.11666666666666</v>
      </c>
      <c r="M87" s="285">
        <v>63.75</v>
      </c>
      <c r="N87" s="285">
        <v>61.45</v>
      </c>
      <c r="O87" s="300">
        <v>141892000</v>
      </c>
      <c r="P87" s="301">
        <v>4.4913949909052751E-2</v>
      </c>
    </row>
    <row r="88" spans="1:16" ht="15">
      <c r="A88" s="263">
        <v>78</v>
      </c>
      <c r="B88" s="362" t="s">
        <v>72</v>
      </c>
      <c r="C88" s="474" t="s">
        <v>120</v>
      </c>
      <c r="D88" s="475">
        <v>44280</v>
      </c>
      <c r="E88" s="297">
        <v>494.95</v>
      </c>
      <c r="F88" s="297">
        <v>502.68333333333334</v>
      </c>
      <c r="G88" s="298">
        <v>483.51666666666665</v>
      </c>
      <c r="H88" s="298">
        <v>472.08333333333331</v>
      </c>
      <c r="I88" s="298">
        <v>452.91666666666663</v>
      </c>
      <c r="J88" s="298">
        <v>514.11666666666667</v>
      </c>
      <c r="K88" s="298">
        <v>533.2833333333333</v>
      </c>
      <c r="L88" s="298">
        <v>544.7166666666667</v>
      </c>
      <c r="M88" s="285">
        <v>521.85</v>
      </c>
      <c r="N88" s="285">
        <v>491.25</v>
      </c>
      <c r="O88" s="300">
        <v>7122500</v>
      </c>
      <c r="P88" s="301">
        <v>4.7946591138984425E-2</v>
      </c>
    </row>
    <row r="89" spans="1:16" ht="15">
      <c r="A89" s="263">
        <v>79</v>
      </c>
      <c r="B89" s="362" t="s">
        <v>39</v>
      </c>
      <c r="C89" s="474" t="s">
        <v>121</v>
      </c>
      <c r="D89" s="475">
        <v>44280</v>
      </c>
      <c r="E89" s="297">
        <v>1621.85</v>
      </c>
      <c r="F89" s="297">
        <v>1630.1666666666667</v>
      </c>
      <c r="G89" s="298">
        <v>1601.6833333333334</v>
      </c>
      <c r="H89" s="298">
        <v>1581.5166666666667</v>
      </c>
      <c r="I89" s="298">
        <v>1553.0333333333333</v>
      </c>
      <c r="J89" s="298">
        <v>1650.3333333333335</v>
      </c>
      <c r="K89" s="298">
        <v>1678.8166666666666</v>
      </c>
      <c r="L89" s="298">
        <v>1698.9833333333336</v>
      </c>
      <c r="M89" s="285">
        <v>1658.65</v>
      </c>
      <c r="N89" s="285">
        <v>1610</v>
      </c>
      <c r="O89" s="300">
        <v>3149500</v>
      </c>
      <c r="P89" s="301">
        <v>3.0254777070063696E-3</v>
      </c>
    </row>
    <row r="90" spans="1:16" ht="15">
      <c r="A90" s="263">
        <v>80</v>
      </c>
      <c r="B90" s="362" t="s">
        <v>53</v>
      </c>
      <c r="C90" s="474" t="s">
        <v>122</v>
      </c>
      <c r="D90" s="475">
        <v>44280</v>
      </c>
      <c r="E90" s="297">
        <v>1066</v>
      </c>
      <c r="F90" s="297">
        <v>1069</v>
      </c>
      <c r="G90" s="298">
        <v>1050</v>
      </c>
      <c r="H90" s="298">
        <v>1034</v>
      </c>
      <c r="I90" s="298">
        <v>1015</v>
      </c>
      <c r="J90" s="298">
        <v>1085</v>
      </c>
      <c r="K90" s="298">
        <v>1104</v>
      </c>
      <c r="L90" s="298">
        <v>1120</v>
      </c>
      <c r="M90" s="285">
        <v>1088</v>
      </c>
      <c r="N90" s="285">
        <v>1053</v>
      </c>
      <c r="O90" s="300">
        <v>21674700</v>
      </c>
      <c r="P90" s="301">
        <v>-4.6633149914888566E-2</v>
      </c>
    </row>
    <row r="91" spans="1:16" ht="15">
      <c r="A91" s="263">
        <v>81</v>
      </c>
      <c r="B91" s="362" t="s">
        <v>67</v>
      </c>
      <c r="C91" s="474" t="s">
        <v>830</v>
      </c>
      <c r="D91" s="475">
        <v>44280</v>
      </c>
      <c r="E91" s="297">
        <v>258.25</v>
      </c>
      <c r="F91" s="297">
        <v>260.53333333333336</v>
      </c>
      <c r="G91" s="298">
        <v>250.9666666666667</v>
      </c>
      <c r="H91" s="298">
        <v>243.68333333333334</v>
      </c>
      <c r="I91" s="298">
        <v>234.11666666666667</v>
      </c>
      <c r="J91" s="298">
        <v>267.81666666666672</v>
      </c>
      <c r="K91" s="298">
        <v>277.38333333333344</v>
      </c>
      <c r="L91" s="298">
        <v>284.66666666666674</v>
      </c>
      <c r="M91" s="285">
        <v>270.10000000000002</v>
      </c>
      <c r="N91" s="285">
        <v>253.25</v>
      </c>
      <c r="O91" s="300">
        <v>13101200</v>
      </c>
      <c r="P91" s="301">
        <v>0.30225438352351797</v>
      </c>
    </row>
    <row r="92" spans="1:16" ht="15">
      <c r="A92" s="263">
        <v>82</v>
      </c>
      <c r="B92" s="362" t="s">
        <v>106</v>
      </c>
      <c r="C92" s="474" t="s">
        <v>124</v>
      </c>
      <c r="D92" s="475">
        <v>44280</v>
      </c>
      <c r="E92" s="425">
        <v>1260.95</v>
      </c>
      <c r="F92" s="425">
        <v>1262.3999999999999</v>
      </c>
      <c r="G92" s="426">
        <v>1247.7999999999997</v>
      </c>
      <c r="H92" s="426">
        <v>1234.6499999999999</v>
      </c>
      <c r="I92" s="426">
        <v>1220.0499999999997</v>
      </c>
      <c r="J92" s="426">
        <v>1275.5499999999997</v>
      </c>
      <c r="K92" s="426">
        <v>1290.1499999999996</v>
      </c>
      <c r="L92" s="426">
        <v>1303.2999999999997</v>
      </c>
      <c r="M92" s="427">
        <v>1277</v>
      </c>
      <c r="N92" s="427">
        <v>1249.25</v>
      </c>
      <c r="O92" s="428">
        <v>32581200</v>
      </c>
      <c r="P92" s="429">
        <v>1.1851078895390004E-2</v>
      </c>
    </row>
    <row r="93" spans="1:16" ht="15">
      <c r="A93" s="263">
        <v>83</v>
      </c>
      <c r="B93" s="362" t="s">
        <v>72</v>
      </c>
      <c r="C93" s="474" t="s">
        <v>125</v>
      </c>
      <c r="D93" s="475">
        <v>44280</v>
      </c>
      <c r="E93" s="297">
        <v>98.35</v>
      </c>
      <c r="F93" s="297">
        <v>99.516666666666666</v>
      </c>
      <c r="G93" s="298">
        <v>96.533333333333331</v>
      </c>
      <c r="H93" s="298">
        <v>94.716666666666669</v>
      </c>
      <c r="I93" s="298">
        <v>91.733333333333334</v>
      </c>
      <c r="J93" s="298">
        <v>101.33333333333333</v>
      </c>
      <c r="K93" s="298">
        <v>104.31666666666665</v>
      </c>
      <c r="L93" s="298">
        <v>106.13333333333333</v>
      </c>
      <c r="M93" s="285">
        <v>102.5</v>
      </c>
      <c r="N93" s="285">
        <v>97.7</v>
      </c>
      <c r="O93" s="300">
        <v>73391500</v>
      </c>
      <c r="P93" s="301">
        <v>2.5429116338207249E-2</v>
      </c>
    </row>
    <row r="94" spans="1:16" ht="15">
      <c r="A94" s="263">
        <v>84</v>
      </c>
      <c r="B94" s="382" t="s">
        <v>39</v>
      </c>
      <c r="C94" s="474" t="s">
        <v>772</v>
      </c>
      <c r="D94" s="475">
        <v>44280</v>
      </c>
      <c r="E94" s="297">
        <v>1768.5</v>
      </c>
      <c r="F94" s="297">
        <v>1762.9666666666665</v>
      </c>
      <c r="G94" s="298">
        <v>1701.9833333333329</v>
      </c>
      <c r="H94" s="298">
        <v>1635.4666666666665</v>
      </c>
      <c r="I94" s="298">
        <v>1574.4833333333329</v>
      </c>
      <c r="J94" s="298">
        <v>1829.4833333333329</v>
      </c>
      <c r="K94" s="298">
        <v>1890.4666666666665</v>
      </c>
      <c r="L94" s="298">
        <v>1956.9833333333329</v>
      </c>
      <c r="M94" s="285">
        <v>1823.95</v>
      </c>
      <c r="N94" s="285">
        <v>1696.45</v>
      </c>
      <c r="O94" s="300">
        <v>481650</v>
      </c>
      <c r="P94" s="301" t="e">
        <v>#N/A</v>
      </c>
    </row>
    <row r="95" spans="1:16" ht="15">
      <c r="A95" s="263">
        <v>85</v>
      </c>
      <c r="B95" s="362" t="s">
        <v>49</v>
      </c>
      <c r="C95" s="474" t="s">
        <v>126</v>
      </c>
      <c r="D95" s="475">
        <v>44280</v>
      </c>
      <c r="E95" s="297">
        <v>205.15</v>
      </c>
      <c r="F95" s="297">
        <v>206.54999999999998</v>
      </c>
      <c r="G95" s="298">
        <v>203.09999999999997</v>
      </c>
      <c r="H95" s="298">
        <v>201.04999999999998</v>
      </c>
      <c r="I95" s="298">
        <v>197.59999999999997</v>
      </c>
      <c r="J95" s="298">
        <v>208.59999999999997</v>
      </c>
      <c r="K95" s="298">
        <v>212.04999999999995</v>
      </c>
      <c r="L95" s="298">
        <v>214.09999999999997</v>
      </c>
      <c r="M95" s="285">
        <v>210</v>
      </c>
      <c r="N95" s="285">
        <v>204.5</v>
      </c>
      <c r="O95" s="300">
        <v>141100800</v>
      </c>
      <c r="P95" s="301">
        <v>3.9854730685784358E-2</v>
      </c>
    </row>
    <row r="96" spans="1:16" ht="15">
      <c r="A96" s="263">
        <v>86</v>
      </c>
      <c r="B96" s="362" t="s">
        <v>111</v>
      </c>
      <c r="C96" s="474" t="s">
        <v>127</v>
      </c>
      <c r="D96" s="475">
        <v>44280</v>
      </c>
      <c r="E96" s="297">
        <v>337.3</v>
      </c>
      <c r="F96" s="297">
        <v>339.61666666666662</v>
      </c>
      <c r="G96" s="298">
        <v>331.23333333333323</v>
      </c>
      <c r="H96" s="298">
        <v>325.16666666666663</v>
      </c>
      <c r="I96" s="298">
        <v>316.78333333333325</v>
      </c>
      <c r="J96" s="298">
        <v>345.68333333333322</v>
      </c>
      <c r="K96" s="298">
        <v>354.06666666666655</v>
      </c>
      <c r="L96" s="298">
        <v>360.13333333333321</v>
      </c>
      <c r="M96" s="285">
        <v>348</v>
      </c>
      <c r="N96" s="285">
        <v>333.55</v>
      </c>
      <c r="O96" s="300">
        <v>21560000</v>
      </c>
      <c r="P96" s="301">
        <v>-4.5172719220549155E-2</v>
      </c>
    </row>
    <row r="97" spans="1:16" ht="15">
      <c r="A97" s="263">
        <v>87</v>
      </c>
      <c r="B97" s="362" t="s">
        <v>111</v>
      </c>
      <c r="C97" s="474" t="s">
        <v>128</v>
      </c>
      <c r="D97" s="475">
        <v>44280</v>
      </c>
      <c r="E97" s="297">
        <v>398.05</v>
      </c>
      <c r="F97" s="297">
        <v>405.59999999999997</v>
      </c>
      <c r="G97" s="298">
        <v>387.69999999999993</v>
      </c>
      <c r="H97" s="298">
        <v>377.34999999999997</v>
      </c>
      <c r="I97" s="298">
        <v>359.44999999999993</v>
      </c>
      <c r="J97" s="298">
        <v>415.94999999999993</v>
      </c>
      <c r="K97" s="298">
        <v>433.84999999999991</v>
      </c>
      <c r="L97" s="298">
        <v>444.19999999999993</v>
      </c>
      <c r="M97" s="285">
        <v>423.5</v>
      </c>
      <c r="N97" s="285">
        <v>395.25</v>
      </c>
      <c r="O97" s="300">
        <v>30512700</v>
      </c>
      <c r="P97" s="301">
        <v>2.0222081791098672E-2</v>
      </c>
    </row>
    <row r="98" spans="1:16" ht="15">
      <c r="A98" s="263">
        <v>88</v>
      </c>
      <c r="B98" s="362" t="s">
        <v>39</v>
      </c>
      <c r="C98" s="474" t="s">
        <v>129</v>
      </c>
      <c r="D98" s="475">
        <v>44280</v>
      </c>
      <c r="E98" s="297">
        <v>3001.6</v>
      </c>
      <c r="F98" s="297">
        <v>3012.85</v>
      </c>
      <c r="G98" s="298">
        <v>2931.75</v>
      </c>
      <c r="H98" s="298">
        <v>2861.9</v>
      </c>
      <c r="I98" s="298">
        <v>2780.8</v>
      </c>
      <c r="J98" s="298">
        <v>3082.7</v>
      </c>
      <c r="K98" s="298">
        <v>3163.7999999999993</v>
      </c>
      <c r="L98" s="298">
        <v>3233.6499999999996</v>
      </c>
      <c r="M98" s="285">
        <v>3093.95</v>
      </c>
      <c r="N98" s="285">
        <v>2943</v>
      </c>
      <c r="O98" s="300">
        <v>1293500</v>
      </c>
      <c r="P98" s="301">
        <v>-5.8245358572988716E-2</v>
      </c>
    </row>
    <row r="99" spans="1:16" ht="15">
      <c r="A99" s="263">
        <v>89</v>
      </c>
      <c r="B99" s="362" t="s">
        <v>53</v>
      </c>
      <c r="C99" s="474" t="s">
        <v>131</v>
      </c>
      <c r="D99" s="475">
        <v>44280</v>
      </c>
      <c r="E99" s="297">
        <v>1791.4</v>
      </c>
      <c r="F99" s="297">
        <v>1816.5666666666666</v>
      </c>
      <c r="G99" s="298">
        <v>1759.8333333333333</v>
      </c>
      <c r="H99" s="298">
        <v>1728.2666666666667</v>
      </c>
      <c r="I99" s="298">
        <v>1671.5333333333333</v>
      </c>
      <c r="J99" s="298">
        <v>1848.1333333333332</v>
      </c>
      <c r="K99" s="298">
        <v>1904.8666666666668</v>
      </c>
      <c r="L99" s="298">
        <v>1936.4333333333332</v>
      </c>
      <c r="M99" s="285">
        <v>1873.3</v>
      </c>
      <c r="N99" s="285">
        <v>1785</v>
      </c>
      <c r="O99" s="300">
        <v>13416000</v>
      </c>
      <c r="P99" s="301">
        <v>5.6777364673262339E-2</v>
      </c>
    </row>
    <row r="100" spans="1:16" ht="15">
      <c r="A100" s="263">
        <v>90</v>
      </c>
      <c r="B100" s="362" t="s">
        <v>56</v>
      </c>
      <c r="C100" s="474" t="s">
        <v>132</v>
      </c>
      <c r="D100" s="475">
        <v>44280</v>
      </c>
      <c r="E100" s="297">
        <v>104.3</v>
      </c>
      <c r="F100" s="297">
        <v>104.36666666666667</v>
      </c>
      <c r="G100" s="298">
        <v>102.18333333333335</v>
      </c>
      <c r="H100" s="298">
        <v>100.06666666666668</v>
      </c>
      <c r="I100" s="298">
        <v>97.883333333333354</v>
      </c>
      <c r="J100" s="298">
        <v>106.48333333333335</v>
      </c>
      <c r="K100" s="298">
        <v>108.66666666666669</v>
      </c>
      <c r="L100" s="298">
        <v>110.78333333333335</v>
      </c>
      <c r="M100" s="285">
        <v>106.55</v>
      </c>
      <c r="N100" s="285">
        <v>102.25</v>
      </c>
      <c r="O100" s="300">
        <v>29761540</v>
      </c>
      <c r="P100" s="301">
        <v>-0.17122266401590458</v>
      </c>
    </row>
    <row r="101" spans="1:16" ht="15">
      <c r="A101" s="263">
        <v>91</v>
      </c>
      <c r="B101" s="362" t="s">
        <v>39</v>
      </c>
      <c r="C101" s="474" t="s">
        <v>348</v>
      </c>
      <c r="D101" s="475">
        <v>44280</v>
      </c>
      <c r="E101" s="297">
        <v>2303.5500000000002</v>
      </c>
      <c r="F101" s="297">
        <v>2302.7999999999997</v>
      </c>
      <c r="G101" s="298">
        <v>2245.1499999999996</v>
      </c>
      <c r="H101" s="298">
        <v>2186.75</v>
      </c>
      <c r="I101" s="298">
        <v>2129.1</v>
      </c>
      <c r="J101" s="298">
        <v>2361.1999999999994</v>
      </c>
      <c r="K101" s="298">
        <v>2418.85</v>
      </c>
      <c r="L101" s="298">
        <v>2477.2499999999991</v>
      </c>
      <c r="M101" s="285">
        <v>2360.4499999999998</v>
      </c>
      <c r="N101" s="285">
        <v>2244.4</v>
      </c>
      <c r="O101" s="300">
        <v>140000</v>
      </c>
      <c r="P101" s="301">
        <v>-5.4054054054054057E-2</v>
      </c>
    </row>
    <row r="102" spans="1:16" ht="15">
      <c r="A102" s="263">
        <v>92</v>
      </c>
      <c r="B102" s="362" t="s">
        <v>56</v>
      </c>
      <c r="C102" s="474" t="s">
        <v>133</v>
      </c>
      <c r="D102" s="475">
        <v>44280</v>
      </c>
      <c r="E102" s="297">
        <v>431.15</v>
      </c>
      <c r="F102" s="297">
        <v>434.11666666666662</v>
      </c>
      <c r="G102" s="298">
        <v>425.58333333333326</v>
      </c>
      <c r="H102" s="298">
        <v>420.01666666666665</v>
      </c>
      <c r="I102" s="298">
        <v>411.48333333333329</v>
      </c>
      <c r="J102" s="298">
        <v>439.68333333333322</v>
      </c>
      <c r="K102" s="298">
        <v>448.21666666666664</v>
      </c>
      <c r="L102" s="298">
        <v>453.78333333333319</v>
      </c>
      <c r="M102" s="285">
        <v>442.65</v>
      </c>
      <c r="N102" s="285">
        <v>428.55</v>
      </c>
      <c r="O102" s="300">
        <v>9534000</v>
      </c>
      <c r="P102" s="301">
        <v>-3.365092235961889E-2</v>
      </c>
    </row>
    <row r="103" spans="1:16" ht="15">
      <c r="A103" s="263">
        <v>93</v>
      </c>
      <c r="B103" s="362" t="s">
        <v>63</v>
      </c>
      <c r="C103" s="474" t="s">
        <v>134</v>
      </c>
      <c r="D103" s="475">
        <v>44280</v>
      </c>
      <c r="E103" s="297">
        <v>1450.6</v>
      </c>
      <c r="F103" s="297">
        <v>1465.4166666666667</v>
      </c>
      <c r="G103" s="298">
        <v>1429.2833333333335</v>
      </c>
      <c r="H103" s="298">
        <v>1407.9666666666667</v>
      </c>
      <c r="I103" s="298">
        <v>1371.8333333333335</v>
      </c>
      <c r="J103" s="298">
        <v>1486.7333333333336</v>
      </c>
      <c r="K103" s="298">
        <v>1522.8666666666668</v>
      </c>
      <c r="L103" s="298">
        <v>1544.1833333333336</v>
      </c>
      <c r="M103" s="285">
        <v>1501.55</v>
      </c>
      <c r="N103" s="285">
        <v>1444.1</v>
      </c>
      <c r="O103" s="300">
        <v>12765575</v>
      </c>
      <c r="P103" s="301">
        <v>3.6074295314541718E-2</v>
      </c>
    </row>
    <row r="104" spans="1:16" ht="15">
      <c r="A104" s="263">
        <v>94</v>
      </c>
      <c r="B104" s="362" t="s">
        <v>106</v>
      </c>
      <c r="C104" s="474" t="s">
        <v>260</v>
      </c>
      <c r="D104" s="475">
        <v>44280</v>
      </c>
      <c r="E104" s="297">
        <v>3618.05</v>
      </c>
      <c r="F104" s="297">
        <v>3599.2833333333333</v>
      </c>
      <c r="G104" s="298">
        <v>3531.9166666666665</v>
      </c>
      <c r="H104" s="298">
        <v>3445.7833333333333</v>
      </c>
      <c r="I104" s="298">
        <v>3378.4166666666665</v>
      </c>
      <c r="J104" s="298">
        <v>3685.4166666666665</v>
      </c>
      <c r="K104" s="298">
        <v>3752.7833333333333</v>
      </c>
      <c r="L104" s="298">
        <v>3838.9166666666665</v>
      </c>
      <c r="M104" s="285">
        <v>3666.65</v>
      </c>
      <c r="N104" s="285">
        <v>3513.15</v>
      </c>
      <c r="O104" s="300">
        <v>17700</v>
      </c>
      <c r="P104" s="301" t="e">
        <v>#N/A</v>
      </c>
    </row>
    <row r="105" spans="1:16" ht="15">
      <c r="A105" s="263">
        <v>95</v>
      </c>
      <c r="B105" s="362" t="s">
        <v>106</v>
      </c>
      <c r="C105" s="474" t="s">
        <v>259</v>
      </c>
      <c r="D105" s="475">
        <v>44280</v>
      </c>
      <c r="E105" s="297">
        <v>2553.25</v>
      </c>
      <c r="F105" s="297">
        <v>2585.1333333333332</v>
      </c>
      <c r="G105" s="298">
        <v>2471.4666666666662</v>
      </c>
      <c r="H105" s="298">
        <v>2389.6833333333329</v>
      </c>
      <c r="I105" s="298">
        <v>2276.016666666666</v>
      </c>
      <c r="J105" s="298">
        <v>2666.9166666666665</v>
      </c>
      <c r="K105" s="298">
        <v>2780.5833333333335</v>
      </c>
      <c r="L105" s="298">
        <v>2862.3666666666668</v>
      </c>
      <c r="M105" s="285">
        <v>2698.8</v>
      </c>
      <c r="N105" s="285">
        <v>2503.35</v>
      </c>
      <c r="O105" s="300">
        <v>14000</v>
      </c>
      <c r="P105" s="301" t="e">
        <v>#N/A</v>
      </c>
    </row>
    <row r="106" spans="1:16" ht="15">
      <c r="A106" s="263">
        <v>96</v>
      </c>
      <c r="B106" s="362" t="s">
        <v>51</v>
      </c>
      <c r="C106" s="474" t="s">
        <v>135</v>
      </c>
      <c r="D106" s="475">
        <v>44280</v>
      </c>
      <c r="E106" s="297">
        <v>1020.4</v>
      </c>
      <c r="F106" s="297">
        <v>1031.4166666666667</v>
      </c>
      <c r="G106" s="298">
        <v>999.03333333333353</v>
      </c>
      <c r="H106" s="298">
        <v>977.66666666666674</v>
      </c>
      <c r="I106" s="298">
        <v>945.28333333333353</v>
      </c>
      <c r="J106" s="298">
        <v>1052.7833333333335</v>
      </c>
      <c r="K106" s="298">
        <v>1085.1666666666667</v>
      </c>
      <c r="L106" s="298">
        <v>1106.5333333333335</v>
      </c>
      <c r="M106" s="285">
        <v>1063.8</v>
      </c>
      <c r="N106" s="285">
        <v>1010.05</v>
      </c>
      <c r="O106" s="300">
        <v>7729900</v>
      </c>
      <c r="P106" s="301">
        <v>-1.5268002165674066E-2</v>
      </c>
    </row>
    <row r="107" spans="1:16" ht="15">
      <c r="A107" s="263">
        <v>97</v>
      </c>
      <c r="B107" s="362" t="s">
        <v>43</v>
      </c>
      <c r="C107" s="474" t="s">
        <v>136</v>
      </c>
      <c r="D107" s="475">
        <v>44280</v>
      </c>
      <c r="E107" s="297">
        <v>811.05</v>
      </c>
      <c r="F107" s="297">
        <v>824.05000000000007</v>
      </c>
      <c r="G107" s="298">
        <v>791.35000000000014</v>
      </c>
      <c r="H107" s="298">
        <v>771.65000000000009</v>
      </c>
      <c r="I107" s="298">
        <v>738.95000000000016</v>
      </c>
      <c r="J107" s="298">
        <v>843.75000000000011</v>
      </c>
      <c r="K107" s="298">
        <v>876.45000000000016</v>
      </c>
      <c r="L107" s="298">
        <v>896.15000000000009</v>
      </c>
      <c r="M107" s="285">
        <v>856.75</v>
      </c>
      <c r="N107" s="285">
        <v>804.35</v>
      </c>
      <c r="O107" s="300">
        <v>9718800</v>
      </c>
      <c r="P107" s="301">
        <v>0.15239043824701196</v>
      </c>
    </row>
    <row r="108" spans="1:16" ht="15">
      <c r="A108" s="263">
        <v>98</v>
      </c>
      <c r="B108" s="362" t="s">
        <v>56</v>
      </c>
      <c r="C108" s="474" t="s">
        <v>137</v>
      </c>
      <c r="D108" s="475">
        <v>44280</v>
      </c>
      <c r="E108" s="297">
        <v>203.65</v>
      </c>
      <c r="F108" s="297">
        <v>205.93333333333331</v>
      </c>
      <c r="G108" s="298">
        <v>200.26666666666662</v>
      </c>
      <c r="H108" s="298">
        <v>196.88333333333333</v>
      </c>
      <c r="I108" s="298">
        <v>191.21666666666664</v>
      </c>
      <c r="J108" s="298">
        <v>209.31666666666661</v>
      </c>
      <c r="K108" s="298">
        <v>214.98333333333329</v>
      </c>
      <c r="L108" s="298">
        <v>218.36666666666659</v>
      </c>
      <c r="M108" s="285">
        <v>211.6</v>
      </c>
      <c r="N108" s="285">
        <v>202.55</v>
      </c>
      <c r="O108" s="300">
        <v>11676000</v>
      </c>
      <c r="P108" s="301">
        <v>-0.13562333432040272</v>
      </c>
    </row>
    <row r="109" spans="1:16" ht="15">
      <c r="A109" s="263">
        <v>99</v>
      </c>
      <c r="B109" s="362" t="s">
        <v>56</v>
      </c>
      <c r="C109" s="474" t="s">
        <v>138</v>
      </c>
      <c r="D109" s="475">
        <v>44280</v>
      </c>
      <c r="E109" s="297">
        <v>176.5</v>
      </c>
      <c r="F109" s="297">
        <v>176.76666666666665</v>
      </c>
      <c r="G109" s="298">
        <v>173.1333333333333</v>
      </c>
      <c r="H109" s="298">
        <v>169.76666666666665</v>
      </c>
      <c r="I109" s="298">
        <v>166.1333333333333</v>
      </c>
      <c r="J109" s="298">
        <v>180.1333333333333</v>
      </c>
      <c r="K109" s="298">
        <v>183.76666666666662</v>
      </c>
      <c r="L109" s="298">
        <v>187.1333333333333</v>
      </c>
      <c r="M109" s="285">
        <v>180.4</v>
      </c>
      <c r="N109" s="285">
        <v>173.4</v>
      </c>
      <c r="O109" s="300">
        <v>18162000</v>
      </c>
      <c r="P109" s="301">
        <v>-2.6375040205853972E-2</v>
      </c>
    </row>
    <row r="110" spans="1:16" ht="15">
      <c r="A110" s="263">
        <v>100</v>
      </c>
      <c r="B110" s="362" t="s">
        <v>49</v>
      </c>
      <c r="C110" s="474" t="s">
        <v>139</v>
      </c>
      <c r="D110" s="475">
        <v>44280</v>
      </c>
      <c r="E110" s="297">
        <v>396.45</v>
      </c>
      <c r="F110" s="297">
        <v>400.15000000000003</v>
      </c>
      <c r="G110" s="298">
        <v>389.30000000000007</v>
      </c>
      <c r="H110" s="298">
        <v>382.15000000000003</v>
      </c>
      <c r="I110" s="298">
        <v>371.30000000000007</v>
      </c>
      <c r="J110" s="298">
        <v>407.30000000000007</v>
      </c>
      <c r="K110" s="298">
        <v>418.15000000000009</v>
      </c>
      <c r="L110" s="298">
        <v>425.30000000000007</v>
      </c>
      <c r="M110" s="285">
        <v>411</v>
      </c>
      <c r="N110" s="285">
        <v>393</v>
      </c>
      <c r="O110" s="300">
        <v>6918000</v>
      </c>
      <c r="P110" s="301">
        <v>0.16347124117053483</v>
      </c>
    </row>
    <row r="111" spans="1:16" ht="15">
      <c r="A111" s="263">
        <v>101</v>
      </c>
      <c r="B111" s="362" t="s">
        <v>43</v>
      </c>
      <c r="C111" s="474" t="s">
        <v>140</v>
      </c>
      <c r="D111" s="475">
        <v>44280</v>
      </c>
      <c r="E111" s="297">
        <v>6902.1</v>
      </c>
      <c r="F111" s="297">
        <v>6947.9666666666672</v>
      </c>
      <c r="G111" s="298">
        <v>6803.9333333333343</v>
      </c>
      <c r="H111" s="298">
        <v>6705.7666666666673</v>
      </c>
      <c r="I111" s="298">
        <v>6561.7333333333345</v>
      </c>
      <c r="J111" s="298">
        <v>7046.1333333333341</v>
      </c>
      <c r="K111" s="298">
        <v>7190.166666666667</v>
      </c>
      <c r="L111" s="298">
        <v>7288.3333333333339</v>
      </c>
      <c r="M111" s="285">
        <v>7092</v>
      </c>
      <c r="N111" s="285">
        <v>6849.8</v>
      </c>
      <c r="O111" s="300">
        <v>3263800</v>
      </c>
      <c r="P111" s="301">
        <v>4.3447680552447326E-2</v>
      </c>
    </row>
    <row r="112" spans="1:16" ht="15">
      <c r="A112" s="263">
        <v>102</v>
      </c>
      <c r="B112" s="362" t="s">
        <v>49</v>
      </c>
      <c r="C112" s="474" t="s">
        <v>141</v>
      </c>
      <c r="D112" s="475">
        <v>44280</v>
      </c>
      <c r="E112" s="297">
        <v>536.5</v>
      </c>
      <c r="F112" s="297">
        <v>539.1</v>
      </c>
      <c r="G112" s="298">
        <v>530.85</v>
      </c>
      <c r="H112" s="298">
        <v>525.20000000000005</v>
      </c>
      <c r="I112" s="298">
        <v>516.95000000000005</v>
      </c>
      <c r="J112" s="298">
        <v>544.75</v>
      </c>
      <c r="K112" s="298">
        <v>553</v>
      </c>
      <c r="L112" s="298">
        <v>558.65</v>
      </c>
      <c r="M112" s="285">
        <v>547.35</v>
      </c>
      <c r="N112" s="285">
        <v>533.45000000000005</v>
      </c>
      <c r="O112" s="300">
        <v>14182500</v>
      </c>
      <c r="P112" s="301">
        <v>8.8214537755822164E-4</v>
      </c>
    </row>
    <row r="113" spans="1:16" ht="15">
      <c r="A113" s="263">
        <v>103</v>
      </c>
      <c r="B113" s="362" t="s">
        <v>56</v>
      </c>
      <c r="C113" s="474" t="s">
        <v>142</v>
      </c>
      <c r="D113" s="475">
        <v>44280</v>
      </c>
      <c r="E113" s="297">
        <v>870.85</v>
      </c>
      <c r="F113" s="297">
        <v>872.20000000000016</v>
      </c>
      <c r="G113" s="298">
        <v>856.10000000000036</v>
      </c>
      <c r="H113" s="298">
        <v>841.35000000000025</v>
      </c>
      <c r="I113" s="298">
        <v>825.25000000000045</v>
      </c>
      <c r="J113" s="298">
        <v>886.95000000000027</v>
      </c>
      <c r="K113" s="298">
        <v>903.05</v>
      </c>
      <c r="L113" s="298">
        <v>917.80000000000018</v>
      </c>
      <c r="M113" s="285">
        <v>888.3</v>
      </c>
      <c r="N113" s="285">
        <v>857.45</v>
      </c>
      <c r="O113" s="300">
        <v>3183700</v>
      </c>
      <c r="P113" s="301">
        <v>5.2880481513327603E-2</v>
      </c>
    </row>
    <row r="114" spans="1:16" ht="15">
      <c r="A114" s="263">
        <v>104</v>
      </c>
      <c r="B114" s="362" t="s">
        <v>72</v>
      </c>
      <c r="C114" s="474" t="s">
        <v>143</v>
      </c>
      <c r="D114" s="475">
        <v>44280</v>
      </c>
      <c r="E114" s="297">
        <v>1162.3</v>
      </c>
      <c r="F114" s="297">
        <v>1175.1666666666667</v>
      </c>
      <c r="G114" s="298">
        <v>1142.6333333333334</v>
      </c>
      <c r="H114" s="298">
        <v>1122.9666666666667</v>
      </c>
      <c r="I114" s="298">
        <v>1090.4333333333334</v>
      </c>
      <c r="J114" s="298">
        <v>1194.8333333333335</v>
      </c>
      <c r="K114" s="298">
        <v>1227.3666666666668</v>
      </c>
      <c r="L114" s="298">
        <v>1247.0333333333335</v>
      </c>
      <c r="M114" s="285">
        <v>1207.7</v>
      </c>
      <c r="N114" s="285">
        <v>1155.5</v>
      </c>
      <c r="O114" s="300">
        <v>1509600</v>
      </c>
      <c r="P114" s="301">
        <v>-3.4906022247794398E-2</v>
      </c>
    </row>
    <row r="115" spans="1:16" ht="15">
      <c r="A115" s="263">
        <v>105</v>
      </c>
      <c r="B115" s="362" t="s">
        <v>106</v>
      </c>
      <c r="C115" s="474" t="s">
        <v>144</v>
      </c>
      <c r="D115" s="475">
        <v>44280</v>
      </c>
      <c r="E115" s="297">
        <v>1608.35</v>
      </c>
      <c r="F115" s="297">
        <v>1600.3500000000001</v>
      </c>
      <c r="G115" s="298">
        <v>1568.0000000000002</v>
      </c>
      <c r="H115" s="298">
        <v>1527.65</v>
      </c>
      <c r="I115" s="298">
        <v>1495.3000000000002</v>
      </c>
      <c r="J115" s="298">
        <v>1640.7000000000003</v>
      </c>
      <c r="K115" s="298">
        <v>1673.0500000000002</v>
      </c>
      <c r="L115" s="298">
        <v>1713.4000000000003</v>
      </c>
      <c r="M115" s="285">
        <v>1632.7</v>
      </c>
      <c r="N115" s="285">
        <v>1560</v>
      </c>
      <c r="O115" s="300">
        <v>1088800</v>
      </c>
      <c r="P115" s="301">
        <v>-4.891684136967156E-2</v>
      </c>
    </row>
    <row r="116" spans="1:16" ht="15">
      <c r="A116" s="263">
        <v>106</v>
      </c>
      <c r="B116" s="362" t="s">
        <v>43</v>
      </c>
      <c r="C116" s="474" t="s">
        <v>145</v>
      </c>
      <c r="D116" s="475">
        <v>44280</v>
      </c>
      <c r="E116" s="297">
        <v>215</v>
      </c>
      <c r="F116" s="297">
        <v>214.68333333333331</v>
      </c>
      <c r="G116" s="298">
        <v>210.51666666666662</v>
      </c>
      <c r="H116" s="298">
        <v>206.0333333333333</v>
      </c>
      <c r="I116" s="298">
        <v>201.86666666666662</v>
      </c>
      <c r="J116" s="298">
        <v>219.16666666666663</v>
      </c>
      <c r="K116" s="298">
        <v>223.33333333333331</v>
      </c>
      <c r="L116" s="298">
        <v>227.81666666666663</v>
      </c>
      <c r="M116" s="285">
        <v>218.85</v>
      </c>
      <c r="N116" s="285">
        <v>210.2</v>
      </c>
      <c r="O116" s="300">
        <v>31206000</v>
      </c>
      <c r="P116" s="301">
        <v>9.0538705296514255E-3</v>
      </c>
    </row>
    <row r="117" spans="1:16" ht="15">
      <c r="A117" s="263">
        <v>107</v>
      </c>
      <c r="B117" s="362" t="s">
        <v>106</v>
      </c>
      <c r="C117" s="474" t="s">
        <v>262</v>
      </c>
      <c r="D117" s="475">
        <v>44280</v>
      </c>
      <c r="E117" s="297">
        <v>1665.35</v>
      </c>
      <c r="F117" s="297">
        <v>1649.7666666666667</v>
      </c>
      <c r="G117" s="298">
        <v>1622.6333333333332</v>
      </c>
      <c r="H117" s="298">
        <v>1579.9166666666665</v>
      </c>
      <c r="I117" s="298">
        <v>1552.7833333333331</v>
      </c>
      <c r="J117" s="298">
        <v>1692.4833333333333</v>
      </c>
      <c r="K117" s="298">
        <v>1719.616666666667</v>
      </c>
      <c r="L117" s="298">
        <v>1762.3333333333335</v>
      </c>
      <c r="M117" s="285">
        <v>1676.9</v>
      </c>
      <c r="N117" s="285">
        <v>1607.05</v>
      </c>
      <c r="O117" s="300">
        <v>9100</v>
      </c>
      <c r="P117" s="301" t="e">
        <v>#N/A</v>
      </c>
    </row>
    <row r="118" spans="1:16" ht="15">
      <c r="A118" s="263">
        <v>108</v>
      </c>
      <c r="B118" s="362" t="s">
        <v>43</v>
      </c>
      <c r="C118" s="474" t="s">
        <v>146</v>
      </c>
      <c r="D118" s="475">
        <v>44280</v>
      </c>
      <c r="E118" s="297">
        <v>85002.1</v>
      </c>
      <c r="F118" s="297">
        <v>85786.333333333328</v>
      </c>
      <c r="G118" s="298">
        <v>83715.766666666663</v>
      </c>
      <c r="H118" s="298">
        <v>82429.433333333334</v>
      </c>
      <c r="I118" s="298">
        <v>80358.866666666669</v>
      </c>
      <c r="J118" s="298">
        <v>87072.666666666657</v>
      </c>
      <c r="K118" s="298">
        <v>89143.233333333337</v>
      </c>
      <c r="L118" s="298">
        <v>90429.566666666651</v>
      </c>
      <c r="M118" s="285">
        <v>87856.9</v>
      </c>
      <c r="N118" s="285">
        <v>84500</v>
      </c>
      <c r="O118" s="300">
        <v>53530</v>
      </c>
      <c r="P118" s="301">
        <v>1.9619047619047619E-2</v>
      </c>
    </row>
    <row r="119" spans="1:16" ht="15">
      <c r="A119" s="263">
        <v>109</v>
      </c>
      <c r="B119" s="362" t="s">
        <v>56</v>
      </c>
      <c r="C119" s="474" t="s">
        <v>147</v>
      </c>
      <c r="D119" s="475">
        <v>44280</v>
      </c>
      <c r="E119" s="297">
        <v>1294.6500000000001</v>
      </c>
      <c r="F119" s="297">
        <v>1293.0166666666667</v>
      </c>
      <c r="G119" s="298">
        <v>1266.3333333333333</v>
      </c>
      <c r="H119" s="298">
        <v>1238.0166666666667</v>
      </c>
      <c r="I119" s="298">
        <v>1211.3333333333333</v>
      </c>
      <c r="J119" s="298">
        <v>1321.3333333333333</v>
      </c>
      <c r="K119" s="298">
        <v>1348.0166666666667</v>
      </c>
      <c r="L119" s="298">
        <v>1376.3333333333333</v>
      </c>
      <c r="M119" s="285">
        <v>1319.7</v>
      </c>
      <c r="N119" s="285">
        <v>1264.7</v>
      </c>
      <c r="O119" s="300">
        <v>2805750</v>
      </c>
      <c r="P119" s="301">
        <v>-1.4748485646563076E-2</v>
      </c>
    </row>
    <row r="120" spans="1:16" ht="15">
      <c r="A120" s="263">
        <v>110</v>
      </c>
      <c r="B120" s="362" t="s">
        <v>39</v>
      </c>
      <c r="C120" s="474" t="s">
        <v>791</v>
      </c>
      <c r="D120" s="475">
        <v>44280</v>
      </c>
      <c r="E120" s="297">
        <v>329.25</v>
      </c>
      <c r="F120" s="297">
        <v>333.68333333333334</v>
      </c>
      <c r="G120" s="298">
        <v>321.51666666666665</v>
      </c>
      <c r="H120" s="298">
        <v>313.7833333333333</v>
      </c>
      <c r="I120" s="298">
        <v>301.61666666666662</v>
      </c>
      <c r="J120" s="298">
        <v>341.41666666666669</v>
      </c>
      <c r="K120" s="298">
        <v>353.58333333333331</v>
      </c>
      <c r="L120" s="298">
        <v>361.31666666666672</v>
      </c>
      <c r="M120" s="285">
        <v>345.85</v>
      </c>
      <c r="N120" s="285">
        <v>325.95</v>
      </c>
      <c r="O120" s="300">
        <v>241600</v>
      </c>
      <c r="P120" s="301" t="e">
        <v>#N/A</v>
      </c>
    </row>
    <row r="121" spans="1:16" ht="15">
      <c r="A121" s="263">
        <v>111</v>
      </c>
      <c r="B121" s="362" t="s">
        <v>111</v>
      </c>
      <c r="C121" s="474" t="s">
        <v>148</v>
      </c>
      <c r="D121" s="475">
        <v>44280</v>
      </c>
      <c r="E121" s="297">
        <v>60.15</v>
      </c>
      <c r="F121" s="297">
        <v>59.183333333333337</v>
      </c>
      <c r="G121" s="298">
        <v>56.966666666666676</v>
      </c>
      <c r="H121" s="298">
        <v>53.783333333333339</v>
      </c>
      <c r="I121" s="298">
        <v>51.566666666666677</v>
      </c>
      <c r="J121" s="298">
        <v>62.366666666666674</v>
      </c>
      <c r="K121" s="298">
        <v>64.583333333333343</v>
      </c>
      <c r="L121" s="298">
        <v>67.76666666666668</v>
      </c>
      <c r="M121" s="285">
        <v>61.4</v>
      </c>
      <c r="N121" s="285">
        <v>56</v>
      </c>
      <c r="O121" s="300">
        <v>62577000</v>
      </c>
      <c r="P121" s="301">
        <v>-8.3512931034482752E-3</v>
      </c>
    </row>
    <row r="122" spans="1:16" ht="15">
      <c r="A122" s="263">
        <v>112</v>
      </c>
      <c r="B122" s="362" t="s">
        <v>39</v>
      </c>
      <c r="C122" s="474" t="s">
        <v>256</v>
      </c>
      <c r="D122" s="475">
        <v>44280</v>
      </c>
      <c r="E122" s="297">
        <v>4920.7</v>
      </c>
      <c r="F122" s="297">
        <v>4888.55</v>
      </c>
      <c r="G122" s="298">
        <v>4802.1000000000004</v>
      </c>
      <c r="H122" s="298">
        <v>4683.5</v>
      </c>
      <c r="I122" s="298">
        <v>4597.05</v>
      </c>
      <c r="J122" s="298">
        <v>5007.1500000000005</v>
      </c>
      <c r="K122" s="298">
        <v>5093.5999999999995</v>
      </c>
      <c r="L122" s="298">
        <v>5212.2000000000007</v>
      </c>
      <c r="M122" s="285">
        <v>4975</v>
      </c>
      <c r="N122" s="285">
        <v>4769.95</v>
      </c>
      <c r="O122" s="300">
        <v>803500</v>
      </c>
      <c r="P122" s="301">
        <v>-2.6060606060606062E-2</v>
      </c>
    </row>
    <row r="123" spans="1:16" ht="15">
      <c r="A123" s="263">
        <v>113</v>
      </c>
      <c r="B123" s="362" t="s">
        <v>1107</v>
      </c>
      <c r="C123" s="474" t="s">
        <v>450</v>
      </c>
      <c r="D123" s="475">
        <v>44280</v>
      </c>
      <c r="E123" s="297">
        <v>2560.9</v>
      </c>
      <c r="F123" s="297">
        <v>2575.8333333333335</v>
      </c>
      <c r="G123" s="298">
        <v>2501.666666666667</v>
      </c>
      <c r="H123" s="298">
        <v>2442.4333333333334</v>
      </c>
      <c r="I123" s="298">
        <v>2368.2666666666669</v>
      </c>
      <c r="J123" s="298">
        <v>2635.0666666666671</v>
      </c>
      <c r="K123" s="298">
        <v>2709.233333333334</v>
      </c>
      <c r="L123" s="298">
        <v>2768.4666666666672</v>
      </c>
      <c r="M123" s="285">
        <v>2650</v>
      </c>
      <c r="N123" s="285">
        <v>2516.6</v>
      </c>
      <c r="O123" s="300">
        <v>20925</v>
      </c>
      <c r="P123" s="301" t="e">
        <v>#N/A</v>
      </c>
    </row>
    <row r="124" spans="1:16" ht="15">
      <c r="A124" s="263">
        <v>114</v>
      </c>
      <c r="B124" s="362" t="s">
        <v>49</v>
      </c>
      <c r="C124" s="474" t="s">
        <v>151</v>
      </c>
      <c r="D124" s="475">
        <v>44280</v>
      </c>
      <c r="E124" s="297">
        <v>16148.15</v>
      </c>
      <c r="F124" s="297">
        <v>16174.383333333333</v>
      </c>
      <c r="G124" s="298">
        <v>15998.766666666666</v>
      </c>
      <c r="H124" s="298">
        <v>15849.383333333333</v>
      </c>
      <c r="I124" s="298">
        <v>15673.766666666666</v>
      </c>
      <c r="J124" s="298">
        <v>16323.766666666666</v>
      </c>
      <c r="K124" s="298">
        <v>16499.383333333331</v>
      </c>
      <c r="L124" s="298">
        <v>16648.766666666666</v>
      </c>
      <c r="M124" s="285">
        <v>16350</v>
      </c>
      <c r="N124" s="285">
        <v>16025</v>
      </c>
      <c r="O124" s="300">
        <v>380450</v>
      </c>
      <c r="P124" s="301">
        <v>2.644003777148253E-2</v>
      </c>
    </row>
    <row r="125" spans="1:16" ht="15">
      <c r="A125" s="263">
        <v>115</v>
      </c>
      <c r="B125" s="362" t="s">
        <v>111</v>
      </c>
      <c r="C125" s="474" t="s">
        <v>152</v>
      </c>
      <c r="D125" s="475">
        <v>44280</v>
      </c>
      <c r="E125" s="297">
        <v>126.65</v>
      </c>
      <c r="F125" s="297">
        <v>127.61666666666667</v>
      </c>
      <c r="G125" s="298">
        <v>123.53333333333336</v>
      </c>
      <c r="H125" s="298">
        <v>120.41666666666669</v>
      </c>
      <c r="I125" s="298">
        <v>116.33333333333337</v>
      </c>
      <c r="J125" s="298">
        <v>130.73333333333335</v>
      </c>
      <c r="K125" s="298">
        <v>134.81666666666666</v>
      </c>
      <c r="L125" s="298">
        <v>137.93333333333334</v>
      </c>
      <c r="M125" s="285">
        <v>131.69999999999999</v>
      </c>
      <c r="N125" s="285">
        <v>124.5</v>
      </c>
      <c r="O125" s="300">
        <v>49265100</v>
      </c>
      <c r="P125" s="301">
        <v>-1.1427803172895939E-2</v>
      </c>
    </row>
    <row r="126" spans="1:16" ht="15">
      <c r="A126" s="263">
        <v>116</v>
      </c>
      <c r="B126" s="362" t="s">
        <v>42</v>
      </c>
      <c r="C126" s="474" t="s">
        <v>153</v>
      </c>
      <c r="D126" s="475">
        <v>44280</v>
      </c>
      <c r="E126" s="297">
        <v>107.6</v>
      </c>
      <c r="F126" s="297">
        <v>108.13333333333333</v>
      </c>
      <c r="G126" s="298">
        <v>104.86666666666665</v>
      </c>
      <c r="H126" s="298">
        <v>102.13333333333333</v>
      </c>
      <c r="I126" s="298">
        <v>98.866666666666646</v>
      </c>
      <c r="J126" s="298">
        <v>110.86666666666665</v>
      </c>
      <c r="K126" s="298">
        <v>114.13333333333333</v>
      </c>
      <c r="L126" s="298">
        <v>116.86666666666665</v>
      </c>
      <c r="M126" s="285">
        <v>111.4</v>
      </c>
      <c r="N126" s="285">
        <v>105.4</v>
      </c>
      <c r="O126" s="300">
        <v>82832400</v>
      </c>
      <c r="P126" s="301">
        <v>5.6051484326344195E-3</v>
      </c>
    </row>
    <row r="127" spans="1:16" ht="15">
      <c r="A127" s="263">
        <v>117</v>
      </c>
      <c r="B127" s="362" t="s">
        <v>72</v>
      </c>
      <c r="C127" s="474" t="s">
        <v>155</v>
      </c>
      <c r="D127" s="475">
        <v>44280</v>
      </c>
      <c r="E127" s="297">
        <v>111.5</v>
      </c>
      <c r="F127" s="297">
        <v>113.45</v>
      </c>
      <c r="G127" s="298">
        <v>108.65</v>
      </c>
      <c r="H127" s="298">
        <v>105.8</v>
      </c>
      <c r="I127" s="298">
        <v>101</v>
      </c>
      <c r="J127" s="298">
        <v>116.30000000000001</v>
      </c>
      <c r="K127" s="298">
        <v>121.1</v>
      </c>
      <c r="L127" s="298">
        <v>123.95000000000002</v>
      </c>
      <c r="M127" s="285">
        <v>118.25</v>
      </c>
      <c r="N127" s="285">
        <v>110.6</v>
      </c>
      <c r="O127" s="300">
        <v>47817000</v>
      </c>
      <c r="P127" s="301">
        <v>8.339148639218423E-2</v>
      </c>
    </row>
    <row r="128" spans="1:16" ht="15">
      <c r="A128" s="263">
        <v>118</v>
      </c>
      <c r="B128" s="362" t="s">
        <v>78</v>
      </c>
      <c r="C128" s="474" t="s">
        <v>156</v>
      </c>
      <c r="D128" s="475">
        <v>44280</v>
      </c>
      <c r="E128" s="297">
        <v>28183.65</v>
      </c>
      <c r="F128" s="297">
        <v>28231.433333333334</v>
      </c>
      <c r="G128" s="298">
        <v>27652.216666666667</v>
      </c>
      <c r="H128" s="298">
        <v>27120.783333333333</v>
      </c>
      <c r="I128" s="298">
        <v>26541.566666666666</v>
      </c>
      <c r="J128" s="298">
        <v>28762.866666666669</v>
      </c>
      <c r="K128" s="298">
        <v>29342.083333333336</v>
      </c>
      <c r="L128" s="298">
        <v>29873.51666666667</v>
      </c>
      <c r="M128" s="285">
        <v>28810.65</v>
      </c>
      <c r="N128" s="285">
        <v>27700</v>
      </c>
      <c r="O128" s="300">
        <v>79680</v>
      </c>
      <c r="P128" s="301">
        <v>-2.2091310751104567E-2</v>
      </c>
    </row>
    <row r="129" spans="1:16" ht="15">
      <c r="A129" s="263">
        <v>119</v>
      </c>
      <c r="B129" s="382" t="s">
        <v>51</v>
      </c>
      <c r="C129" s="474" t="s">
        <v>157</v>
      </c>
      <c r="D129" s="475">
        <v>44280</v>
      </c>
      <c r="E129" s="297">
        <v>1839</v>
      </c>
      <c r="F129" s="297">
        <v>1871.8</v>
      </c>
      <c r="G129" s="298">
        <v>1788.6</v>
      </c>
      <c r="H129" s="298">
        <v>1738.2</v>
      </c>
      <c r="I129" s="298">
        <v>1655</v>
      </c>
      <c r="J129" s="298">
        <v>1922.1999999999998</v>
      </c>
      <c r="K129" s="298">
        <v>2005.4</v>
      </c>
      <c r="L129" s="298">
        <v>2055.7999999999997</v>
      </c>
      <c r="M129" s="285">
        <v>1955</v>
      </c>
      <c r="N129" s="285">
        <v>1821.4</v>
      </c>
      <c r="O129" s="300">
        <v>3473800</v>
      </c>
      <c r="P129" s="301">
        <v>-2.7110289587184228E-2</v>
      </c>
    </row>
    <row r="130" spans="1:16" ht="15">
      <c r="A130" s="263">
        <v>120</v>
      </c>
      <c r="B130" s="362" t="s">
        <v>72</v>
      </c>
      <c r="C130" s="474" t="s">
        <v>158</v>
      </c>
      <c r="D130" s="475">
        <v>44280</v>
      </c>
      <c r="E130" s="297">
        <v>255.8</v>
      </c>
      <c r="F130" s="297">
        <v>255.38333333333335</v>
      </c>
      <c r="G130" s="298">
        <v>252.41666666666669</v>
      </c>
      <c r="H130" s="298">
        <v>249.03333333333333</v>
      </c>
      <c r="I130" s="298">
        <v>246.06666666666666</v>
      </c>
      <c r="J130" s="298">
        <v>258.76666666666671</v>
      </c>
      <c r="K130" s="298">
        <v>261.73333333333335</v>
      </c>
      <c r="L130" s="298">
        <v>265.11666666666673</v>
      </c>
      <c r="M130" s="285">
        <v>258.35000000000002</v>
      </c>
      <c r="N130" s="285">
        <v>252</v>
      </c>
      <c r="O130" s="300">
        <v>16851000</v>
      </c>
      <c r="P130" s="301">
        <v>-1.8521754324654902E-2</v>
      </c>
    </row>
    <row r="131" spans="1:16" ht="15">
      <c r="A131" s="263">
        <v>121</v>
      </c>
      <c r="B131" s="362" t="s">
        <v>56</v>
      </c>
      <c r="C131" s="474" t="s">
        <v>159</v>
      </c>
      <c r="D131" s="475">
        <v>44280</v>
      </c>
      <c r="E131" s="297">
        <v>123.55</v>
      </c>
      <c r="F131" s="297">
        <v>124.81666666666666</v>
      </c>
      <c r="G131" s="298">
        <v>121.73333333333332</v>
      </c>
      <c r="H131" s="298">
        <v>119.91666666666666</v>
      </c>
      <c r="I131" s="298">
        <v>116.83333333333331</v>
      </c>
      <c r="J131" s="298">
        <v>126.63333333333333</v>
      </c>
      <c r="K131" s="298">
        <v>129.71666666666667</v>
      </c>
      <c r="L131" s="298">
        <v>131.53333333333333</v>
      </c>
      <c r="M131" s="285">
        <v>127.9</v>
      </c>
      <c r="N131" s="285">
        <v>123</v>
      </c>
      <c r="O131" s="300">
        <v>35860800</v>
      </c>
      <c r="P131" s="301">
        <v>9.7765363128491621E-3</v>
      </c>
    </row>
    <row r="132" spans="1:16" ht="15">
      <c r="A132" s="263">
        <v>122</v>
      </c>
      <c r="B132" s="362" t="s">
        <v>51</v>
      </c>
      <c r="C132" s="474" t="s">
        <v>269</v>
      </c>
      <c r="D132" s="475">
        <v>44280</v>
      </c>
      <c r="E132" s="297">
        <v>4572</v>
      </c>
      <c r="F132" s="297">
        <v>4559.5166666666664</v>
      </c>
      <c r="G132" s="298">
        <v>4518.7833333333328</v>
      </c>
      <c r="H132" s="298">
        <v>4465.5666666666666</v>
      </c>
      <c r="I132" s="298">
        <v>4424.833333333333</v>
      </c>
      <c r="J132" s="298">
        <v>4612.7333333333327</v>
      </c>
      <c r="K132" s="298">
        <v>4653.4666666666662</v>
      </c>
      <c r="L132" s="298">
        <v>4706.6833333333325</v>
      </c>
      <c r="M132" s="285">
        <v>4600.25</v>
      </c>
      <c r="N132" s="285">
        <v>4506.3</v>
      </c>
      <c r="O132" s="300">
        <v>11125</v>
      </c>
      <c r="P132" s="301" t="e">
        <v>#N/A</v>
      </c>
    </row>
    <row r="133" spans="1:16" ht="15">
      <c r="A133" s="263">
        <v>123</v>
      </c>
      <c r="B133" s="362" t="s">
        <v>49</v>
      </c>
      <c r="C133" s="474" t="s">
        <v>160</v>
      </c>
      <c r="D133" s="475">
        <v>44280</v>
      </c>
      <c r="E133" s="297">
        <v>1690.35</v>
      </c>
      <c r="F133" s="297">
        <v>1697.3999999999999</v>
      </c>
      <c r="G133" s="298">
        <v>1659.2999999999997</v>
      </c>
      <c r="H133" s="298">
        <v>1628.2499999999998</v>
      </c>
      <c r="I133" s="298">
        <v>1590.1499999999996</v>
      </c>
      <c r="J133" s="298">
        <v>1728.4499999999998</v>
      </c>
      <c r="K133" s="298">
        <v>1766.5499999999997</v>
      </c>
      <c r="L133" s="298">
        <v>1797.6</v>
      </c>
      <c r="M133" s="285">
        <v>1735.5</v>
      </c>
      <c r="N133" s="285">
        <v>1666.35</v>
      </c>
      <c r="O133" s="300">
        <v>2282000</v>
      </c>
      <c r="P133" s="301">
        <v>-1.7497812773403325E-3</v>
      </c>
    </row>
    <row r="134" spans="1:16" ht="15">
      <c r="A134" s="263">
        <v>124</v>
      </c>
      <c r="B134" s="362" t="s">
        <v>1107</v>
      </c>
      <c r="C134" s="474" t="s">
        <v>267</v>
      </c>
      <c r="D134" s="475">
        <v>44280</v>
      </c>
      <c r="E134" s="297">
        <v>2182.6</v>
      </c>
      <c r="F134" s="297">
        <v>2189.2000000000003</v>
      </c>
      <c r="G134" s="298">
        <v>2118.4000000000005</v>
      </c>
      <c r="H134" s="298">
        <v>2054.2000000000003</v>
      </c>
      <c r="I134" s="298">
        <v>1983.4000000000005</v>
      </c>
      <c r="J134" s="298">
        <v>2253.4000000000005</v>
      </c>
      <c r="K134" s="298">
        <v>2324.2000000000007</v>
      </c>
      <c r="L134" s="298">
        <v>2388.4000000000005</v>
      </c>
      <c r="M134" s="285">
        <v>2260</v>
      </c>
      <c r="N134" s="285">
        <v>2125</v>
      </c>
      <c r="O134" s="300">
        <v>27500</v>
      </c>
      <c r="P134" s="301" t="e">
        <v>#N/A</v>
      </c>
    </row>
    <row r="135" spans="1:16" ht="15">
      <c r="A135" s="263">
        <v>125</v>
      </c>
      <c r="B135" s="362" t="s">
        <v>53</v>
      </c>
      <c r="C135" s="474" t="s">
        <v>161</v>
      </c>
      <c r="D135" s="475">
        <v>44280</v>
      </c>
      <c r="E135" s="297">
        <v>40.25</v>
      </c>
      <c r="F135" s="297">
        <v>40.5</v>
      </c>
      <c r="G135" s="298">
        <v>39.35</v>
      </c>
      <c r="H135" s="298">
        <v>38.450000000000003</v>
      </c>
      <c r="I135" s="298">
        <v>37.300000000000004</v>
      </c>
      <c r="J135" s="298">
        <v>41.4</v>
      </c>
      <c r="K135" s="298">
        <v>42.550000000000004</v>
      </c>
      <c r="L135" s="298">
        <v>43.449999999999996</v>
      </c>
      <c r="M135" s="285">
        <v>41.65</v>
      </c>
      <c r="N135" s="285">
        <v>39.6</v>
      </c>
      <c r="O135" s="300">
        <v>184416000</v>
      </c>
      <c r="P135" s="301">
        <v>0.17110343426132898</v>
      </c>
    </row>
    <row r="136" spans="1:16" ht="15">
      <c r="A136" s="263">
        <v>126</v>
      </c>
      <c r="B136" s="362" t="s">
        <v>42</v>
      </c>
      <c r="C136" s="474" t="s">
        <v>162</v>
      </c>
      <c r="D136" s="475">
        <v>44280</v>
      </c>
      <c r="E136" s="297">
        <v>211.95</v>
      </c>
      <c r="F136" s="297">
        <v>214.9</v>
      </c>
      <c r="G136" s="298">
        <v>206.05</v>
      </c>
      <c r="H136" s="298">
        <v>200.15</v>
      </c>
      <c r="I136" s="298">
        <v>191.3</v>
      </c>
      <c r="J136" s="298">
        <v>220.8</v>
      </c>
      <c r="K136" s="298">
        <v>229.64999999999998</v>
      </c>
      <c r="L136" s="298">
        <v>235.55</v>
      </c>
      <c r="M136" s="285">
        <v>223.75</v>
      </c>
      <c r="N136" s="285">
        <v>209</v>
      </c>
      <c r="O136" s="300">
        <v>13732000</v>
      </c>
      <c r="P136" s="301">
        <v>0.23890292313244316</v>
      </c>
    </row>
    <row r="137" spans="1:16" ht="15">
      <c r="A137" s="263">
        <v>127</v>
      </c>
      <c r="B137" s="362" t="s">
        <v>88</v>
      </c>
      <c r="C137" s="474" t="s">
        <v>163</v>
      </c>
      <c r="D137" s="475">
        <v>44280</v>
      </c>
      <c r="E137" s="297">
        <v>1353.9</v>
      </c>
      <c r="F137" s="297">
        <v>1359.1833333333334</v>
      </c>
      <c r="G137" s="298">
        <v>1305.1666666666667</v>
      </c>
      <c r="H137" s="298">
        <v>1256.4333333333334</v>
      </c>
      <c r="I137" s="298">
        <v>1202.4166666666667</v>
      </c>
      <c r="J137" s="298">
        <v>1407.9166666666667</v>
      </c>
      <c r="K137" s="298">
        <v>1461.9333333333332</v>
      </c>
      <c r="L137" s="298">
        <v>1510.6666666666667</v>
      </c>
      <c r="M137" s="285">
        <v>1413.2</v>
      </c>
      <c r="N137" s="285">
        <v>1310.45</v>
      </c>
      <c r="O137" s="300">
        <v>1549856</v>
      </c>
      <c r="P137" s="301">
        <v>-7.9748670855485745E-2</v>
      </c>
    </row>
    <row r="138" spans="1:16" ht="15">
      <c r="A138" s="263">
        <v>128</v>
      </c>
      <c r="B138" s="362" t="s">
        <v>37</v>
      </c>
      <c r="C138" s="474" t="s">
        <v>164</v>
      </c>
      <c r="D138" s="475">
        <v>44280</v>
      </c>
      <c r="E138" s="297">
        <v>972.25</v>
      </c>
      <c r="F138" s="297">
        <v>984.4</v>
      </c>
      <c r="G138" s="298">
        <v>950.94999999999993</v>
      </c>
      <c r="H138" s="298">
        <v>929.65</v>
      </c>
      <c r="I138" s="298">
        <v>896.19999999999993</v>
      </c>
      <c r="J138" s="298">
        <v>1005.6999999999999</v>
      </c>
      <c r="K138" s="298">
        <v>1039.1500000000001</v>
      </c>
      <c r="L138" s="298">
        <v>1060.4499999999998</v>
      </c>
      <c r="M138" s="285">
        <v>1017.85</v>
      </c>
      <c r="N138" s="285">
        <v>963.1</v>
      </c>
      <c r="O138" s="300">
        <v>1809650</v>
      </c>
      <c r="P138" s="301">
        <v>7.0925553319919524E-2</v>
      </c>
    </row>
    <row r="139" spans="1:16" ht="15">
      <c r="A139" s="263">
        <v>129</v>
      </c>
      <c r="B139" s="362" t="s">
        <v>53</v>
      </c>
      <c r="C139" s="474" t="s">
        <v>165</v>
      </c>
      <c r="D139" s="475">
        <v>44280</v>
      </c>
      <c r="E139" s="297">
        <v>233.7</v>
      </c>
      <c r="F139" s="297">
        <v>236.05000000000004</v>
      </c>
      <c r="G139" s="298">
        <v>229.70000000000007</v>
      </c>
      <c r="H139" s="298">
        <v>225.70000000000005</v>
      </c>
      <c r="I139" s="298">
        <v>219.35000000000008</v>
      </c>
      <c r="J139" s="298">
        <v>240.05000000000007</v>
      </c>
      <c r="K139" s="298">
        <v>246.40000000000003</v>
      </c>
      <c r="L139" s="298">
        <v>250.40000000000006</v>
      </c>
      <c r="M139" s="285">
        <v>242.4</v>
      </c>
      <c r="N139" s="285">
        <v>232.05</v>
      </c>
      <c r="O139" s="300">
        <v>18461400</v>
      </c>
      <c r="P139" s="301">
        <v>3.5795639440286367E-2</v>
      </c>
    </row>
    <row r="140" spans="1:16" ht="15">
      <c r="A140" s="263">
        <v>130</v>
      </c>
      <c r="B140" s="362" t="s">
        <v>42</v>
      </c>
      <c r="C140" s="474" t="s">
        <v>166</v>
      </c>
      <c r="D140" s="475">
        <v>44280</v>
      </c>
      <c r="E140" s="297">
        <v>134.85</v>
      </c>
      <c r="F140" s="297">
        <v>137.06666666666666</v>
      </c>
      <c r="G140" s="298">
        <v>131.48333333333332</v>
      </c>
      <c r="H140" s="298">
        <v>128.11666666666665</v>
      </c>
      <c r="I140" s="298">
        <v>122.5333333333333</v>
      </c>
      <c r="J140" s="298">
        <v>140.43333333333334</v>
      </c>
      <c r="K140" s="298">
        <v>146.01666666666671</v>
      </c>
      <c r="L140" s="298">
        <v>149.38333333333335</v>
      </c>
      <c r="M140" s="285">
        <v>142.65</v>
      </c>
      <c r="N140" s="285">
        <v>133.69999999999999</v>
      </c>
      <c r="O140" s="300">
        <v>19080000</v>
      </c>
      <c r="P140" s="301">
        <v>8.1632653061224483E-2</v>
      </c>
    </row>
    <row r="141" spans="1:16" ht="15">
      <c r="A141" s="263">
        <v>131</v>
      </c>
      <c r="B141" s="362" t="s">
        <v>72</v>
      </c>
      <c r="C141" s="474" t="s">
        <v>167</v>
      </c>
      <c r="D141" s="475">
        <v>44280</v>
      </c>
      <c r="E141" s="297">
        <v>2092.4</v>
      </c>
      <c r="F141" s="297">
        <v>2103.7333333333336</v>
      </c>
      <c r="G141" s="298">
        <v>2066.666666666667</v>
      </c>
      <c r="H141" s="298">
        <v>2040.9333333333334</v>
      </c>
      <c r="I141" s="298">
        <v>2003.8666666666668</v>
      </c>
      <c r="J141" s="298">
        <v>2129.4666666666672</v>
      </c>
      <c r="K141" s="298">
        <v>2166.5333333333338</v>
      </c>
      <c r="L141" s="298">
        <v>2192.2666666666673</v>
      </c>
      <c r="M141" s="285">
        <v>2140.8000000000002</v>
      </c>
      <c r="N141" s="285">
        <v>2078</v>
      </c>
      <c r="O141" s="300">
        <v>28675500</v>
      </c>
      <c r="P141" s="301">
        <v>7.1530664673735339E-2</v>
      </c>
    </row>
    <row r="142" spans="1:16" ht="15">
      <c r="A142" s="263">
        <v>132</v>
      </c>
      <c r="B142" s="362" t="s">
        <v>111</v>
      </c>
      <c r="C142" s="474" t="s">
        <v>168</v>
      </c>
      <c r="D142" s="475">
        <v>44280</v>
      </c>
      <c r="E142" s="297">
        <v>77.05</v>
      </c>
      <c r="F142" s="297">
        <v>75.55</v>
      </c>
      <c r="G142" s="298">
        <v>72.949999999999989</v>
      </c>
      <c r="H142" s="298">
        <v>68.849999999999994</v>
      </c>
      <c r="I142" s="298">
        <v>66.249999999999986</v>
      </c>
      <c r="J142" s="298">
        <v>79.649999999999991</v>
      </c>
      <c r="K142" s="298">
        <v>82.249999999999986</v>
      </c>
      <c r="L142" s="298">
        <v>86.35</v>
      </c>
      <c r="M142" s="285">
        <v>78.150000000000006</v>
      </c>
      <c r="N142" s="285">
        <v>71.45</v>
      </c>
      <c r="O142" s="300">
        <v>123595000</v>
      </c>
      <c r="P142" s="301">
        <v>0.25992639938020529</v>
      </c>
    </row>
    <row r="143" spans="1:16" ht="15">
      <c r="A143" s="263">
        <v>133</v>
      </c>
      <c r="B143" s="362" t="s">
        <v>56</v>
      </c>
      <c r="C143" s="474" t="s">
        <v>274</v>
      </c>
      <c r="D143" s="475">
        <v>44280</v>
      </c>
      <c r="E143" s="297">
        <v>870.85</v>
      </c>
      <c r="F143" s="297">
        <v>870.98333333333323</v>
      </c>
      <c r="G143" s="298">
        <v>860.31666666666649</v>
      </c>
      <c r="H143" s="298">
        <v>849.7833333333333</v>
      </c>
      <c r="I143" s="298">
        <v>839.11666666666656</v>
      </c>
      <c r="J143" s="298">
        <v>881.51666666666642</v>
      </c>
      <c r="K143" s="298">
        <v>892.18333333333317</v>
      </c>
      <c r="L143" s="298">
        <v>902.71666666666636</v>
      </c>
      <c r="M143" s="285">
        <v>881.65</v>
      </c>
      <c r="N143" s="285">
        <v>860.45</v>
      </c>
      <c r="O143" s="300">
        <v>5058000</v>
      </c>
      <c r="P143" s="301">
        <v>-6.6283694211224037E-3</v>
      </c>
    </row>
    <row r="144" spans="1:16" ht="15">
      <c r="A144" s="263">
        <v>134</v>
      </c>
      <c r="B144" s="362" t="s">
        <v>53</v>
      </c>
      <c r="C144" s="474" t="s">
        <v>169</v>
      </c>
      <c r="D144" s="475">
        <v>44280</v>
      </c>
      <c r="E144" s="297">
        <v>392.3</v>
      </c>
      <c r="F144" s="297">
        <v>394.86666666666662</v>
      </c>
      <c r="G144" s="298">
        <v>386.78333333333325</v>
      </c>
      <c r="H144" s="298">
        <v>381.26666666666665</v>
      </c>
      <c r="I144" s="298">
        <v>373.18333333333328</v>
      </c>
      <c r="J144" s="298">
        <v>400.38333333333321</v>
      </c>
      <c r="K144" s="298">
        <v>408.46666666666658</v>
      </c>
      <c r="L144" s="298">
        <v>413.98333333333318</v>
      </c>
      <c r="M144" s="285">
        <v>402.95</v>
      </c>
      <c r="N144" s="285">
        <v>389.35</v>
      </c>
      <c r="O144" s="300">
        <v>89496000</v>
      </c>
      <c r="P144" s="301">
        <v>8.4918354729606862E-2</v>
      </c>
    </row>
    <row r="145" spans="1:16" ht="15">
      <c r="A145" s="263">
        <v>135</v>
      </c>
      <c r="B145" s="362" t="s">
        <v>37</v>
      </c>
      <c r="C145" s="474" t="s">
        <v>170</v>
      </c>
      <c r="D145" s="475">
        <v>44280</v>
      </c>
      <c r="E145" s="297">
        <v>26671.8</v>
      </c>
      <c r="F145" s="297">
        <v>26976.899999999998</v>
      </c>
      <c r="G145" s="298">
        <v>26102.199999999997</v>
      </c>
      <c r="H145" s="298">
        <v>25532.6</v>
      </c>
      <c r="I145" s="298">
        <v>24657.899999999998</v>
      </c>
      <c r="J145" s="298">
        <v>27546.499999999996</v>
      </c>
      <c r="K145" s="298">
        <v>28421.200000000001</v>
      </c>
      <c r="L145" s="298">
        <v>28990.799999999996</v>
      </c>
      <c r="M145" s="285">
        <v>27851.599999999999</v>
      </c>
      <c r="N145" s="285">
        <v>26407.3</v>
      </c>
      <c r="O145" s="300">
        <v>126950</v>
      </c>
      <c r="P145" s="301">
        <v>6.2343096234309621E-2</v>
      </c>
    </row>
    <row r="146" spans="1:16" ht="15">
      <c r="A146" s="263">
        <v>136</v>
      </c>
      <c r="B146" s="362" t="s">
        <v>63</v>
      </c>
      <c r="C146" s="474" t="s">
        <v>171</v>
      </c>
      <c r="D146" s="475">
        <v>44280</v>
      </c>
      <c r="E146" s="297">
        <v>1858.75</v>
      </c>
      <c r="F146" s="297">
        <v>1885.5999999999997</v>
      </c>
      <c r="G146" s="298">
        <v>1821.2499999999993</v>
      </c>
      <c r="H146" s="298">
        <v>1783.7499999999995</v>
      </c>
      <c r="I146" s="298">
        <v>1719.3999999999992</v>
      </c>
      <c r="J146" s="298">
        <v>1923.0999999999995</v>
      </c>
      <c r="K146" s="298">
        <v>1987.4499999999998</v>
      </c>
      <c r="L146" s="298">
        <v>2024.9499999999996</v>
      </c>
      <c r="M146" s="285">
        <v>1949.95</v>
      </c>
      <c r="N146" s="285">
        <v>1848.1</v>
      </c>
      <c r="O146" s="300">
        <v>833250</v>
      </c>
      <c r="P146" s="301">
        <v>0.13568215892053972</v>
      </c>
    </row>
    <row r="147" spans="1:16" ht="15">
      <c r="A147" s="263">
        <v>137</v>
      </c>
      <c r="B147" s="362" t="s">
        <v>78</v>
      </c>
      <c r="C147" s="474" t="s">
        <v>172</v>
      </c>
      <c r="D147" s="475">
        <v>44280</v>
      </c>
      <c r="E147" s="297">
        <v>5451.35</v>
      </c>
      <c r="F147" s="297">
        <v>5442.0333333333338</v>
      </c>
      <c r="G147" s="298">
        <v>5334.3166666666675</v>
      </c>
      <c r="H147" s="298">
        <v>5217.2833333333338</v>
      </c>
      <c r="I147" s="298">
        <v>5109.5666666666675</v>
      </c>
      <c r="J147" s="298">
        <v>5559.0666666666675</v>
      </c>
      <c r="K147" s="298">
        <v>5666.7833333333328</v>
      </c>
      <c r="L147" s="298">
        <v>5783.8166666666675</v>
      </c>
      <c r="M147" s="285">
        <v>5549.75</v>
      </c>
      <c r="N147" s="285">
        <v>5325</v>
      </c>
      <c r="O147" s="300">
        <v>270250</v>
      </c>
      <c r="P147" s="301">
        <v>-3.3958891867739052E-2</v>
      </c>
    </row>
    <row r="148" spans="1:16" ht="15">
      <c r="A148" s="263">
        <v>138</v>
      </c>
      <c r="B148" s="362" t="s">
        <v>56</v>
      </c>
      <c r="C148" s="474" t="s">
        <v>173</v>
      </c>
      <c r="D148" s="475">
        <v>44280</v>
      </c>
      <c r="E148" s="297">
        <v>1289.55</v>
      </c>
      <c r="F148" s="297">
        <v>1309.6833333333334</v>
      </c>
      <c r="G148" s="298">
        <v>1260.6166666666668</v>
      </c>
      <c r="H148" s="298">
        <v>1231.6833333333334</v>
      </c>
      <c r="I148" s="298">
        <v>1182.6166666666668</v>
      </c>
      <c r="J148" s="298">
        <v>1338.6166666666668</v>
      </c>
      <c r="K148" s="298">
        <v>1387.6833333333334</v>
      </c>
      <c r="L148" s="298">
        <v>1416.6166666666668</v>
      </c>
      <c r="M148" s="285">
        <v>1358.75</v>
      </c>
      <c r="N148" s="285">
        <v>1280.75</v>
      </c>
      <c r="O148" s="300">
        <v>4018400</v>
      </c>
      <c r="P148" s="301">
        <v>4.2116182572614111E-2</v>
      </c>
    </row>
    <row r="149" spans="1:16" ht="15">
      <c r="A149" s="263">
        <v>139</v>
      </c>
      <c r="B149" s="362" t="s">
        <v>51</v>
      </c>
      <c r="C149" s="474" t="s">
        <v>175</v>
      </c>
      <c r="D149" s="475">
        <v>44280</v>
      </c>
      <c r="E149" s="297">
        <v>598.6</v>
      </c>
      <c r="F149" s="297">
        <v>605.55000000000007</v>
      </c>
      <c r="G149" s="298">
        <v>587.50000000000011</v>
      </c>
      <c r="H149" s="298">
        <v>576.40000000000009</v>
      </c>
      <c r="I149" s="298">
        <v>558.35000000000014</v>
      </c>
      <c r="J149" s="298">
        <v>616.65000000000009</v>
      </c>
      <c r="K149" s="298">
        <v>634.70000000000005</v>
      </c>
      <c r="L149" s="298">
        <v>645.80000000000007</v>
      </c>
      <c r="M149" s="285">
        <v>623.6</v>
      </c>
      <c r="N149" s="285">
        <v>594.45000000000005</v>
      </c>
      <c r="O149" s="300">
        <v>42404600</v>
      </c>
      <c r="P149" s="301">
        <v>3.4389727477631311E-2</v>
      </c>
    </row>
    <row r="150" spans="1:16" ht="15">
      <c r="A150" s="263">
        <v>140</v>
      </c>
      <c r="B150" s="362" t="s">
        <v>88</v>
      </c>
      <c r="C150" s="474" t="s">
        <v>176</v>
      </c>
      <c r="D150" s="475">
        <v>44280</v>
      </c>
      <c r="E150" s="297">
        <v>494.2</v>
      </c>
      <c r="F150" s="297">
        <v>499.7</v>
      </c>
      <c r="G150" s="298">
        <v>486.4</v>
      </c>
      <c r="H150" s="298">
        <v>478.59999999999997</v>
      </c>
      <c r="I150" s="298">
        <v>465.29999999999995</v>
      </c>
      <c r="J150" s="298">
        <v>507.5</v>
      </c>
      <c r="K150" s="298">
        <v>520.80000000000007</v>
      </c>
      <c r="L150" s="298">
        <v>528.6</v>
      </c>
      <c r="M150" s="285">
        <v>513</v>
      </c>
      <c r="N150" s="285">
        <v>491.9</v>
      </c>
      <c r="O150" s="300">
        <v>11227500</v>
      </c>
      <c r="P150" s="301">
        <v>6.4542154094392899E-3</v>
      </c>
    </row>
    <row r="151" spans="1:16" ht="15">
      <c r="A151" s="263">
        <v>141</v>
      </c>
      <c r="B151" s="362" t="s">
        <v>1107</v>
      </c>
      <c r="C151" s="474" t="s">
        <v>177</v>
      </c>
      <c r="D151" s="475">
        <v>44280</v>
      </c>
      <c r="E151" s="297">
        <v>743.3</v>
      </c>
      <c r="F151" s="297">
        <v>738.5</v>
      </c>
      <c r="G151" s="298">
        <v>719.35</v>
      </c>
      <c r="H151" s="298">
        <v>695.4</v>
      </c>
      <c r="I151" s="298">
        <v>676.25</v>
      </c>
      <c r="J151" s="298">
        <v>762.45</v>
      </c>
      <c r="K151" s="298">
        <v>781.60000000000014</v>
      </c>
      <c r="L151" s="298">
        <v>805.55000000000007</v>
      </c>
      <c r="M151" s="285">
        <v>757.65</v>
      </c>
      <c r="N151" s="285">
        <v>714.55</v>
      </c>
      <c r="O151" s="300">
        <v>9756000</v>
      </c>
      <c r="P151" s="301">
        <v>0.11522633744855967</v>
      </c>
    </row>
    <row r="152" spans="1:16" ht="15">
      <c r="A152" s="263">
        <v>142</v>
      </c>
      <c r="B152" s="362" t="s">
        <v>49</v>
      </c>
      <c r="C152" s="474" t="s">
        <v>805</v>
      </c>
      <c r="D152" s="475">
        <v>44280</v>
      </c>
      <c r="E152" s="297">
        <v>612.35</v>
      </c>
      <c r="F152" s="297">
        <v>616.54999999999995</v>
      </c>
      <c r="G152" s="298">
        <v>604.59999999999991</v>
      </c>
      <c r="H152" s="298">
        <v>596.84999999999991</v>
      </c>
      <c r="I152" s="298">
        <v>584.89999999999986</v>
      </c>
      <c r="J152" s="298">
        <v>624.29999999999995</v>
      </c>
      <c r="K152" s="298">
        <v>636.25</v>
      </c>
      <c r="L152" s="298">
        <v>644</v>
      </c>
      <c r="M152" s="285">
        <v>628.5</v>
      </c>
      <c r="N152" s="285">
        <v>608.79999999999995</v>
      </c>
      <c r="O152" s="300">
        <v>13302900</v>
      </c>
      <c r="P152" s="301">
        <v>6.12619971411068E-3</v>
      </c>
    </row>
    <row r="153" spans="1:16" ht="15">
      <c r="A153" s="263">
        <v>143</v>
      </c>
      <c r="B153" s="362" t="s">
        <v>43</v>
      </c>
      <c r="C153" s="474" t="s">
        <v>179</v>
      </c>
      <c r="D153" s="475">
        <v>44280</v>
      </c>
      <c r="E153" s="297">
        <v>324.95</v>
      </c>
      <c r="F153" s="297">
        <v>326.41666666666663</v>
      </c>
      <c r="G153" s="298">
        <v>317.68333333333328</v>
      </c>
      <c r="H153" s="298">
        <v>310.41666666666663</v>
      </c>
      <c r="I153" s="298">
        <v>301.68333333333328</v>
      </c>
      <c r="J153" s="298">
        <v>333.68333333333328</v>
      </c>
      <c r="K153" s="298">
        <v>342.41666666666663</v>
      </c>
      <c r="L153" s="298">
        <v>349.68333333333328</v>
      </c>
      <c r="M153" s="285">
        <v>335.15</v>
      </c>
      <c r="N153" s="285">
        <v>319.14999999999998</v>
      </c>
      <c r="O153" s="300">
        <v>86548800</v>
      </c>
      <c r="P153" s="301">
        <v>8.0173578999786582E-2</v>
      </c>
    </row>
    <row r="154" spans="1:16" ht="15">
      <c r="A154" s="263">
        <v>144</v>
      </c>
      <c r="B154" s="362" t="s">
        <v>42</v>
      </c>
      <c r="C154" s="474" t="s">
        <v>181</v>
      </c>
      <c r="D154" s="475">
        <v>44280</v>
      </c>
      <c r="E154" s="297">
        <v>95.55</v>
      </c>
      <c r="F154" s="297">
        <v>95.25</v>
      </c>
      <c r="G154" s="298">
        <v>93.55</v>
      </c>
      <c r="H154" s="298">
        <v>91.55</v>
      </c>
      <c r="I154" s="298">
        <v>89.85</v>
      </c>
      <c r="J154" s="298">
        <v>97.25</v>
      </c>
      <c r="K154" s="298">
        <v>98.949999999999989</v>
      </c>
      <c r="L154" s="298">
        <v>100.95</v>
      </c>
      <c r="M154" s="285">
        <v>96.95</v>
      </c>
      <c r="N154" s="285">
        <v>93.25</v>
      </c>
      <c r="O154" s="300">
        <v>137916000</v>
      </c>
      <c r="P154" s="301">
        <v>1.6922158072864821E-2</v>
      </c>
    </row>
    <row r="155" spans="1:16" ht="15">
      <c r="A155" s="263">
        <v>145</v>
      </c>
      <c r="B155" s="362" t="s">
        <v>111</v>
      </c>
      <c r="C155" s="474" t="s">
        <v>182</v>
      </c>
      <c r="D155" s="475">
        <v>44280</v>
      </c>
      <c r="E155" s="297">
        <v>718.25</v>
      </c>
      <c r="F155" s="297">
        <v>725.68333333333339</v>
      </c>
      <c r="G155" s="298">
        <v>705.66666666666674</v>
      </c>
      <c r="H155" s="298">
        <v>693.08333333333337</v>
      </c>
      <c r="I155" s="298">
        <v>673.06666666666672</v>
      </c>
      <c r="J155" s="298">
        <v>738.26666666666677</v>
      </c>
      <c r="K155" s="298">
        <v>758.28333333333342</v>
      </c>
      <c r="L155" s="298">
        <v>770.86666666666679</v>
      </c>
      <c r="M155" s="285">
        <v>745.7</v>
      </c>
      <c r="N155" s="285">
        <v>713.1</v>
      </c>
      <c r="O155" s="300">
        <v>39883700</v>
      </c>
      <c r="P155" s="301">
        <v>-7.8237334009980553E-3</v>
      </c>
    </row>
    <row r="156" spans="1:16" ht="15">
      <c r="A156" s="263">
        <v>146</v>
      </c>
      <c r="B156" s="362" t="s">
        <v>106</v>
      </c>
      <c r="C156" s="474" t="s">
        <v>183</v>
      </c>
      <c r="D156" s="475">
        <v>44280</v>
      </c>
      <c r="E156" s="297">
        <v>2909</v>
      </c>
      <c r="F156" s="297">
        <v>2928.8833333333332</v>
      </c>
      <c r="G156" s="298">
        <v>2879.3666666666663</v>
      </c>
      <c r="H156" s="298">
        <v>2849.7333333333331</v>
      </c>
      <c r="I156" s="298">
        <v>2800.2166666666662</v>
      </c>
      <c r="J156" s="298">
        <v>2958.5166666666664</v>
      </c>
      <c r="K156" s="298">
        <v>3008.0333333333328</v>
      </c>
      <c r="L156" s="298">
        <v>3037.6666666666665</v>
      </c>
      <c r="M156" s="285">
        <v>2978.4</v>
      </c>
      <c r="N156" s="285">
        <v>2899.25</v>
      </c>
      <c r="O156" s="300">
        <v>7891500</v>
      </c>
      <c r="P156" s="301">
        <v>0.11132234896493452</v>
      </c>
    </row>
    <row r="157" spans="1:16" ht="15">
      <c r="A157" s="263">
        <v>147</v>
      </c>
      <c r="B157" s="362" t="s">
        <v>106</v>
      </c>
      <c r="C157" s="474" t="s">
        <v>184</v>
      </c>
      <c r="D157" s="475">
        <v>44280</v>
      </c>
      <c r="E157" s="297">
        <v>923.65</v>
      </c>
      <c r="F157" s="297">
        <v>932.5</v>
      </c>
      <c r="G157" s="298">
        <v>911.55</v>
      </c>
      <c r="H157" s="298">
        <v>899.44999999999993</v>
      </c>
      <c r="I157" s="298">
        <v>878.49999999999989</v>
      </c>
      <c r="J157" s="298">
        <v>944.6</v>
      </c>
      <c r="K157" s="298">
        <v>965.55000000000007</v>
      </c>
      <c r="L157" s="298">
        <v>977.65000000000009</v>
      </c>
      <c r="M157" s="285">
        <v>953.45</v>
      </c>
      <c r="N157" s="285">
        <v>920.4</v>
      </c>
      <c r="O157" s="300">
        <v>11197200</v>
      </c>
      <c r="P157" s="301">
        <v>5.5423594615993665E-2</v>
      </c>
    </row>
    <row r="158" spans="1:16" ht="15">
      <c r="A158" s="263">
        <v>148</v>
      </c>
      <c r="B158" s="362" t="s">
        <v>49</v>
      </c>
      <c r="C158" s="474" t="s">
        <v>185</v>
      </c>
      <c r="D158" s="475">
        <v>44280</v>
      </c>
      <c r="E158" s="297">
        <v>1411.7</v>
      </c>
      <c r="F158" s="297">
        <v>1419.1499999999999</v>
      </c>
      <c r="G158" s="298">
        <v>1399.4999999999998</v>
      </c>
      <c r="H158" s="298">
        <v>1387.3</v>
      </c>
      <c r="I158" s="298">
        <v>1367.6499999999999</v>
      </c>
      <c r="J158" s="298">
        <v>1431.3499999999997</v>
      </c>
      <c r="K158" s="298">
        <v>1450.9999999999998</v>
      </c>
      <c r="L158" s="298">
        <v>1463.1999999999996</v>
      </c>
      <c r="M158" s="285">
        <v>1438.8</v>
      </c>
      <c r="N158" s="285">
        <v>1406.95</v>
      </c>
      <c r="O158" s="300">
        <v>6822000</v>
      </c>
      <c r="P158" s="301">
        <v>3.7763833428408444E-2</v>
      </c>
    </row>
    <row r="159" spans="1:16" ht="15">
      <c r="A159" s="263">
        <v>149</v>
      </c>
      <c r="B159" s="362" t="s">
        <v>51</v>
      </c>
      <c r="C159" s="474" t="s">
        <v>186</v>
      </c>
      <c r="D159" s="475">
        <v>44280</v>
      </c>
      <c r="E159" s="297">
        <v>2441.4</v>
      </c>
      <c r="F159" s="297">
        <v>2455.7666666666669</v>
      </c>
      <c r="G159" s="298">
        <v>2408.6333333333337</v>
      </c>
      <c r="H159" s="298">
        <v>2375.8666666666668</v>
      </c>
      <c r="I159" s="298">
        <v>2328.7333333333336</v>
      </c>
      <c r="J159" s="298">
        <v>2488.5333333333338</v>
      </c>
      <c r="K159" s="298">
        <v>2535.666666666667</v>
      </c>
      <c r="L159" s="298">
        <v>2568.4333333333338</v>
      </c>
      <c r="M159" s="285">
        <v>2502.9</v>
      </c>
      <c r="N159" s="285">
        <v>2423</v>
      </c>
      <c r="O159" s="300">
        <v>1040750</v>
      </c>
      <c r="P159" s="301">
        <v>-4.8019207683073231E-4</v>
      </c>
    </row>
    <row r="160" spans="1:16" ht="15">
      <c r="A160" s="263">
        <v>150</v>
      </c>
      <c r="B160" s="362" t="s">
        <v>42</v>
      </c>
      <c r="C160" s="474" t="s">
        <v>187</v>
      </c>
      <c r="D160" s="475">
        <v>44280</v>
      </c>
      <c r="E160" s="297">
        <v>383.55</v>
      </c>
      <c r="F160" s="297">
        <v>384.11666666666662</v>
      </c>
      <c r="G160" s="298">
        <v>375.53333333333325</v>
      </c>
      <c r="H160" s="298">
        <v>367.51666666666665</v>
      </c>
      <c r="I160" s="298">
        <v>358.93333333333328</v>
      </c>
      <c r="J160" s="298">
        <v>392.13333333333321</v>
      </c>
      <c r="K160" s="298">
        <v>400.71666666666658</v>
      </c>
      <c r="L160" s="298">
        <v>408.73333333333318</v>
      </c>
      <c r="M160" s="285">
        <v>392.7</v>
      </c>
      <c r="N160" s="285">
        <v>376.1</v>
      </c>
      <c r="O160" s="300">
        <v>3447000</v>
      </c>
      <c r="P160" s="301">
        <v>8.0903104421448727E-2</v>
      </c>
    </row>
    <row r="161" spans="1:16" ht="15">
      <c r="A161" s="263">
        <v>151</v>
      </c>
      <c r="B161" s="362" t="s">
        <v>39</v>
      </c>
      <c r="C161" s="474" t="s">
        <v>510</v>
      </c>
      <c r="D161" s="475">
        <v>44280</v>
      </c>
      <c r="E161" s="297">
        <v>810.5</v>
      </c>
      <c r="F161" s="297">
        <v>805.5333333333333</v>
      </c>
      <c r="G161" s="298">
        <v>784.01666666666665</v>
      </c>
      <c r="H161" s="298">
        <v>757.5333333333333</v>
      </c>
      <c r="I161" s="298">
        <v>736.01666666666665</v>
      </c>
      <c r="J161" s="298">
        <v>832.01666666666665</v>
      </c>
      <c r="K161" s="298">
        <v>853.5333333333333</v>
      </c>
      <c r="L161" s="298">
        <v>880.01666666666665</v>
      </c>
      <c r="M161" s="285">
        <v>827.05</v>
      </c>
      <c r="N161" s="285">
        <v>779.05</v>
      </c>
      <c r="O161" s="300">
        <v>93525</v>
      </c>
      <c r="P161" s="301" t="e">
        <v>#N/A</v>
      </c>
    </row>
    <row r="162" spans="1:16" ht="15">
      <c r="A162" s="263">
        <v>152</v>
      </c>
      <c r="B162" s="362" t="s">
        <v>43</v>
      </c>
      <c r="C162" s="474" t="s">
        <v>188</v>
      </c>
      <c r="D162" s="475">
        <v>44280</v>
      </c>
      <c r="E162" s="297">
        <v>595.9</v>
      </c>
      <c r="F162" s="297">
        <v>594.9</v>
      </c>
      <c r="G162" s="298">
        <v>590.25</v>
      </c>
      <c r="H162" s="298">
        <v>584.6</v>
      </c>
      <c r="I162" s="298">
        <v>579.95000000000005</v>
      </c>
      <c r="J162" s="298">
        <v>600.54999999999995</v>
      </c>
      <c r="K162" s="298">
        <v>605.19999999999982</v>
      </c>
      <c r="L162" s="298">
        <v>610.84999999999991</v>
      </c>
      <c r="M162" s="285">
        <v>599.54999999999995</v>
      </c>
      <c r="N162" s="285">
        <v>589.25</v>
      </c>
      <c r="O162" s="300">
        <v>4055800</v>
      </c>
      <c r="P162" s="301">
        <v>-1.8298881735005084E-2</v>
      </c>
    </row>
    <row r="163" spans="1:16" ht="15">
      <c r="A163" s="263">
        <v>153</v>
      </c>
      <c r="B163" s="362" t="s">
        <v>49</v>
      </c>
      <c r="C163" s="474" t="s">
        <v>189</v>
      </c>
      <c r="D163" s="475">
        <v>44280</v>
      </c>
      <c r="E163" s="297">
        <v>1165.2</v>
      </c>
      <c r="F163" s="297">
        <v>1172.3666666666666</v>
      </c>
      <c r="G163" s="298">
        <v>1146.4333333333332</v>
      </c>
      <c r="H163" s="298">
        <v>1127.6666666666665</v>
      </c>
      <c r="I163" s="298">
        <v>1101.7333333333331</v>
      </c>
      <c r="J163" s="298">
        <v>1191.1333333333332</v>
      </c>
      <c r="K163" s="298">
        <v>1217.0666666666666</v>
      </c>
      <c r="L163" s="298">
        <v>1235.8333333333333</v>
      </c>
      <c r="M163" s="285">
        <v>1198.3</v>
      </c>
      <c r="N163" s="285">
        <v>1153.5999999999999</v>
      </c>
      <c r="O163" s="300">
        <v>1162000</v>
      </c>
      <c r="P163" s="301">
        <v>-1.8332347723240685E-2</v>
      </c>
    </row>
    <row r="164" spans="1:16" ht="15">
      <c r="A164" s="263">
        <v>154</v>
      </c>
      <c r="B164" s="362" t="s">
        <v>37</v>
      </c>
      <c r="C164" s="474" t="s">
        <v>191</v>
      </c>
      <c r="D164" s="475">
        <v>44280</v>
      </c>
      <c r="E164" s="297">
        <v>6152.45</v>
      </c>
      <c r="F164" s="297">
        <v>6262.583333333333</v>
      </c>
      <c r="G164" s="298">
        <v>5999.8666666666659</v>
      </c>
      <c r="H164" s="298">
        <v>5847.2833333333328</v>
      </c>
      <c r="I164" s="298">
        <v>5584.5666666666657</v>
      </c>
      <c r="J164" s="298">
        <v>6415.1666666666661</v>
      </c>
      <c r="K164" s="298">
        <v>6677.8833333333332</v>
      </c>
      <c r="L164" s="298">
        <v>6830.4666666666662</v>
      </c>
      <c r="M164" s="285">
        <v>6525.3</v>
      </c>
      <c r="N164" s="285">
        <v>6110</v>
      </c>
      <c r="O164" s="300">
        <v>1563400</v>
      </c>
      <c r="P164" s="301">
        <v>4.7153382451440053E-2</v>
      </c>
    </row>
    <row r="165" spans="1:16" ht="15">
      <c r="A165" s="263">
        <v>155</v>
      </c>
      <c r="B165" s="362" t="s">
        <v>1107</v>
      </c>
      <c r="C165" s="474" t="s">
        <v>193</v>
      </c>
      <c r="D165" s="475">
        <v>44280</v>
      </c>
      <c r="E165" s="297">
        <v>564.85</v>
      </c>
      <c r="F165" s="297">
        <v>572.56666666666661</v>
      </c>
      <c r="G165" s="298">
        <v>552.38333333333321</v>
      </c>
      <c r="H165" s="298">
        <v>539.91666666666663</v>
      </c>
      <c r="I165" s="298">
        <v>519.73333333333323</v>
      </c>
      <c r="J165" s="298">
        <v>585.03333333333319</v>
      </c>
      <c r="K165" s="298">
        <v>605.21666666666658</v>
      </c>
      <c r="L165" s="298">
        <v>617.68333333333317</v>
      </c>
      <c r="M165" s="285">
        <v>592.75</v>
      </c>
      <c r="N165" s="285">
        <v>560.1</v>
      </c>
      <c r="O165" s="300">
        <v>18293600</v>
      </c>
      <c r="P165" s="301">
        <v>3.7089871611982882E-3</v>
      </c>
    </row>
    <row r="166" spans="1:16" ht="15">
      <c r="A166" s="263">
        <v>156</v>
      </c>
      <c r="B166" s="362" t="s">
        <v>111</v>
      </c>
      <c r="C166" s="474" t="s">
        <v>194</v>
      </c>
      <c r="D166" s="475">
        <v>44280</v>
      </c>
      <c r="E166" s="297">
        <v>208.4</v>
      </c>
      <c r="F166" s="297">
        <v>209.76666666666665</v>
      </c>
      <c r="G166" s="298">
        <v>203.6333333333333</v>
      </c>
      <c r="H166" s="298">
        <v>198.86666666666665</v>
      </c>
      <c r="I166" s="298">
        <v>192.73333333333329</v>
      </c>
      <c r="J166" s="298">
        <v>214.5333333333333</v>
      </c>
      <c r="K166" s="298">
        <v>220.66666666666663</v>
      </c>
      <c r="L166" s="298">
        <v>225.43333333333331</v>
      </c>
      <c r="M166" s="285">
        <v>215.9</v>
      </c>
      <c r="N166" s="285">
        <v>205</v>
      </c>
      <c r="O166" s="300">
        <v>100929800</v>
      </c>
      <c r="P166" s="301">
        <v>5.0529168817759422E-2</v>
      </c>
    </row>
    <row r="167" spans="1:16" ht="15">
      <c r="A167" s="263">
        <v>157</v>
      </c>
      <c r="B167" s="362" t="s">
        <v>63</v>
      </c>
      <c r="C167" s="474" t="s">
        <v>195</v>
      </c>
      <c r="D167" s="475">
        <v>44280</v>
      </c>
      <c r="E167" s="297">
        <v>1023.25</v>
      </c>
      <c r="F167" s="297">
        <v>1031.4333333333334</v>
      </c>
      <c r="G167" s="298">
        <v>1004.8666666666668</v>
      </c>
      <c r="H167" s="298">
        <v>986.48333333333335</v>
      </c>
      <c r="I167" s="298">
        <v>959.91666666666674</v>
      </c>
      <c r="J167" s="298">
        <v>1049.8166666666668</v>
      </c>
      <c r="K167" s="298">
        <v>1076.3833333333334</v>
      </c>
      <c r="L167" s="298">
        <v>1094.7666666666669</v>
      </c>
      <c r="M167" s="285">
        <v>1058</v>
      </c>
      <c r="N167" s="285">
        <v>1013.05</v>
      </c>
      <c r="O167" s="300">
        <v>2863000</v>
      </c>
      <c r="P167" s="301">
        <v>0.11967149002737583</v>
      </c>
    </row>
    <row r="168" spans="1:16" ht="15">
      <c r="A168" s="263">
        <v>158</v>
      </c>
      <c r="B168" s="362" t="s">
        <v>106</v>
      </c>
      <c r="C168" s="474" t="s">
        <v>196</v>
      </c>
      <c r="D168" s="475">
        <v>44280</v>
      </c>
      <c r="E168" s="297">
        <v>411.7</v>
      </c>
      <c r="F168" s="297">
        <v>414.13333333333338</v>
      </c>
      <c r="G168" s="298">
        <v>407.76666666666677</v>
      </c>
      <c r="H168" s="298">
        <v>403.83333333333337</v>
      </c>
      <c r="I168" s="298">
        <v>397.46666666666675</v>
      </c>
      <c r="J168" s="298">
        <v>418.06666666666678</v>
      </c>
      <c r="K168" s="298">
        <v>424.43333333333345</v>
      </c>
      <c r="L168" s="298">
        <v>428.36666666666679</v>
      </c>
      <c r="M168" s="285">
        <v>420.5</v>
      </c>
      <c r="N168" s="285">
        <v>410.2</v>
      </c>
      <c r="O168" s="300">
        <v>30880000</v>
      </c>
      <c r="P168" s="301">
        <v>4.0094848027592153E-2</v>
      </c>
    </row>
    <row r="169" spans="1:16" ht="15">
      <c r="A169" s="263">
        <v>159</v>
      </c>
      <c r="B169" s="362" t="s">
        <v>88</v>
      </c>
      <c r="C169" s="474" t="s">
        <v>198</v>
      </c>
      <c r="D169" s="475">
        <v>44280</v>
      </c>
      <c r="E169" s="297">
        <v>201.7</v>
      </c>
      <c r="F169" s="297">
        <v>204.03333333333333</v>
      </c>
      <c r="G169" s="298">
        <v>198.26666666666665</v>
      </c>
      <c r="H169" s="298">
        <v>194.83333333333331</v>
      </c>
      <c r="I169" s="298">
        <v>189.06666666666663</v>
      </c>
      <c r="J169" s="298">
        <v>207.46666666666667</v>
      </c>
      <c r="K169" s="298">
        <v>213.23333333333338</v>
      </c>
      <c r="L169" s="298">
        <v>216.66666666666669</v>
      </c>
      <c r="M169" s="285">
        <v>209.8</v>
      </c>
      <c r="N169" s="285">
        <v>200.6</v>
      </c>
      <c r="O169" s="300">
        <v>35502000</v>
      </c>
      <c r="P169" s="301">
        <v>2.512127512127512E-2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L22" sqref="L22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44256</v>
      </c>
    </row>
    <row r="7" spans="1:15">
      <c r="A7"/>
    </row>
    <row r="8" spans="1:15" ht="28.5" customHeight="1">
      <c r="A8" s="597" t="s">
        <v>16</v>
      </c>
      <c r="B8" s="598" t="s">
        <v>18</v>
      </c>
      <c r="C8" s="596" t="s">
        <v>19</v>
      </c>
      <c r="D8" s="596" t="s">
        <v>20</v>
      </c>
      <c r="E8" s="596" t="s">
        <v>21</v>
      </c>
      <c r="F8" s="596"/>
      <c r="G8" s="596"/>
      <c r="H8" s="596" t="s">
        <v>22</v>
      </c>
      <c r="I8" s="596"/>
      <c r="J8" s="596"/>
      <c r="K8" s="260"/>
      <c r="L8" s="268"/>
      <c r="M8" s="268"/>
    </row>
    <row r="9" spans="1:15" ht="36" customHeight="1">
      <c r="A9" s="592"/>
      <c r="B9" s="594"/>
      <c r="C9" s="599" t="s">
        <v>23</v>
      </c>
      <c r="D9" s="599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14529.15</v>
      </c>
      <c r="D10" s="284">
        <v>14638.783333333333</v>
      </c>
      <c r="E10" s="284">
        <v>14358.116666666665</v>
      </c>
      <c r="F10" s="284">
        <v>14187.083333333332</v>
      </c>
      <c r="G10" s="284">
        <v>13906.416666666664</v>
      </c>
      <c r="H10" s="284">
        <v>14809.816666666666</v>
      </c>
      <c r="I10" s="284">
        <v>15090.483333333334</v>
      </c>
      <c r="J10" s="284">
        <v>15261.516666666666</v>
      </c>
      <c r="K10" s="283">
        <v>14919.45</v>
      </c>
      <c r="L10" s="283">
        <v>14467.75</v>
      </c>
      <c r="M10" s="288"/>
    </row>
    <row r="11" spans="1:15">
      <c r="A11" s="282">
        <v>2</v>
      </c>
      <c r="B11" s="263" t="s">
        <v>216</v>
      </c>
      <c r="C11" s="285">
        <v>34803.599999999999</v>
      </c>
      <c r="D11" s="265">
        <v>35121.73333333333</v>
      </c>
      <c r="E11" s="265">
        <v>34340.566666666658</v>
      </c>
      <c r="F11" s="265">
        <v>33877.533333333326</v>
      </c>
      <c r="G11" s="265">
        <v>33096.366666666654</v>
      </c>
      <c r="H11" s="265">
        <v>35584.766666666663</v>
      </c>
      <c r="I11" s="265">
        <v>36365.933333333334</v>
      </c>
      <c r="J11" s="265">
        <v>36828.966666666667</v>
      </c>
      <c r="K11" s="285">
        <v>35902.9</v>
      </c>
      <c r="L11" s="285">
        <v>34658.699999999997</v>
      </c>
      <c r="M11" s="288"/>
    </row>
    <row r="12" spans="1:15">
      <c r="A12" s="282">
        <v>3</v>
      </c>
      <c r="B12" s="271" t="s">
        <v>217</v>
      </c>
      <c r="C12" s="285">
        <v>1846.05</v>
      </c>
      <c r="D12" s="265">
        <v>1866.3833333333332</v>
      </c>
      <c r="E12" s="265">
        <v>1811.4166666666665</v>
      </c>
      <c r="F12" s="265">
        <v>1776.7833333333333</v>
      </c>
      <c r="G12" s="265">
        <v>1721.8166666666666</v>
      </c>
      <c r="H12" s="265">
        <v>1901.0166666666664</v>
      </c>
      <c r="I12" s="265">
        <v>1955.9833333333331</v>
      </c>
      <c r="J12" s="265">
        <v>1990.6166666666663</v>
      </c>
      <c r="K12" s="285">
        <v>1921.35</v>
      </c>
      <c r="L12" s="285">
        <v>1831.75</v>
      </c>
      <c r="M12" s="288"/>
    </row>
    <row r="13" spans="1:15">
      <c r="A13" s="282">
        <v>4</v>
      </c>
      <c r="B13" s="263" t="s">
        <v>218</v>
      </c>
      <c r="C13" s="285">
        <v>4110.3500000000004</v>
      </c>
      <c r="D13" s="265">
        <v>4149.0333333333338</v>
      </c>
      <c r="E13" s="265">
        <v>4051.0166666666673</v>
      </c>
      <c r="F13" s="265">
        <v>3991.6833333333334</v>
      </c>
      <c r="G13" s="265">
        <v>3893.666666666667</v>
      </c>
      <c r="H13" s="265">
        <v>4208.3666666666677</v>
      </c>
      <c r="I13" s="265">
        <v>4306.3833333333341</v>
      </c>
      <c r="J13" s="265">
        <v>4365.7166666666681</v>
      </c>
      <c r="K13" s="285">
        <v>4247.05</v>
      </c>
      <c r="L13" s="285">
        <v>4089.7</v>
      </c>
      <c r="M13" s="288"/>
    </row>
    <row r="14" spans="1:15">
      <c r="A14" s="282">
        <v>5</v>
      </c>
      <c r="B14" s="263" t="s">
        <v>219</v>
      </c>
      <c r="C14" s="285">
        <v>24301.45</v>
      </c>
      <c r="D14" s="265">
        <v>24401.083333333332</v>
      </c>
      <c r="E14" s="265">
        <v>24113.166666666664</v>
      </c>
      <c r="F14" s="265">
        <v>23924.883333333331</v>
      </c>
      <c r="G14" s="265">
        <v>23636.966666666664</v>
      </c>
      <c r="H14" s="265">
        <v>24589.366666666665</v>
      </c>
      <c r="I14" s="265">
        <v>24877.283333333329</v>
      </c>
      <c r="J14" s="265">
        <v>25065.566666666666</v>
      </c>
      <c r="K14" s="285">
        <v>24689</v>
      </c>
      <c r="L14" s="285">
        <v>24212.799999999999</v>
      </c>
      <c r="M14" s="288"/>
    </row>
    <row r="15" spans="1:15">
      <c r="A15" s="282">
        <v>6</v>
      </c>
      <c r="B15" s="263" t="s">
        <v>220</v>
      </c>
      <c r="C15" s="285">
        <v>3203.85</v>
      </c>
      <c r="D15" s="265">
        <v>3235.7333333333336</v>
      </c>
      <c r="E15" s="265">
        <v>3147.416666666667</v>
      </c>
      <c r="F15" s="265">
        <v>3090.9833333333336</v>
      </c>
      <c r="G15" s="265">
        <v>3002.666666666667</v>
      </c>
      <c r="H15" s="265">
        <v>3292.166666666667</v>
      </c>
      <c r="I15" s="265">
        <v>3380.4833333333336</v>
      </c>
      <c r="J15" s="265">
        <v>3436.916666666667</v>
      </c>
      <c r="K15" s="285">
        <v>3324.05</v>
      </c>
      <c r="L15" s="285">
        <v>3179.3</v>
      </c>
      <c r="M15" s="288"/>
    </row>
    <row r="16" spans="1:15">
      <c r="A16" s="282">
        <v>7</v>
      </c>
      <c r="B16" s="263" t="s">
        <v>221</v>
      </c>
      <c r="C16" s="285">
        <v>6796.5</v>
      </c>
      <c r="D16" s="265">
        <v>6825.25</v>
      </c>
      <c r="E16" s="265">
        <v>6715.8</v>
      </c>
      <c r="F16" s="265">
        <v>6635.1</v>
      </c>
      <c r="G16" s="265">
        <v>6525.6500000000005</v>
      </c>
      <c r="H16" s="265">
        <v>6905.95</v>
      </c>
      <c r="I16" s="265">
        <v>7015.4000000000005</v>
      </c>
      <c r="J16" s="265">
        <v>7096.0999999999995</v>
      </c>
      <c r="K16" s="285">
        <v>6934.7</v>
      </c>
      <c r="L16" s="285">
        <v>6744.55</v>
      </c>
      <c r="M16" s="288"/>
    </row>
    <row r="17" spans="1:13">
      <c r="A17" s="282">
        <v>8</v>
      </c>
      <c r="B17" s="263" t="s">
        <v>38</v>
      </c>
      <c r="C17" s="263">
        <v>1733.2</v>
      </c>
      <c r="D17" s="265">
        <v>1764.0666666666666</v>
      </c>
      <c r="E17" s="265">
        <v>1681.1333333333332</v>
      </c>
      <c r="F17" s="265">
        <v>1629.0666666666666</v>
      </c>
      <c r="G17" s="265">
        <v>1546.1333333333332</v>
      </c>
      <c r="H17" s="265">
        <v>1816.1333333333332</v>
      </c>
      <c r="I17" s="265">
        <v>1899.0666666666666</v>
      </c>
      <c r="J17" s="265">
        <v>1951.1333333333332</v>
      </c>
      <c r="K17" s="263">
        <v>1847</v>
      </c>
      <c r="L17" s="263">
        <v>1712</v>
      </c>
      <c r="M17" s="263">
        <v>29.738949999999999</v>
      </c>
    </row>
    <row r="18" spans="1:13">
      <c r="A18" s="282">
        <v>9</v>
      </c>
      <c r="B18" s="263" t="s">
        <v>222</v>
      </c>
      <c r="C18" s="263">
        <v>1126.5</v>
      </c>
      <c r="D18" s="265">
        <v>1125.1666666666667</v>
      </c>
      <c r="E18" s="265">
        <v>1091.7833333333335</v>
      </c>
      <c r="F18" s="265">
        <v>1057.0666666666668</v>
      </c>
      <c r="G18" s="265">
        <v>1023.6833333333336</v>
      </c>
      <c r="H18" s="265">
        <v>1159.8833333333334</v>
      </c>
      <c r="I18" s="265">
        <v>1193.2666666666667</v>
      </c>
      <c r="J18" s="265">
        <v>1227.9833333333333</v>
      </c>
      <c r="K18" s="263">
        <v>1158.55</v>
      </c>
      <c r="L18" s="263">
        <v>1090.45</v>
      </c>
      <c r="M18" s="263">
        <v>8.5301399999999994</v>
      </c>
    </row>
    <row r="19" spans="1:13">
      <c r="A19" s="282">
        <v>10</v>
      </c>
      <c r="B19" s="263" t="s">
        <v>735</v>
      </c>
      <c r="C19" s="264">
        <v>1235</v>
      </c>
      <c r="D19" s="265">
        <v>1228.8833333333334</v>
      </c>
      <c r="E19" s="265">
        <v>1218.7666666666669</v>
      </c>
      <c r="F19" s="265">
        <v>1202.5333333333335</v>
      </c>
      <c r="G19" s="265">
        <v>1192.416666666667</v>
      </c>
      <c r="H19" s="265">
        <v>1245.1166666666668</v>
      </c>
      <c r="I19" s="265">
        <v>1255.2333333333331</v>
      </c>
      <c r="J19" s="265">
        <v>1271.4666666666667</v>
      </c>
      <c r="K19" s="263">
        <v>1239</v>
      </c>
      <c r="L19" s="263">
        <v>1212.6500000000001</v>
      </c>
      <c r="M19" s="263">
        <v>2.5535600000000001</v>
      </c>
    </row>
    <row r="20" spans="1:13">
      <c r="A20" s="282">
        <v>11</v>
      </c>
      <c r="B20" s="263" t="s">
        <v>288</v>
      </c>
      <c r="C20" s="263">
        <v>14389.45</v>
      </c>
      <c r="D20" s="265">
        <v>14367.183333333334</v>
      </c>
      <c r="E20" s="265">
        <v>14250.266666666668</v>
      </c>
      <c r="F20" s="265">
        <v>14111.083333333334</v>
      </c>
      <c r="G20" s="265">
        <v>13994.166666666668</v>
      </c>
      <c r="H20" s="265">
        <v>14506.366666666669</v>
      </c>
      <c r="I20" s="265">
        <v>14623.283333333333</v>
      </c>
      <c r="J20" s="265">
        <v>14762.466666666669</v>
      </c>
      <c r="K20" s="263">
        <v>14484.1</v>
      </c>
      <c r="L20" s="263">
        <v>14228</v>
      </c>
      <c r="M20" s="263">
        <v>0.11859</v>
      </c>
    </row>
    <row r="21" spans="1:13">
      <c r="A21" s="282">
        <v>12</v>
      </c>
      <c r="B21" s="263" t="s">
        <v>40</v>
      </c>
      <c r="C21" s="263">
        <v>833.65</v>
      </c>
      <c r="D21" s="265">
        <v>838.16666666666663</v>
      </c>
      <c r="E21" s="265">
        <v>815.33333333333326</v>
      </c>
      <c r="F21" s="265">
        <v>797.01666666666665</v>
      </c>
      <c r="G21" s="265">
        <v>774.18333333333328</v>
      </c>
      <c r="H21" s="265">
        <v>856.48333333333323</v>
      </c>
      <c r="I21" s="265">
        <v>879.31666666666649</v>
      </c>
      <c r="J21" s="265">
        <v>897.63333333333321</v>
      </c>
      <c r="K21" s="263">
        <v>861</v>
      </c>
      <c r="L21" s="263">
        <v>819.85</v>
      </c>
      <c r="M21" s="263">
        <v>113.55426</v>
      </c>
    </row>
    <row r="22" spans="1:13">
      <c r="A22" s="282">
        <v>13</v>
      </c>
      <c r="B22" s="263" t="s">
        <v>289</v>
      </c>
      <c r="C22" s="263">
        <v>1159.8499999999999</v>
      </c>
      <c r="D22" s="265">
        <v>1148.7833333333335</v>
      </c>
      <c r="E22" s="265">
        <v>1112.616666666667</v>
      </c>
      <c r="F22" s="265">
        <v>1065.3833333333334</v>
      </c>
      <c r="G22" s="265">
        <v>1029.2166666666669</v>
      </c>
      <c r="H22" s="265">
        <v>1196.0166666666671</v>
      </c>
      <c r="I22" s="265">
        <v>1232.1833333333336</v>
      </c>
      <c r="J22" s="265">
        <v>1279.4166666666672</v>
      </c>
      <c r="K22" s="263">
        <v>1184.95</v>
      </c>
      <c r="L22" s="263">
        <v>1101.55</v>
      </c>
      <c r="M22" s="263">
        <v>66.627420000000001</v>
      </c>
    </row>
    <row r="23" spans="1:13">
      <c r="A23" s="282">
        <v>14</v>
      </c>
      <c r="B23" s="263" t="s">
        <v>41</v>
      </c>
      <c r="C23" s="263">
        <v>675.9</v>
      </c>
      <c r="D23" s="265">
        <v>682.44999999999993</v>
      </c>
      <c r="E23" s="265">
        <v>661.44999999999982</v>
      </c>
      <c r="F23" s="265">
        <v>646.99999999999989</v>
      </c>
      <c r="G23" s="265">
        <v>625.99999999999977</v>
      </c>
      <c r="H23" s="265">
        <v>696.89999999999986</v>
      </c>
      <c r="I23" s="265">
        <v>717.90000000000009</v>
      </c>
      <c r="J23" s="265">
        <v>732.34999999999991</v>
      </c>
      <c r="K23" s="263">
        <v>703.45</v>
      </c>
      <c r="L23" s="263">
        <v>668</v>
      </c>
      <c r="M23" s="263">
        <v>199.09989999999999</v>
      </c>
    </row>
    <row r="24" spans="1:13">
      <c r="A24" s="282">
        <v>15</v>
      </c>
      <c r="B24" s="263" t="s">
        <v>836</v>
      </c>
      <c r="C24" s="263">
        <v>512.20000000000005</v>
      </c>
      <c r="D24" s="265">
        <v>506.40000000000003</v>
      </c>
      <c r="E24" s="265">
        <v>493.85</v>
      </c>
      <c r="F24" s="265">
        <v>475.5</v>
      </c>
      <c r="G24" s="265">
        <v>462.95</v>
      </c>
      <c r="H24" s="265">
        <v>524.75</v>
      </c>
      <c r="I24" s="265">
        <v>537.30000000000018</v>
      </c>
      <c r="J24" s="265">
        <v>555.65000000000009</v>
      </c>
      <c r="K24" s="263">
        <v>518.95000000000005</v>
      </c>
      <c r="L24" s="263">
        <v>488.05</v>
      </c>
      <c r="M24" s="263">
        <v>15.51014</v>
      </c>
    </row>
    <row r="25" spans="1:13">
      <c r="A25" s="282">
        <v>16</v>
      </c>
      <c r="B25" s="263" t="s">
        <v>290</v>
      </c>
      <c r="C25" s="263">
        <v>750</v>
      </c>
      <c r="D25" s="265">
        <v>746.94999999999993</v>
      </c>
      <c r="E25" s="265">
        <v>724.04999999999984</v>
      </c>
      <c r="F25" s="265">
        <v>698.09999999999991</v>
      </c>
      <c r="G25" s="265">
        <v>675.19999999999982</v>
      </c>
      <c r="H25" s="265">
        <v>772.89999999999986</v>
      </c>
      <c r="I25" s="265">
        <v>795.8</v>
      </c>
      <c r="J25" s="265">
        <v>821.74999999999989</v>
      </c>
      <c r="K25" s="263">
        <v>769.85</v>
      </c>
      <c r="L25" s="263">
        <v>721</v>
      </c>
      <c r="M25" s="263">
        <v>8.2536799999999992</v>
      </c>
    </row>
    <row r="26" spans="1:13">
      <c r="A26" s="282">
        <v>17</v>
      </c>
      <c r="B26" s="263" t="s">
        <v>223</v>
      </c>
      <c r="C26" s="263">
        <v>123.65</v>
      </c>
      <c r="D26" s="265">
        <v>121.35000000000001</v>
      </c>
      <c r="E26" s="265">
        <v>117.25000000000001</v>
      </c>
      <c r="F26" s="265">
        <v>110.85000000000001</v>
      </c>
      <c r="G26" s="265">
        <v>106.75000000000001</v>
      </c>
      <c r="H26" s="265">
        <v>127.75000000000001</v>
      </c>
      <c r="I26" s="265">
        <v>131.85000000000002</v>
      </c>
      <c r="J26" s="265">
        <v>138.25</v>
      </c>
      <c r="K26" s="263">
        <v>125.45</v>
      </c>
      <c r="L26" s="263">
        <v>114.95</v>
      </c>
      <c r="M26" s="263">
        <v>132.62513999999999</v>
      </c>
    </row>
    <row r="27" spans="1:13">
      <c r="A27" s="282">
        <v>18</v>
      </c>
      <c r="B27" s="263" t="s">
        <v>224</v>
      </c>
      <c r="C27" s="263">
        <v>183.6</v>
      </c>
      <c r="D27" s="265">
        <v>181.61666666666667</v>
      </c>
      <c r="E27" s="265">
        <v>178.23333333333335</v>
      </c>
      <c r="F27" s="265">
        <v>172.86666666666667</v>
      </c>
      <c r="G27" s="265">
        <v>169.48333333333335</v>
      </c>
      <c r="H27" s="265">
        <v>186.98333333333335</v>
      </c>
      <c r="I27" s="265">
        <v>190.36666666666667</v>
      </c>
      <c r="J27" s="265">
        <v>195.73333333333335</v>
      </c>
      <c r="K27" s="263">
        <v>185</v>
      </c>
      <c r="L27" s="263">
        <v>176.25</v>
      </c>
      <c r="M27" s="263">
        <v>47.662280000000003</v>
      </c>
    </row>
    <row r="28" spans="1:13">
      <c r="A28" s="282">
        <v>19</v>
      </c>
      <c r="B28" s="263" t="s">
        <v>225</v>
      </c>
      <c r="C28" s="263">
        <v>1747.7</v>
      </c>
      <c r="D28" s="265">
        <v>1743.6666666666667</v>
      </c>
      <c r="E28" s="265">
        <v>1726.0333333333335</v>
      </c>
      <c r="F28" s="265">
        <v>1704.3666666666668</v>
      </c>
      <c r="G28" s="265">
        <v>1686.7333333333336</v>
      </c>
      <c r="H28" s="265">
        <v>1765.3333333333335</v>
      </c>
      <c r="I28" s="265">
        <v>1782.9666666666667</v>
      </c>
      <c r="J28" s="265">
        <v>1804.6333333333334</v>
      </c>
      <c r="K28" s="263">
        <v>1761.3</v>
      </c>
      <c r="L28" s="263">
        <v>1722</v>
      </c>
      <c r="M28" s="263">
        <v>0.57708000000000004</v>
      </c>
    </row>
    <row r="29" spans="1:13">
      <c r="A29" s="282">
        <v>20</v>
      </c>
      <c r="B29" s="263" t="s">
        <v>294</v>
      </c>
      <c r="C29" s="263">
        <v>920.75</v>
      </c>
      <c r="D29" s="265">
        <v>910.18333333333339</v>
      </c>
      <c r="E29" s="265">
        <v>891.56666666666683</v>
      </c>
      <c r="F29" s="265">
        <v>862.38333333333344</v>
      </c>
      <c r="G29" s="265">
        <v>843.76666666666688</v>
      </c>
      <c r="H29" s="265">
        <v>939.36666666666679</v>
      </c>
      <c r="I29" s="265">
        <v>957.98333333333335</v>
      </c>
      <c r="J29" s="265">
        <v>987.16666666666674</v>
      </c>
      <c r="K29" s="263">
        <v>928.8</v>
      </c>
      <c r="L29" s="263">
        <v>881</v>
      </c>
      <c r="M29" s="263">
        <v>6.2791399999999999</v>
      </c>
    </row>
    <row r="30" spans="1:13">
      <c r="A30" s="282">
        <v>21</v>
      </c>
      <c r="B30" s="263" t="s">
        <v>226</v>
      </c>
      <c r="C30" s="263">
        <v>2722.05</v>
      </c>
      <c r="D30" s="265">
        <v>2752.35</v>
      </c>
      <c r="E30" s="265">
        <v>2679.7</v>
      </c>
      <c r="F30" s="265">
        <v>2637.35</v>
      </c>
      <c r="G30" s="265">
        <v>2564.6999999999998</v>
      </c>
      <c r="H30" s="265">
        <v>2794.7</v>
      </c>
      <c r="I30" s="265">
        <v>2867.3500000000004</v>
      </c>
      <c r="J30" s="265">
        <v>2909.7</v>
      </c>
      <c r="K30" s="263">
        <v>2825</v>
      </c>
      <c r="L30" s="263">
        <v>2710</v>
      </c>
      <c r="M30" s="263">
        <v>1.2524999999999999</v>
      </c>
    </row>
    <row r="31" spans="1:13">
      <c r="A31" s="282">
        <v>22</v>
      </c>
      <c r="B31" s="263" t="s">
        <v>44</v>
      </c>
      <c r="C31" s="263">
        <v>882.15</v>
      </c>
      <c r="D31" s="265">
        <v>880.38333333333333</v>
      </c>
      <c r="E31" s="265">
        <v>873.86666666666667</v>
      </c>
      <c r="F31" s="265">
        <v>865.58333333333337</v>
      </c>
      <c r="G31" s="265">
        <v>859.06666666666672</v>
      </c>
      <c r="H31" s="265">
        <v>888.66666666666663</v>
      </c>
      <c r="I31" s="265">
        <v>895.18333333333328</v>
      </c>
      <c r="J31" s="265">
        <v>903.46666666666658</v>
      </c>
      <c r="K31" s="263">
        <v>886.9</v>
      </c>
      <c r="L31" s="263">
        <v>872.1</v>
      </c>
      <c r="M31" s="263">
        <v>10.844569999999999</v>
      </c>
    </row>
    <row r="32" spans="1:13">
      <c r="A32" s="282">
        <v>23</v>
      </c>
      <c r="B32" s="263" t="s">
        <v>45</v>
      </c>
      <c r="C32" s="263">
        <v>273.5</v>
      </c>
      <c r="D32" s="265">
        <v>277.83333333333331</v>
      </c>
      <c r="E32" s="265">
        <v>267.16666666666663</v>
      </c>
      <c r="F32" s="265">
        <v>260.83333333333331</v>
      </c>
      <c r="G32" s="265">
        <v>250.16666666666663</v>
      </c>
      <c r="H32" s="265">
        <v>284.16666666666663</v>
      </c>
      <c r="I32" s="265">
        <v>294.83333333333326</v>
      </c>
      <c r="J32" s="265">
        <v>301.16666666666663</v>
      </c>
      <c r="K32" s="263">
        <v>288.5</v>
      </c>
      <c r="L32" s="263">
        <v>271.5</v>
      </c>
      <c r="M32" s="263">
        <v>212.50568999999999</v>
      </c>
    </row>
    <row r="33" spans="1:13">
      <c r="A33" s="282">
        <v>24</v>
      </c>
      <c r="B33" s="263" t="s">
        <v>46</v>
      </c>
      <c r="C33" s="263">
        <v>3058.65</v>
      </c>
      <c r="D33" s="265">
        <v>3084.4166666666665</v>
      </c>
      <c r="E33" s="265">
        <v>2994.8833333333332</v>
      </c>
      <c r="F33" s="265">
        <v>2931.1166666666668</v>
      </c>
      <c r="G33" s="265">
        <v>2841.5833333333335</v>
      </c>
      <c r="H33" s="265">
        <v>3148.1833333333329</v>
      </c>
      <c r="I33" s="265">
        <v>3237.7166666666667</v>
      </c>
      <c r="J33" s="265">
        <v>3301.4833333333327</v>
      </c>
      <c r="K33" s="263">
        <v>3173.95</v>
      </c>
      <c r="L33" s="263">
        <v>3020.65</v>
      </c>
      <c r="M33" s="263">
        <v>21.034330000000001</v>
      </c>
    </row>
    <row r="34" spans="1:13">
      <c r="A34" s="282">
        <v>25</v>
      </c>
      <c r="B34" s="263" t="s">
        <v>47</v>
      </c>
      <c r="C34" s="263">
        <v>232.1</v>
      </c>
      <c r="D34" s="265">
        <v>232.71666666666667</v>
      </c>
      <c r="E34" s="265">
        <v>226.48333333333335</v>
      </c>
      <c r="F34" s="265">
        <v>220.86666666666667</v>
      </c>
      <c r="G34" s="265">
        <v>214.63333333333335</v>
      </c>
      <c r="H34" s="265">
        <v>238.33333333333334</v>
      </c>
      <c r="I34" s="265">
        <v>244.56666666666663</v>
      </c>
      <c r="J34" s="265">
        <v>250.18333333333334</v>
      </c>
      <c r="K34" s="263">
        <v>238.95</v>
      </c>
      <c r="L34" s="263">
        <v>227.1</v>
      </c>
      <c r="M34" s="263">
        <v>85.025689999999997</v>
      </c>
    </row>
    <row r="35" spans="1:13">
      <c r="A35" s="282">
        <v>26</v>
      </c>
      <c r="B35" s="263" t="s">
        <v>48</v>
      </c>
      <c r="C35" s="263">
        <v>128.85</v>
      </c>
      <c r="D35" s="265">
        <v>127.95</v>
      </c>
      <c r="E35" s="265">
        <v>125.4</v>
      </c>
      <c r="F35" s="265">
        <v>121.95</v>
      </c>
      <c r="G35" s="265">
        <v>119.4</v>
      </c>
      <c r="H35" s="265">
        <v>131.4</v>
      </c>
      <c r="I35" s="265">
        <v>133.94999999999999</v>
      </c>
      <c r="J35" s="265">
        <v>137.4</v>
      </c>
      <c r="K35" s="263">
        <v>130.5</v>
      </c>
      <c r="L35" s="263">
        <v>124.5</v>
      </c>
      <c r="M35" s="263">
        <v>296.64625999999998</v>
      </c>
    </row>
    <row r="36" spans="1:13">
      <c r="A36" s="282">
        <v>27</v>
      </c>
      <c r="B36" s="263" t="s">
        <v>50</v>
      </c>
      <c r="C36" s="263">
        <v>2277.1999999999998</v>
      </c>
      <c r="D36" s="265">
        <v>2299.0666666666666</v>
      </c>
      <c r="E36" s="265">
        <v>2238.1333333333332</v>
      </c>
      <c r="F36" s="265">
        <v>2199.0666666666666</v>
      </c>
      <c r="G36" s="265">
        <v>2138.1333333333332</v>
      </c>
      <c r="H36" s="265">
        <v>2338.1333333333332</v>
      </c>
      <c r="I36" s="265">
        <v>2399.0666666666666</v>
      </c>
      <c r="J36" s="265">
        <v>2438.1333333333332</v>
      </c>
      <c r="K36" s="263">
        <v>2360</v>
      </c>
      <c r="L36" s="263">
        <v>2260</v>
      </c>
      <c r="M36" s="263">
        <v>39.33813</v>
      </c>
    </row>
    <row r="37" spans="1:13">
      <c r="A37" s="282">
        <v>28</v>
      </c>
      <c r="B37" s="263" t="s">
        <v>52</v>
      </c>
      <c r="C37" s="263">
        <v>855.2</v>
      </c>
      <c r="D37" s="265">
        <v>857.20000000000016</v>
      </c>
      <c r="E37" s="265">
        <v>842.45000000000027</v>
      </c>
      <c r="F37" s="265">
        <v>829.70000000000016</v>
      </c>
      <c r="G37" s="265">
        <v>814.95000000000027</v>
      </c>
      <c r="H37" s="265">
        <v>869.95000000000027</v>
      </c>
      <c r="I37" s="265">
        <v>884.7</v>
      </c>
      <c r="J37" s="265">
        <v>897.45000000000027</v>
      </c>
      <c r="K37" s="263">
        <v>871.95</v>
      </c>
      <c r="L37" s="263">
        <v>844.45</v>
      </c>
      <c r="M37" s="263">
        <v>38.669559999999997</v>
      </c>
    </row>
    <row r="38" spans="1:13">
      <c r="A38" s="282">
        <v>29</v>
      </c>
      <c r="B38" s="263" t="s">
        <v>227</v>
      </c>
      <c r="C38" s="263">
        <v>2994.2</v>
      </c>
      <c r="D38" s="265">
        <v>3016.4</v>
      </c>
      <c r="E38" s="265">
        <v>2927.8</v>
      </c>
      <c r="F38" s="265">
        <v>2861.4</v>
      </c>
      <c r="G38" s="265">
        <v>2772.8</v>
      </c>
      <c r="H38" s="265">
        <v>3082.8</v>
      </c>
      <c r="I38" s="265">
        <v>3171.3999999999996</v>
      </c>
      <c r="J38" s="265">
        <v>3237.8</v>
      </c>
      <c r="K38" s="263">
        <v>3105</v>
      </c>
      <c r="L38" s="263">
        <v>2950</v>
      </c>
      <c r="M38" s="263">
        <v>10.05185</v>
      </c>
    </row>
    <row r="39" spans="1:13">
      <c r="A39" s="282">
        <v>30</v>
      </c>
      <c r="B39" s="263" t="s">
        <v>54</v>
      </c>
      <c r="C39" s="263">
        <v>724.8</v>
      </c>
      <c r="D39" s="265">
        <v>734.05000000000007</v>
      </c>
      <c r="E39" s="265">
        <v>709.40000000000009</v>
      </c>
      <c r="F39" s="265">
        <v>694</v>
      </c>
      <c r="G39" s="265">
        <v>669.35</v>
      </c>
      <c r="H39" s="265">
        <v>749.45000000000016</v>
      </c>
      <c r="I39" s="265">
        <v>774.1</v>
      </c>
      <c r="J39" s="265">
        <v>789.50000000000023</v>
      </c>
      <c r="K39" s="263">
        <v>758.7</v>
      </c>
      <c r="L39" s="263">
        <v>718.65</v>
      </c>
      <c r="M39" s="263">
        <v>313.06177000000002</v>
      </c>
    </row>
    <row r="40" spans="1:13">
      <c r="A40" s="282">
        <v>31</v>
      </c>
      <c r="B40" s="263" t="s">
        <v>55</v>
      </c>
      <c r="C40" s="263">
        <v>3798.7</v>
      </c>
      <c r="D40" s="265">
        <v>3838.2833333333328</v>
      </c>
      <c r="E40" s="265">
        <v>3733.4666666666658</v>
      </c>
      <c r="F40" s="265">
        <v>3668.2333333333331</v>
      </c>
      <c r="G40" s="265">
        <v>3563.4166666666661</v>
      </c>
      <c r="H40" s="265">
        <v>3903.5166666666655</v>
      </c>
      <c r="I40" s="265">
        <v>4008.333333333333</v>
      </c>
      <c r="J40" s="265">
        <v>4073.5666666666652</v>
      </c>
      <c r="K40" s="263">
        <v>3943.1</v>
      </c>
      <c r="L40" s="263">
        <v>3773.05</v>
      </c>
      <c r="M40" s="263">
        <v>7.3220999999999998</v>
      </c>
    </row>
    <row r="41" spans="1:13">
      <c r="A41" s="282">
        <v>32</v>
      </c>
      <c r="B41" s="263" t="s">
        <v>58</v>
      </c>
      <c r="C41" s="263">
        <v>5264.9</v>
      </c>
      <c r="D41" s="265">
        <v>5313.3</v>
      </c>
      <c r="E41" s="265">
        <v>5172.6000000000004</v>
      </c>
      <c r="F41" s="265">
        <v>5080.3</v>
      </c>
      <c r="G41" s="265">
        <v>4939.6000000000004</v>
      </c>
      <c r="H41" s="265">
        <v>5405.6</v>
      </c>
      <c r="I41" s="265">
        <v>5546.2999999999993</v>
      </c>
      <c r="J41" s="265">
        <v>5638.6</v>
      </c>
      <c r="K41" s="263">
        <v>5454</v>
      </c>
      <c r="L41" s="263">
        <v>5221</v>
      </c>
      <c r="M41" s="263">
        <v>37.13326</v>
      </c>
    </row>
    <row r="42" spans="1:13">
      <c r="A42" s="282">
        <v>33</v>
      </c>
      <c r="B42" s="263" t="s">
        <v>57</v>
      </c>
      <c r="C42" s="263">
        <v>9648.6</v>
      </c>
      <c r="D42" s="265">
        <v>9787.7666666666682</v>
      </c>
      <c r="E42" s="265">
        <v>9460.8333333333358</v>
      </c>
      <c r="F42" s="265">
        <v>9273.0666666666675</v>
      </c>
      <c r="G42" s="265">
        <v>8946.133333333335</v>
      </c>
      <c r="H42" s="265">
        <v>9975.5333333333365</v>
      </c>
      <c r="I42" s="265">
        <v>10302.466666666667</v>
      </c>
      <c r="J42" s="265">
        <v>10490.233333333337</v>
      </c>
      <c r="K42" s="263">
        <v>10114.700000000001</v>
      </c>
      <c r="L42" s="263">
        <v>9600</v>
      </c>
      <c r="M42" s="263">
        <v>8.4650499999999997</v>
      </c>
    </row>
    <row r="43" spans="1:13">
      <c r="A43" s="282">
        <v>34</v>
      </c>
      <c r="B43" s="263" t="s">
        <v>228</v>
      </c>
      <c r="C43" s="263">
        <v>3630.2</v>
      </c>
      <c r="D43" s="265">
        <v>3630.6</v>
      </c>
      <c r="E43" s="265">
        <v>3536.2</v>
      </c>
      <c r="F43" s="265">
        <v>3442.2</v>
      </c>
      <c r="G43" s="265">
        <v>3347.7999999999997</v>
      </c>
      <c r="H43" s="265">
        <v>3724.6</v>
      </c>
      <c r="I43" s="265">
        <v>3819.0000000000005</v>
      </c>
      <c r="J43" s="265">
        <v>3913</v>
      </c>
      <c r="K43" s="263">
        <v>3725</v>
      </c>
      <c r="L43" s="263">
        <v>3536.6</v>
      </c>
      <c r="M43" s="263">
        <v>0.65117000000000003</v>
      </c>
    </row>
    <row r="44" spans="1:13">
      <c r="A44" s="282">
        <v>35</v>
      </c>
      <c r="B44" s="263" t="s">
        <v>59</v>
      </c>
      <c r="C44" s="263">
        <v>1558</v>
      </c>
      <c r="D44" s="265">
        <v>1562.6833333333334</v>
      </c>
      <c r="E44" s="265">
        <v>1535.3166666666668</v>
      </c>
      <c r="F44" s="265">
        <v>1512.6333333333334</v>
      </c>
      <c r="G44" s="265">
        <v>1485.2666666666669</v>
      </c>
      <c r="H44" s="265">
        <v>1585.3666666666668</v>
      </c>
      <c r="I44" s="265">
        <v>1612.7333333333336</v>
      </c>
      <c r="J44" s="265">
        <v>1635.4166666666667</v>
      </c>
      <c r="K44" s="263">
        <v>1590.05</v>
      </c>
      <c r="L44" s="263">
        <v>1540</v>
      </c>
      <c r="M44" s="263">
        <v>9.4620099999999994</v>
      </c>
    </row>
    <row r="45" spans="1:13">
      <c r="A45" s="282">
        <v>36</v>
      </c>
      <c r="B45" s="263" t="s">
        <v>229</v>
      </c>
      <c r="C45" s="263">
        <v>345.25</v>
      </c>
      <c r="D45" s="265">
        <v>342.84999999999997</v>
      </c>
      <c r="E45" s="265">
        <v>334.94999999999993</v>
      </c>
      <c r="F45" s="265">
        <v>324.64999999999998</v>
      </c>
      <c r="G45" s="265">
        <v>316.74999999999994</v>
      </c>
      <c r="H45" s="265">
        <v>353.14999999999992</v>
      </c>
      <c r="I45" s="265">
        <v>361.0499999999999</v>
      </c>
      <c r="J45" s="265">
        <v>371.34999999999991</v>
      </c>
      <c r="K45" s="263">
        <v>350.75</v>
      </c>
      <c r="L45" s="263">
        <v>332.55</v>
      </c>
      <c r="M45" s="263">
        <v>124.92748</v>
      </c>
    </row>
    <row r="46" spans="1:13">
      <c r="A46" s="282">
        <v>37</v>
      </c>
      <c r="B46" s="263" t="s">
        <v>60</v>
      </c>
      <c r="C46" s="263">
        <v>85.4</v>
      </c>
      <c r="D46" s="265">
        <v>85.866666666666674</v>
      </c>
      <c r="E46" s="265">
        <v>84.533333333333346</v>
      </c>
      <c r="F46" s="265">
        <v>83.666666666666671</v>
      </c>
      <c r="G46" s="265">
        <v>82.333333333333343</v>
      </c>
      <c r="H46" s="265">
        <v>86.733333333333348</v>
      </c>
      <c r="I46" s="265">
        <v>88.066666666666663</v>
      </c>
      <c r="J46" s="265">
        <v>88.933333333333351</v>
      </c>
      <c r="K46" s="263">
        <v>87.2</v>
      </c>
      <c r="L46" s="263">
        <v>85</v>
      </c>
      <c r="M46" s="263">
        <v>878.11972000000003</v>
      </c>
    </row>
    <row r="47" spans="1:13">
      <c r="A47" s="282">
        <v>38</v>
      </c>
      <c r="B47" s="263" t="s">
        <v>61</v>
      </c>
      <c r="C47" s="263">
        <v>82.45</v>
      </c>
      <c r="D47" s="265">
        <v>83.15</v>
      </c>
      <c r="E47" s="265">
        <v>81.400000000000006</v>
      </c>
      <c r="F47" s="265">
        <v>80.349999999999994</v>
      </c>
      <c r="G47" s="265">
        <v>78.599999999999994</v>
      </c>
      <c r="H47" s="265">
        <v>84.200000000000017</v>
      </c>
      <c r="I47" s="265">
        <v>85.950000000000017</v>
      </c>
      <c r="J47" s="265">
        <v>87.000000000000028</v>
      </c>
      <c r="K47" s="263">
        <v>84.9</v>
      </c>
      <c r="L47" s="263">
        <v>82.1</v>
      </c>
      <c r="M47" s="263">
        <v>66.262950000000004</v>
      </c>
    </row>
    <row r="48" spans="1:13">
      <c r="A48" s="282">
        <v>39</v>
      </c>
      <c r="B48" s="263" t="s">
        <v>62</v>
      </c>
      <c r="C48" s="263">
        <v>1438.2</v>
      </c>
      <c r="D48" s="265">
        <v>1452.6166666666668</v>
      </c>
      <c r="E48" s="265">
        <v>1419.7333333333336</v>
      </c>
      <c r="F48" s="265">
        <v>1401.2666666666669</v>
      </c>
      <c r="G48" s="265">
        <v>1368.3833333333337</v>
      </c>
      <c r="H48" s="265">
        <v>1471.0833333333335</v>
      </c>
      <c r="I48" s="265">
        <v>1503.9666666666667</v>
      </c>
      <c r="J48" s="265">
        <v>1522.4333333333334</v>
      </c>
      <c r="K48" s="263">
        <v>1485.5</v>
      </c>
      <c r="L48" s="263">
        <v>1434.15</v>
      </c>
      <c r="M48" s="263">
        <v>7.62209</v>
      </c>
    </row>
    <row r="49" spans="1:13">
      <c r="A49" s="282">
        <v>40</v>
      </c>
      <c r="B49" s="263" t="s">
        <v>65</v>
      </c>
      <c r="C49" s="263">
        <v>679.85</v>
      </c>
      <c r="D49" s="265">
        <v>691.56666666666661</v>
      </c>
      <c r="E49" s="265">
        <v>663.33333333333326</v>
      </c>
      <c r="F49" s="265">
        <v>646.81666666666661</v>
      </c>
      <c r="G49" s="265">
        <v>618.58333333333326</v>
      </c>
      <c r="H49" s="265">
        <v>708.08333333333326</v>
      </c>
      <c r="I49" s="265">
        <v>736.31666666666661</v>
      </c>
      <c r="J49" s="265">
        <v>752.83333333333326</v>
      </c>
      <c r="K49" s="263">
        <v>719.8</v>
      </c>
      <c r="L49" s="263">
        <v>675.05</v>
      </c>
      <c r="M49" s="263">
        <v>22.168610000000001</v>
      </c>
    </row>
    <row r="50" spans="1:13">
      <c r="A50" s="282">
        <v>41</v>
      </c>
      <c r="B50" s="263" t="s">
        <v>64</v>
      </c>
      <c r="C50" s="263">
        <v>137.1</v>
      </c>
      <c r="D50" s="265">
        <v>138.48333333333332</v>
      </c>
      <c r="E50" s="265">
        <v>134.61666666666665</v>
      </c>
      <c r="F50" s="265">
        <v>132.13333333333333</v>
      </c>
      <c r="G50" s="265">
        <v>128.26666666666665</v>
      </c>
      <c r="H50" s="265">
        <v>140.96666666666664</v>
      </c>
      <c r="I50" s="265">
        <v>144.83333333333331</v>
      </c>
      <c r="J50" s="265">
        <v>147.31666666666663</v>
      </c>
      <c r="K50" s="263">
        <v>142.35</v>
      </c>
      <c r="L50" s="263">
        <v>136</v>
      </c>
      <c r="M50" s="263">
        <v>128.77803</v>
      </c>
    </row>
    <row r="51" spans="1:13">
      <c r="A51" s="282">
        <v>42</v>
      </c>
      <c r="B51" s="263" t="s">
        <v>66</v>
      </c>
      <c r="C51" s="263">
        <v>610.04999999999995</v>
      </c>
      <c r="D51" s="265">
        <v>607.81666666666661</v>
      </c>
      <c r="E51" s="265">
        <v>599.73333333333323</v>
      </c>
      <c r="F51" s="265">
        <v>589.41666666666663</v>
      </c>
      <c r="G51" s="265">
        <v>581.33333333333326</v>
      </c>
      <c r="H51" s="265">
        <v>618.13333333333321</v>
      </c>
      <c r="I51" s="265">
        <v>626.2166666666667</v>
      </c>
      <c r="J51" s="265">
        <v>636.53333333333319</v>
      </c>
      <c r="K51" s="263">
        <v>615.9</v>
      </c>
      <c r="L51" s="263">
        <v>597.5</v>
      </c>
      <c r="M51" s="263">
        <v>34.481589999999997</v>
      </c>
    </row>
    <row r="52" spans="1:13">
      <c r="A52" s="282">
        <v>43</v>
      </c>
      <c r="B52" s="263" t="s">
        <v>69</v>
      </c>
      <c r="C52" s="263">
        <v>47.6</v>
      </c>
      <c r="D52" s="265">
        <v>47.25</v>
      </c>
      <c r="E52" s="265">
        <v>45.7</v>
      </c>
      <c r="F52" s="265">
        <v>43.800000000000004</v>
      </c>
      <c r="G52" s="265">
        <v>42.250000000000007</v>
      </c>
      <c r="H52" s="265">
        <v>49.15</v>
      </c>
      <c r="I52" s="265">
        <v>50.699999999999996</v>
      </c>
      <c r="J52" s="265">
        <v>52.599999999999994</v>
      </c>
      <c r="K52" s="263">
        <v>48.8</v>
      </c>
      <c r="L52" s="263">
        <v>45.35</v>
      </c>
      <c r="M52" s="263">
        <v>2060.9536499999999</v>
      </c>
    </row>
    <row r="53" spans="1:13">
      <c r="A53" s="282">
        <v>44</v>
      </c>
      <c r="B53" s="263" t="s">
        <v>73</v>
      </c>
      <c r="C53" s="263">
        <v>449.85</v>
      </c>
      <c r="D53" s="265">
        <v>452.15000000000003</v>
      </c>
      <c r="E53" s="265">
        <v>437.95000000000005</v>
      </c>
      <c r="F53" s="265">
        <v>426.05</v>
      </c>
      <c r="G53" s="265">
        <v>411.85</v>
      </c>
      <c r="H53" s="265">
        <v>464.05000000000007</v>
      </c>
      <c r="I53" s="265">
        <v>478.25</v>
      </c>
      <c r="J53" s="265">
        <v>490.15000000000009</v>
      </c>
      <c r="K53" s="263">
        <v>466.35</v>
      </c>
      <c r="L53" s="263">
        <v>440.25</v>
      </c>
      <c r="M53" s="263">
        <v>184.41539</v>
      </c>
    </row>
    <row r="54" spans="1:13">
      <c r="A54" s="282">
        <v>45</v>
      </c>
      <c r="B54" s="263" t="s">
        <v>68</v>
      </c>
      <c r="C54" s="263">
        <v>556.29999999999995</v>
      </c>
      <c r="D54" s="265">
        <v>564.66666666666663</v>
      </c>
      <c r="E54" s="265">
        <v>543.38333333333321</v>
      </c>
      <c r="F54" s="265">
        <v>530.46666666666658</v>
      </c>
      <c r="G54" s="265">
        <v>509.18333333333317</v>
      </c>
      <c r="H54" s="265">
        <v>577.58333333333326</v>
      </c>
      <c r="I54" s="265">
        <v>598.86666666666679</v>
      </c>
      <c r="J54" s="265">
        <v>611.7833333333333</v>
      </c>
      <c r="K54" s="263">
        <v>585.95000000000005</v>
      </c>
      <c r="L54" s="263">
        <v>551.75</v>
      </c>
      <c r="M54" s="263">
        <v>1948.8798400000001</v>
      </c>
    </row>
    <row r="55" spans="1:13">
      <c r="A55" s="282">
        <v>46</v>
      </c>
      <c r="B55" s="263" t="s">
        <v>70</v>
      </c>
      <c r="C55" s="263">
        <v>390.2</v>
      </c>
      <c r="D55" s="265">
        <v>393.01666666666665</v>
      </c>
      <c r="E55" s="265">
        <v>384.18333333333328</v>
      </c>
      <c r="F55" s="265">
        <v>378.16666666666663</v>
      </c>
      <c r="G55" s="265">
        <v>369.33333333333326</v>
      </c>
      <c r="H55" s="265">
        <v>399.0333333333333</v>
      </c>
      <c r="I55" s="265">
        <v>407.86666666666667</v>
      </c>
      <c r="J55" s="265">
        <v>413.88333333333333</v>
      </c>
      <c r="K55" s="263">
        <v>401.85</v>
      </c>
      <c r="L55" s="263">
        <v>387</v>
      </c>
      <c r="M55" s="263">
        <v>51.976059999999997</v>
      </c>
    </row>
    <row r="56" spans="1:13">
      <c r="A56" s="282">
        <v>47</v>
      </c>
      <c r="B56" s="263" t="s">
        <v>230</v>
      </c>
      <c r="C56" s="263">
        <v>1159.5</v>
      </c>
      <c r="D56" s="265">
        <v>1162.8500000000001</v>
      </c>
      <c r="E56" s="265">
        <v>1146.7000000000003</v>
      </c>
      <c r="F56" s="265">
        <v>1133.9000000000001</v>
      </c>
      <c r="G56" s="265">
        <v>1117.7500000000002</v>
      </c>
      <c r="H56" s="265">
        <v>1175.6500000000003</v>
      </c>
      <c r="I56" s="265">
        <v>1191.8000000000004</v>
      </c>
      <c r="J56" s="265">
        <v>1204.6000000000004</v>
      </c>
      <c r="K56" s="263">
        <v>1179</v>
      </c>
      <c r="L56" s="263">
        <v>1150.05</v>
      </c>
      <c r="M56" s="263">
        <v>0.44466</v>
      </c>
    </row>
    <row r="57" spans="1:13">
      <c r="A57" s="282">
        <v>48</v>
      </c>
      <c r="B57" s="263" t="s">
        <v>71</v>
      </c>
      <c r="C57" s="263">
        <v>14854.9</v>
      </c>
      <c r="D57" s="265">
        <v>14749.316666666666</v>
      </c>
      <c r="E57" s="265">
        <v>14459.183333333331</v>
      </c>
      <c r="F57" s="265">
        <v>14063.466666666665</v>
      </c>
      <c r="G57" s="265">
        <v>13773.33333333333</v>
      </c>
      <c r="H57" s="265">
        <v>15145.033333333331</v>
      </c>
      <c r="I57" s="265">
        <v>15435.166666666666</v>
      </c>
      <c r="J57" s="265">
        <v>15830.883333333331</v>
      </c>
      <c r="K57" s="263">
        <v>15039.45</v>
      </c>
      <c r="L57" s="263">
        <v>14353.6</v>
      </c>
      <c r="M57" s="263">
        <v>0.59345999999999999</v>
      </c>
    </row>
    <row r="58" spans="1:13">
      <c r="A58" s="282">
        <v>49</v>
      </c>
      <c r="B58" s="263" t="s">
        <v>74</v>
      </c>
      <c r="C58" s="263">
        <v>3363.75</v>
      </c>
      <c r="D58" s="265">
        <v>3371.9</v>
      </c>
      <c r="E58" s="265">
        <v>3334.8500000000004</v>
      </c>
      <c r="F58" s="265">
        <v>3305.9500000000003</v>
      </c>
      <c r="G58" s="265">
        <v>3268.9000000000005</v>
      </c>
      <c r="H58" s="265">
        <v>3400.8</v>
      </c>
      <c r="I58" s="265">
        <v>3437.8500000000004</v>
      </c>
      <c r="J58" s="265">
        <v>3466.75</v>
      </c>
      <c r="K58" s="263">
        <v>3408.95</v>
      </c>
      <c r="L58" s="263">
        <v>3343</v>
      </c>
      <c r="M58" s="263">
        <v>7.4871699999999999</v>
      </c>
    </row>
    <row r="59" spans="1:13">
      <c r="A59" s="282">
        <v>50</v>
      </c>
      <c r="B59" s="263" t="s">
        <v>80</v>
      </c>
      <c r="C59" s="263">
        <v>605.70000000000005</v>
      </c>
      <c r="D59" s="265">
        <v>607.06666666666672</v>
      </c>
      <c r="E59" s="265">
        <v>601.18333333333339</v>
      </c>
      <c r="F59" s="265">
        <v>596.66666666666663</v>
      </c>
      <c r="G59" s="265">
        <v>590.7833333333333</v>
      </c>
      <c r="H59" s="265">
        <v>611.58333333333348</v>
      </c>
      <c r="I59" s="265">
        <v>617.46666666666692</v>
      </c>
      <c r="J59" s="265">
        <v>621.98333333333358</v>
      </c>
      <c r="K59" s="263">
        <v>612.95000000000005</v>
      </c>
      <c r="L59" s="263">
        <v>602.54999999999995</v>
      </c>
      <c r="M59" s="263">
        <v>3.3516900000000001</v>
      </c>
    </row>
    <row r="60" spans="1:13">
      <c r="A60" s="282">
        <v>51</v>
      </c>
      <c r="B60" s="263" t="s">
        <v>75</v>
      </c>
      <c r="C60" s="263">
        <v>435.2</v>
      </c>
      <c r="D60" s="265">
        <v>436.36666666666662</v>
      </c>
      <c r="E60" s="265">
        <v>428.93333333333322</v>
      </c>
      <c r="F60" s="265">
        <v>422.66666666666663</v>
      </c>
      <c r="G60" s="265">
        <v>415.23333333333323</v>
      </c>
      <c r="H60" s="265">
        <v>442.63333333333321</v>
      </c>
      <c r="I60" s="265">
        <v>450.06666666666661</v>
      </c>
      <c r="J60" s="265">
        <v>456.3333333333332</v>
      </c>
      <c r="K60" s="263">
        <v>443.8</v>
      </c>
      <c r="L60" s="263">
        <v>430.1</v>
      </c>
      <c r="M60" s="263">
        <v>32.394689999999997</v>
      </c>
    </row>
    <row r="61" spans="1:13">
      <c r="A61" s="282">
        <v>52</v>
      </c>
      <c r="B61" s="263" t="s">
        <v>76</v>
      </c>
      <c r="C61" s="263">
        <v>157.19999999999999</v>
      </c>
      <c r="D61" s="265">
        <v>157.63333333333333</v>
      </c>
      <c r="E61" s="265">
        <v>154.56666666666666</v>
      </c>
      <c r="F61" s="265">
        <v>151.93333333333334</v>
      </c>
      <c r="G61" s="265">
        <v>148.86666666666667</v>
      </c>
      <c r="H61" s="265">
        <v>160.26666666666665</v>
      </c>
      <c r="I61" s="265">
        <v>163.33333333333331</v>
      </c>
      <c r="J61" s="265">
        <v>165.96666666666664</v>
      </c>
      <c r="K61" s="263">
        <v>160.69999999999999</v>
      </c>
      <c r="L61" s="263">
        <v>155</v>
      </c>
      <c r="M61" s="263">
        <v>204.58136999999999</v>
      </c>
    </row>
    <row r="62" spans="1:13">
      <c r="A62" s="282">
        <v>53</v>
      </c>
      <c r="B62" s="263" t="s">
        <v>77</v>
      </c>
      <c r="C62" s="263">
        <v>129.69999999999999</v>
      </c>
      <c r="D62" s="265">
        <v>128.51666666666665</v>
      </c>
      <c r="E62" s="265">
        <v>127.0333333333333</v>
      </c>
      <c r="F62" s="265">
        <v>124.36666666666665</v>
      </c>
      <c r="G62" s="265">
        <v>122.8833333333333</v>
      </c>
      <c r="H62" s="265">
        <v>131.18333333333331</v>
      </c>
      <c r="I62" s="265">
        <v>132.66666666666666</v>
      </c>
      <c r="J62" s="265">
        <v>135.33333333333331</v>
      </c>
      <c r="K62" s="263">
        <v>130</v>
      </c>
      <c r="L62" s="263">
        <v>125.85</v>
      </c>
      <c r="M62" s="263">
        <v>18.390409999999999</v>
      </c>
    </row>
    <row r="63" spans="1:13">
      <c r="A63" s="282">
        <v>54</v>
      </c>
      <c r="B63" s="263" t="s">
        <v>81</v>
      </c>
      <c r="C63" s="263">
        <v>518.9</v>
      </c>
      <c r="D63" s="265">
        <v>514</v>
      </c>
      <c r="E63" s="265">
        <v>505</v>
      </c>
      <c r="F63" s="265">
        <v>491.1</v>
      </c>
      <c r="G63" s="265">
        <v>482.1</v>
      </c>
      <c r="H63" s="265">
        <v>527.9</v>
      </c>
      <c r="I63" s="265">
        <v>536.9</v>
      </c>
      <c r="J63" s="265">
        <v>550.79999999999995</v>
      </c>
      <c r="K63" s="263">
        <v>523</v>
      </c>
      <c r="L63" s="263">
        <v>500.1</v>
      </c>
      <c r="M63" s="263">
        <v>41.718209999999999</v>
      </c>
    </row>
    <row r="64" spans="1:13">
      <c r="A64" s="282">
        <v>55</v>
      </c>
      <c r="B64" s="263" t="s">
        <v>82</v>
      </c>
      <c r="C64" s="263">
        <v>787.05</v>
      </c>
      <c r="D64" s="265">
        <v>795.68333333333339</v>
      </c>
      <c r="E64" s="265">
        <v>771.36666666666679</v>
      </c>
      <c r="F64" s="265">
        <v>755.68333333333339</v>
      </c>
      <c r="G64" s="265">
        <v>731.36666666666679</v>
      </c>
      <c r="H64" s="265">
        <v>811.36666666666679</v>
      </c>
      <c r="I64" s="265">
        <v>835.68333333333339</v>
      </c>
      <c r="J64" s="265">
        <v>851.36666666666679</v>
      </c>
      <c r="K64" s="263">
        <v>820</v>
      </c>
      <c r="L64" s="263">
        <v>780</v>
      </c>
      <c r="M64" s="263">
        <v>75.49015</v>
      </c>
    </row>
    <row r="65" spans="1:13">
      <c r="A65" s="282">
        <v>56</v>
      </c>
      <c r="B65" s="263" t="s">
        <v>231</v>
      </c>
      <c r="C65" s="263">
        <v>165.3</v>
      </c>
      <c r="D65" s="265">
        <v>164.71666666666667</v>
      </c>
      <c r="E65" s="265">
        <v>163.18333333333334</v>
      </c>
      <c r="F65" s="265">
        <v>161.06666666666666</v>
      </c>
      <c r="G65" s="265">
        <v>159.53333333333333</v>
      </c>
      <c r="H65" s="265">
        <v>166.83333333333334</v>
      </c>
      <c r="I65" s="265">
        <v>168.3666666666667</v>
      </c>
      <c r="J65" s="265">
        <v>170.48333333333335</v>
      </c>
      <c r="K65" s="263">
        <v>166.25</v>
      </c>
      <c r="L65" s="263">
        <v>162.6</v>
      </c>
      <c r="M65" s="263">
        <v>19.437539999999998</v>
      </c>
    </row>
    <row r="66" spans="1:13">
      <c r="A66" s="282">
        <v>57</v>
      </c>
      <c r="B66" s="263" t="s">
        <v>83</v>
      </c>
      <c r="C66" s="263">
        <v>152.19999999999999</v>
      </c>
      <c r="D66" s="265">
        <v>155.23333333333332</v>
      </c>
      <c r="E66" s="265">
        <v>147.46666666666664</v>
      </c>
      <c r="F66" s="265">
        <v>142.73333333333332</v>
      </c>
      <c r="G66" s="265">
        <v>134.96666666666664</v>
      </c>
      <c r="H66" s="265">
        <v>159.96666666666664</v>
      </c>
      <c r="I66" s="265">
        <v>167.73333333333335</v>
      </c>
      <c r="J66" s="265">
        <v>172.46666666666664</v>
      </c>
      <c r="K66" s="263">
        <v>163</v>
      </c>
      <c r="L66" s="263">
        <v>150.5</v>
      </c>
      <c r="M66" s="263">
        <v>941.15857000000005</v>
      </c>
    </row>
    <row r="67" spans="1:13">
      <c r="A67" s="282">
        <v>58</v>
      </c>
      <c r="B67" s="263" t="s">
        <v>824</v>
      </c>
      <c r="C67" s="263">
        <v>2542.0500000000002</v>
      </c>
      <c r="D67" s="265">
        <v>2527.5166666666669</v>
      </c>
      <c r="E67" s="265">
        <v>2465.0333333333338</v>
      </c>
      <c r="F67" s="265">
        <v>2388.0166666666669</v>
      </c>
      <c r="G67" s="265">
        <v>2325.5333333333338</v>
      </c>
      <c r="H67" s="265">
        <v>2604.5333333333338</v>
      </c>
      <c r="I67" s="265">
        <v>2667.0166666666664</v>
      </c>
      <c r="J67" s="265">
        <v>2744.0333333333338</v>
      </c>
      <c r="K67" s="263">
        <v>2590</v>
      </c>
      <c r="L67" s="263">
        <v>2450.5</v>
      </c>
      <c r="M67" s="263">
        <v>2.4894799999999999</v>
      </c>
    </row>
    <row r="68" spans="1:13">
      <c r="A68" s="282">
        <v>59</v>
      </c>
      <c r="B68" s="263" t="s">
        <v>84</v>
      </c>
      <c r="C68" s="263">
        <v>1581.2</v>
      </c>
      <c r="D68" s="265">
        <v>1578.9166666666667</v>
      </c>
      <c r="E68" s="265">
        <v>1557.9333333333334</v>
      </c>
      <c r="F68" s="265">
        <v>1534.6666666666667</v>
      </c>
      <c r="G68" s="265">
        <v>1513.6833333333334</v>
      </c>
      <c r="H68" s="265">
        <v>1602.1833333333334</v>
      </c>
      <c r="I68" s="265">
        <v>1623.1666666666665</v>
      </c>
      <c r="J68" s="265">
        <v>1646.4333333333334</v>
      </c>
      <c r="K68" s="263">
        <v>1599.9</v>
      </c>
      <c r="L68" s="263">
        <v>1555.65</v>
      </c>
      <c r="M68" s="263">
        <v>14.17384</v>
      </c>
    </row>
    <row r="69" spans="1:13">
      <c r="A69" s="282">
        <v>60</v>
      </c>
      <c r="B69" s="263" t="s">
        <v>85</v>
      </c>
      <c r="C69" s="263">
        <v>557.85</v>
      </c>
      <c r="D69" s="265">
        <v>564.66666666666674</v>
      </c>
      <c r="E69" s="265">
        <v>543.38333333333344</v>
      </c>
      <c r="F69" s="265">
        <v>528.91666666666674</v>
      </c>
      <c r="G69" s="265">
        <v>507.63333333333344</v>
      </c>
      <c r="H69" s="265">
        <v>579.13333333333344</v>
      </c>
      <c r="I69" s="265">
        <v>600.41666666666674</v>
      </c>
      <c r="J69" s="265">
        <v>614.88333333333344</v>
      </c>
      <c r="K69" s="263">
        <v>585.95000000000005</v>
      </c>
      <c r="L69" s="263">
        <v>550.20000000000005</v>
      </c>
      <c r="M69" s="263">
        <v>46.124250000000004</v>
      </c>
    </row>
    <row r="70" spans="1:13">
      <c r="A70" s="282">
        <v>61</v>
      </c>
      <c r="B70" s="263" t="s">
        <v>232</v>
      </c>
      <c r="C70" s="263">
        <v>771.35</v>
      </c>
      <c r="D70" s="265">
        <v>771.76666666666677</v>
      </c>
      <c r="E70" s="265">
        <v>765.58333333333348</v>
      </c>
      <c r="F70" s="265">
        <v>759.81666666666672</v>
      </c>
      <c r="G70" s="265">
        <v>753.63333333333344</v>
      </c>
      <c r="H70" s="265">
        <v>777.53333333333353</v>
      </c>
      <c r="I70" s="265">
        <v>783.7166666666667</v>
      </c>
      <c r="J70" s="265">
        <v>789.48333333333358</v>
      </c>
      <c r="K70" s="263">
        <v>777.95</v>
      </c>
      <c r="L70" s="263">
        <v>766</v>
      </c>
      <c r="M70" s="263">
        <v>4.5757899999999996</v>
      </c>
    </row>
    <row r="71" spans="1:13">
      <c r="A71" s="282">
        <v>62</v>
      </c>
      <c r="B71" s="263" t="s">
        <v>233</v>
      </c>
      <c r="C71" s="263">
        <v>385.15</v>
      </c>
      <c r="D71" s="265">
        <v>383.81666666666666</v>
      </c>
      <c r="E71" s="265">
        <v>378.0333333333333</v>
      </c>
      <c r="F71" s="265">
        <v>370.91666666666663</v>
      </c>
      <c r="G71" s="265">
        <v>365.13333333333327</v>
      </c>
      <c r="H71" s="265">
        <v>390.93333333333334</v>
      </c>
      <c r="I71" s="265">
        <v>396.71666666666675</v>
      </c>
      <c r="J71" s="265">
        <v>403.83333333333337</v>
      </c>
      <c r="K71" s="263">
        <v>389.6</v>
      </c>
      <c r="L71" s="263">
        <v>376.7</v>
      </c>
      <c r="M71" s="263">
        <v>21.53518</v>
      </c>
    </row>
    <row r="72" spans="1:13">
      <c r="A72" s="282">
        <v>63</v>
      </c>
      <c r="B72" s="263" t="s">
        <v>86</v>
      </c>
      <c r="C72" s="263">
        <v>787.75</v>
      </c>
      <c r="D72" s="265">
        <v>788.86666666666667</v>
      </c>
      <c r="E72" s="265">
        <v>775.88333333333333</v>
      </c>
      <c r="F72" s="265">
        <v>764.01666666666665</v>
      </c>
      <c r="G72" s="265">
        <v>751.0333333333333</v>
      </c>
      <c r="H72" s="265">
        <v>800.73333333333335</v>
      </c>
      <c r="I72" s="265">
        <v>813.7166666666667</v>
      </c>
      <c r="J72" s="265">
        <v>825.58333333333337</v>
      </c>
      <c r="K72" s="263">
        <v>801.85</v>
      </c>
      <c r="L72" s="263">
        <v>777</v>
      </c>
      <c r="M72" s="263">
        <v>10.47053</v>
      </c>
    </row>
    <row r="73" spans="1:13">
      <c r="A73" s="282">
        <v>64</v>
      </c>
      <c r="B73" s="263" t="s">
        <v>92</v>
      </c>
      <c r="C73" s="263">
        <v>302.5</v>
      </c>
      <c r="D73" s="265">
        <v>304.5</v>
      </c>
      <c r="E73" s="265">
        <v>298.3</v>
      </c>
      <c r="F73" s="265">
        <v>294.10000000000002</v>
      </c>
      <c r="G73" s="265">
        <v>287.90000000000003</v>
      </c>
      <c r="H73" s="265">
        <v>308.7</v>
      </c>
      <c r="I73" s="265">
        <v>314.90000000000003</v>
      </c>
      <c r="J73" s="265">
        <v>319.09999999999997</v>
      </c>
      <c r="K73" s="263">
        <v>310.7</v>
      </c>
      <c r="L73" s="263">
        <v>300.3</v>
      </c>
      <c r="M73" s="263">
        <v>165.98724999999999</v>
      </c>
    </row>
    <row r="74" spans="1:13">
      <c r="A74" s="282">
        <v>65</v>
      </c>
      <c r="B74" s="263" t="s">
        <v>87</v>
      </c>
      <c r="C74" s="263">
        <v>503.1</v>
      </c>
      <c r="D74" s="265">
        <v>505.91666666666669</v>
      </c>
      <c r="E74" s="265">
        <v>498.18333333333339</v>
      </c>
      <c r="F74" s="265">
        <v>493.26666666666671</v>
      </c>
      <c r="G74" s="265">
        <v>485.53333333333342</v>
      </c>
      <c r="H74" s="265">
        <v>510.83333333333337</v>
      </c>
      <c r="I74" s="265">
        <v>518.56666666666661</v>
      </c>
      <c r="J74" s="265">
        <v>523.48333333333335</v>
      </c>
      <c r="K74" s="263">
        <v>513.65</v>
      </c>
      <c r="L74" s="263">
        <v>501</v>
      </c>
      <c r="M74" s="263">
        <v>57.099530000000001</v>
      </c>
    </row>
    <row r="75" spans="1:13">
      <c r="A75" s="282">
        <v>66</v>
      </c>
      <c r="B75" s="263" t="s">
        <v>234</v>
      </c>
      <c r="C75" s="263">
        <v>1436.15</v>
      </c>
      <c r="D75" s="265">
        <v>1475.2333333333333</v>
      </c>
      <c r="E75" s="265">
        <v>1376.4666666666667</v>
      </c>
      <c r="F75" s="265">
        <v>1316.7833333333333</v>
      </c>
      <c r="G75" s="265">
        <v>1218.0166666666667</v>
      </c>
      <c r="H75" s="265">
        <v>1534.9166666666667</v>
      </c>
      <c r="I75" s="265">
        <v>1633.6833333333336</v>
      </c>
      <c r="J75" s="265">
        <v>1693.3666666666668</v>
      </c>
      <c r="K75" s="263">
        <v>1574</v>
      </c>
      <c r="L75" s="263">
        <v>1415.55</v>
      </c>
      <c r="M75" s="263">
        <v>4.9157099999999998</v>
      </c>
    </row>
    <row r="76" spans="1:13">
      <c r="A76" s="282">
        <v>67</v>
      </c>
      <c r="B76" s="263" t="s">
        <v>838</v>
      </c>
      <c r="C76" s="263">
        <v>362</v>
      </c>
      <c r="D76" s="265">
        <v>358.33333333333331</v>
      </c>
      <c r="E76" s="265">
        <v>348.66666666666663</v>
      </c>
      <c r="F76" s="265">
        <v>335.33333333333331</v>
      </c>
      <c r="G76" s="265">
        <v>325.66666666666663</v>
      </c>
      <c r="H76" s="265">
        <v>371.66666666666663</v>
      </c>
      <c r="I76" s="265">
        <v>381.33333333333326</v>
      </c>
      <c r="J76" s="265">
        <v>394.66666666666663</v>
      </c>
      <c r="K76" s="263">
        <v>368</v>
      </c>
      <c r="L76" s="263">
        <v>345</v>
      </c>
      <c r="M76" s="263">
        <v>12.81657</v>
      </c>
    </row>
    <row r="77" spans="1:13">
      <c r="A77" s="282">
        <v>68</v>
      </c>
      <c r="B77" s="263" t="s">
        <v>90</v>
      </c>
      <c r="C77" s="263">
        <v>3363.1</v>
      </c>
      <c r="D77" s="265">
        <v>3391.7999999999997</v>
      </c>
      <c r="E77" s="265">
        <v>3297.6999999999994</v>
      </c>
      <c r="F77" s="265">
        <v>3232.2999999999997</v>
      </c>
      <c r="G77" s="265">
        <v>3138.1999999999994</v>
      </c>
      <c r="H77" s="265">
        <v>3457.1999999999994</v>
      </c>
      <c r="I77" s="265">
        <v>3551.2999999999997</v>
      </c>
      <c r="J77" s="265">
        <v>3616.6999999999994</v>
      </c>
      <c r="K77" s="263">
        <v>3485.9</v>
      </c>
      <c r="L77" s="263">
        <v>3326.4</v>
      </c>
      <c r="M77" s="263">
        <v>17.011759999999999</v>
      </c>
    </row>
    <row r="78" spans="1:13">
      <c r="A78" s="282">
        <v>69</v>
      </c>
      <c r="B78" s="263" t="s">
        <v>348</v>
      </c>
      <c r="C78" s="263">
        <v>2300.6999999999998</v>
      </c>
      <c r="D78" s="265">
        <v>2297.1666666666665</v>
      </c>
      <c r="E78" s="265">
        <v>2239.333333333333</v>
      </c>
      <c r="F78" s="265">
        <v>2177.9666666666667</v>
      </c>
      <c r="G78" s="265">
        <v>2120.1333333333332</v>
      </c>
      <c r="H78" s="265">
        <v>2358.5333333333328</v>
      </c>
      <c r="I78" s="265">
        <v>2416.3666666666659</v>
      </c>
      <c r="J78" s="265">
        <v>2477.7333333333327</v>
      </c>
      <c r="K78" s="263">
        <v>2355</v>
      </c>
      <c r="L78" s="263">
        <v>2235.8000000000002</v>
      </c>
      <c r="M78" s="263">
        <v>2.2363</v>
      </c>
    </row>
    <row r="79" spans="1:13">
      <c r="A79" s="282">
        <v>70</v>
      </c>
      <c r="B79" s="263" t="s">
        <v>93</v>
      </c>
      <c r="C79" s="263">
        <v>4426.55</v>
      </c>
      <c r="D79" s="265">
        <v>4463.3833333333341</v>
      </c>
      <c r="E79" s="265">
        <v>4368.1666666666679</v>
      </c>
      <c r="F79" s="265">
        <v>4309.7833333333338</v>
      </c>
      <c r="G79" s="265">
        <v>4214.5666666666675</v>
      </c>
      <c r="H79" s="265">
        <v>4521.7666666666682</v>
      </c>
      <c r="I79" s="265">
        <v>4616.9833333333336</v>
      </c>
      <c r="J79" s="265">
        <v>4675.3666666666686</v>
      </c>
      <c r="K79" s="263">
        <v>4558.6000000000004</v>
      </c>
      <c r="L79" s="263">
        <v>4405</v>
      </c>
      <c r="M79" s="263">
        <v>15.068899999999999</v>
      </c>
    </row>
    <row r="80" spans="1:13">
      <c r="A80" s="282">
        <v>71</v>
      </c>
      <c r="B80" s="263" t="s">
        <v>235</v>
      </c>
      <c r="C80" s="263">
        <v>69.05</v>
      </c>
      <c r="D80" s="265">
        <v>68.783333333333346</v>
      </c>
      <c r="E80" s="265">
        <v>67.316666666666691</v>
      </c>
      <c r="F80" s="265">
        <v>65.583333333333343</v>
      </c>
      <c r="G80" s="265">
        <v>64.116666666666688</v>
      </c>
      <c r="H80" s="265">
        <v>70.516666666666694</v>
      </c>
      <c r="I80" s="265">
        <v>71.983333333333363</v>
      </c>
      <c r="J80" s="265">
        <v>73.716666666666697</v>
      </c>
      <c r="K80" s="263">
        <v>70.25</v>
      </c>
      <c r="L80" s="263">
        <v>67.05</v>
      </c>
      <c r="M80" s="263">
        <v>45.48677</v>
      </c>
    </row>
    <row r="81" spans="1:13">
      <c r="A81" s="282">
        <v>72</v>
      </c>
      <c r="B81" s="263" t="s">
        <v>94</v>
      </c>
      <c r="C81" s="263">
        <v>2498.6</v>
      </c>
      <c r="D81" s="265">
        <v>2503.0666666666662</v>
      </c>
      <c r="E81" s="265">
        <v>2459.1833333333325</v>
      </c>
      <c r="F81" s="265">
        <v>2419.7666666666664</v>
      </c>
      <c r="G81" s="265">
        <v>2375.8833333333328</v>
      </c>
      <c r="H81" s="265">
        <v>2542.4833333333322</v>
      </c>
      <c r="I81" s="265">
        <v>2586.3666666666663</v>
      </c>
      <c r="J81" s="265">
        <v>2625.7833333333319</v>
      </c>
      <c r="K81" s="263">
        <v>2546.9499999999998</v>
      </c>
      <c r="L81" s="263">
        <v>2463.65</v>
      </c>
      <c r="M81" s="263">
        <v>16.95786</v>
      </c>
    </row>
    <row r="82" spans="1:13">
      <c r="A82" s="282">
        <v>73</v>
      </c>
      <c r="B82" s="263" t="s">
        <v>236</v>
      </c>
      <c r="C82" s="263">
        <v>455.2</v>
      </c>
      <c r="D82" s="265">
        <v>454.41666666666669</v>
      </c>
      <c r="E82" s="265">
        <v>446.83333333333337</v>
      </c>
      <c r="F82" s="265">
        <v>438.4666666666667</v>
      </c>
      <c r="G82" s="265">
        <v>430.88333333333338</v>
      </c>
      <c r="H82" s="265">
        <v>462.78333333333336</v>
      </c>
      <c r="I82" s="265">
        <v>470.36666666666673</v>
      </c>
      <c r="J82" s="265">
        <v>478.73333333333335</v>
      </c>
      <c r="K82" s="263">
        <v>462</v>
      </c>
      <c r="L82" s="263">
        <v>446.05</v>
      </c>
      <c r="M82" s="263">
        <v>7.2997699999999996</v>
      </c>
    </row>
    <row r="83" spans="1:13">
      <c r="A83" s="282">
        <v>74</v>
      </c>
      <c r="B83" s="263" t="s">
        <v>237</v>
      </c>
      <c r="C83" s="263">
        <v>1442.15</v>
      </c>
      <c r="D83" s="265">
        <v>1426.4166666666667</v>
      </c>
      <c r="E83" s="265">
        <v>1402.8333333333335</v>
      </c>
      <c r="F83" s="265">
        <v>1363.5166666666667</v>
      </c>
      <c r="G83" s="265">
        <v>1339.9333333333334</v>
      </c>
      <c r="H83" s="265">
        <v>1465.7333333333336</v>
      </c>
      <c r="I83" s="265">
        <v>1489.3166666666671</v>
      </c>
      <c r="J83" s="265">
        <v>1528.6333333333337</v>
      </c>
      <c r="K83" s="263">
        <v>1450</v>
      </c>
      <c r="L83" s="263">
        <v>1387.1</v>
      </c>
      <c r="M83" s="263">
        <v>0.80637999999999999</v>
      </c>
    </row>
    <row r="84" spans="1:13">
      <c r="A84" s="282">
        <v>75</v>
      </c>
      <c r="B84" s="263" t="s">
        <v>96</v>
      </c>
      <c r="C84" s="263">
        <v>1310.9</v>
      </c>
      <c r="D84" s="265">
        <v>1309.8</v>
      </c>
      <c r="E84" s="265">
        <v>1282.8</v>
      </c>
      <c r="F84" s="265">
        <v>1254.7</v>
      </c>
      <c r="G84" s="265">
        <v>1227.7</v>
      </c>
      <c r="H84" s="265">
        <v>1337.8999999999999</v>
      </c>
      <c r="I84" s="265">
        <v>1364.8999999999999</v>
      </c>
      <c r="J84" s="265">
        <v>1392.9999999999998</v>
      </c>
      <c r="K84" s="263">
        <v>1336.8</v>
      </c>
      <c r="L84" s="263">
        <v>1281.7</v>
      </c>
      <c r="M84" s="263">
        <v>13.160880000000001</v>
      </c>
    </row>
    <row r="85" spans="1:13">
      <c r="A85" s="282">
        <v>76</v>
      </c>
      <c r="B85" s="263" t="s">
        <v>97</v>
      </c>
      <c r="C85" s="263">
        <v>202.7</v>
      </c>
      <c r="D85" s="265">
        <v>203.86666666666667</v>
      </c>
      <c r="E85" s="265">
        <v>199.83333333333334</v>
      </c>
      <c r="F85" s="265">
        <v>196.96666666666667</v>
      </c>
      <c r="G85" s="265">
        <v>192.93333333333334</v>
      </c>
      <c r="H85" s="265">
        <v>206.73333333333335</v>
      </c>
      <c r="I85" s="265">
        <v>210.76666666666665</v>
      </c>
      <c r="J85" s="265">
        <v>213.63333333333335</v>
      </c>
      <c r="K85" s="263">
        <v>207.9</v>
      </c>
      <c r="L85" s="263">
        <v>201</v>
      </c>
      <c r="M85" s="263">
        <v>45.793379999999999</v>
      </c>
    </row>
    <row r="86" spans="1:13">
      <c r="A86" s="282">
        <v>77</v>
      </c>
      <c r="B86" s="263" t="s">
        <v>98</v>
      </c>
      <c r="C86" s="263">
        <v>83.55</v>
      </c>
      <c r="D86" s="265">
        <v>83.63333333333334</v>
      </c>
      <c r="E86" s="265">
        <v>82.01666666666668</v>
      </c>
      <c r="F86" s="265">
        <v>80.483333333333334</v>
      </c>
      <c r="G86" s="265">
        <v>78.866666666666674</v>
      </c>
      <c r="H86" s="265">
        <v>85.166666666666686</v>
      </c>
      <c r="I86" s="265">
        <v>86.783333333333331</v>
      </c>
      <c r="J86" s="265">
        <v>88.316666666666691</v>
      </c>
      <c r="K86" s="263">
        <v>85.25</v>
      </c>
      <c r="L86" s="263">
        <v>82.1</v>
      </c>
      <c r="M86" s="263">
        <v>269.36158</v>
      </c>
    </row>
    <row r="87" spans="1:13">
      <c r="A87" s="282">
        <v>78</v>
      </c>
      <c r="B87" s="263" t="s">
        <v>359</v>
      </c>
      <c r="C87" s="263">
        <v>158.35</v>
      </c>
      <c r="D87" s="265">
        <v>158.44999999999999</v>
      </c>
      <c r="E87" s="265">
        <v>156.34999999999997</v>
      </c>
      <c r="F87" s="265">
        <v>154.34999999999997</v>
      </c>
      <c r="G87" s="265">
        <v>152.24999999999994</v>
      </c>
      <c r="H87" s="265">
        <v>160.44999999999999</v>
      </c>
      <c r="I87" s="265">
        <v>162.55000000000001</v>
      </c>
      <c r="J87" s="265">
        <v>164.55</v>
      </c>
      <c r="K87" s="263">
        <v>160.55000000000001</v>
      </c>
      <c r="L87" s="263">
        <v>156.44999999999999</v>
      </c>
      <c r="M87" s="263">
        <v>11.08001</v>
      </c>
    </row>
    <row r="88" spans="1:13">
      <c r="A88" s="282">
        <v>79</v>
      </c>
      <c r="B88" s="263" t="s">
        <v>240</v>
      </c>
      <c r="C88" s="263">
        <v>69.650000000000006</v>
      </c>
      <c r="D88" s="265">
        <v>69.666666666666671</v>
      </c>
      <c r="E88" s="265">
        <v>69.083333333333343</v>
      </c>
      <c r="F88" s="265">
        <v>68.516666666666666</v>
      </c>
      <c r="G88" s="265">
        <v>67.933333333333337</v>
      </c>
      <c r="H88" s="265">
        <v>70.233333333333348</v>
      </c>
      <c r="I88" s="265">
        <v>70.816666666666691</v>
      </c>
      <c r="J88" s="265">
        <v>71.383333333333354</v>
      </c>
      <c r="K88" s="263">
        <v>70.25</v>
      </c>
      <c r="L88" s="263">
        <v>69.099999999999994</v>
      </c>
      <c r="M88" s="263">
        <v>28.21003</v>
      </c>
    </row>
    <row r="89" spans="1:13">
      <c r="A89" s="282">
        <v>80</v>
      </c>
      <c r="B89" s="263" t="s">
        <v>99</v>
      </c>
      <c r="C89" s="263">
        <v>141.80000000000001</v>
      </c>
      <c r="D89" s="265">
        <v>144.04999999999998</v>
      </c>
      <c r="E89" s="265">
        <v>138.14999999999998</v>
      </c>
      <c r="F89" s="265">
        <v>134.5</v>
      </c>
      <c r="G89" s="265">
        <v>128.6</v>
      </c>
      <c r="H89" s="265">
        <v>147.69999999999996</v>
      </c>
      <c r="I89" s="265">
        <v>153.6</v>
      </c>
      <c r="J89" s="265">
        <v>157.24999999999994</v>
      </c>
      <c r="K89" s="263">
        <v>149.94999999999999</v>
      </c>
      <c r="L89" s="263">
        <v>140.4</v>
      </c>
      <c r="M89" s="263">
        <v>374.58344</v>
      </c>
    </row>
    <row r="90" spans="1:13">
      <c r="A90" s="282">
        <v>81</v>
      </c>
      <c r="B90" s="263" t="s">
        <v>102</v>
      </c>
      <c r="C90" s="263">
        <v>26.05</v>
      </c>
      <c r="D90" s="265">
        <v>26.3</v>
      </c>
      <c r="E90" s="265">
        <v>25.650000000000002</v>
      </c>
      <c r="F90" s="265">
        <v>25.25</v>
      </c>
      <c r="G90" s="265">
        <v>24.6</v>
      </c>
      <c r="H90" s="265">
        <v>26.700000000000003</v>
      </c>
      <c r="I90" s="265">
        <v>27.35</v>
      </c>
      <c r="J90" s="265">
        <v>27.750000000000004</v>
      </c>
      <c r="K90" s="263">
        <v>26.95</v>
      </c>
      <c r="L90" s="263">
        <v>25.9</v>
      </c>
      <c r="M90" s="263">
        <v>341.29683</v>
      </c>
    </row>
    <row r="91" spans="1:13">
      <c r="A91" s="282">
        <v>82</v>
      </c>
      <c r="B91" s="263" t="s">
        <v>241</v>
      </c>
      <c r="C91" s="263">
        <v>189.05</v>
      </c>
      <c r="D91" s="265">
        <v>191.58333333333334</v>
      </c>
      <c r="E91" s="265">
        <v>185.4666666666667</v>
      </c>
      <c r="F91" s="265">
        <v>181.88333333333335</v>
      </c>
      <c r="G91" s="265">
        <v>175.76666666666671</v>
      </c>
      <c r="H91" s="265">
        <v>195.16666666666669</v>
      </c>
      <c r="I91" s="265">
        <v>201.2833333333333</v>
      </c>
      <c r="J91" s="265">
        <v>204.86666666666667</v>
      </c>
      <c r="K91" s="263">
        <v>197.7</v>
      </c>
      <c r="L91" s="263">
        <v>188</v>
      </c>
      <c r="M91" s="263">
        <v>12.8508</v>
      </c>
    </row>
    <row r="92" spans="1:13">
      <c r="A92" s="282">
        <v>83</v>
      </c>
      <c r="B92" s="263" t="s">
        <v>100</v>
      </c>
      <c r="C92" s="263">
        <v>466.2</v>
      </c>
      <c r="D92" s="265">
        <v>469.05</v>
      </c>
      <c r="E92" s="265">
        <v>460.35</v>
      </c>
      <c r="F92" s="265">
        <v>454.5</v>
      </c>
      <c r="G92" s="265">
        <v>445.8</v>
      </c>
      <c r="H92" s="265">
        <v>474.90000000000003</v>
      </c>
      <c r="I92" s="265">
        <v>483.59999999999997</v>
      </c>
      <c r="J92" s="265">
        <v>489.45000000000005</v>
      </c>
      <c r="K92" s="263">
        <v>477.75</v>
      </c>
      <c r="L92" s="263">
        <v>463.2</v>
      </c>
      <c r="M92" s="263">
        <v>17.481850000000001</v>
      </c>
    </row>
    <row r="93" spans="1:13">
      <c r="A93" s="282">
        <v>84</v>
      </c>
      <c r="B93" s="263" t="s">
        <v>242</v>
      </c>
      <c r="C93" s="263">
        <v>485.75</v>
      </c>
      <c r="D93" s="265">
        <v>486.86666666666662</v>
      </c>
      <c r="E93" s="265">
        <v>479.98333333333323</v>
      </c>
      <c r="F93" s="265">
        <v>474.21666666666664</v>
      </c>
      <c r="G93" s="265">
        <v>467.33333333333326</v>
      </c>
      <c r="H93" s="265">
        <v>492.63333333333321</v>
      </c>
      <c r="I93" s="265">
        <v>499.51666666666654</v>
      </c>
      <c r="J93" s="265">
        <v>505.28333333333319</v>
      </c>
      <c r="K93" s="263">
        <v>493.75</v>
      </c>
      <c r="L93" s="263">
        <v>481.1</v>
      </c>
      <c r="M93" s="263">
        <v>0.89059999999999995</v>
      </c>
    </row>
    <row r="94" spans="1:13">
      <c r="A94" s="282">
        <v>85</v>
      </c>
      <c r="B94" s="263" t="s">
        <v>103</v>
      </c>
      <c r="C94" s="263">
        <v>686.4</v>
      </c>
      <c r="D94" s="265">
        <v>690.0333333333333</v>
      </c>
      <c r="E94" s="265">
        <v>676.46666666666658</v>
      </c>
      <c r="F94" s="265">
        <v>666.5333333333333</v>
      </c>
      <c r="G94" s="265">
        <v>652.96666666666658</v>
      </c>
      <c r="H94" s="265">
        <v>699.96666666666658</v>
      </c>
      <c r="I94" s="265">
        <v>713.53333333333319</v>
      </c>
      <c r="J94" s="265">
        <v>723.46666666666658</v>
      </c>
      <c r="K94" s="263">
        <v>703.6</v>
      </c>
      <c r="L94" s="263">
        <v>680.1</v>
      </c>
      <c r="M94" s="263">
        <v>30.425000000000001</v>
      </c>
    </row>
    <row r="95" spans="1:13">
      <c r="A95" s="282">
        <v>86</v>
      </c>
      <c r="B95" s="263" t="s">
        <v>243</v>
      </c>
      <c r="C95" s="263">
        <v>446.45</v>
      </c>
      <c r="D95" s="265">
        <v>444.41666666666669</v>
      </c>
      <c r="E95" s="265">
        <v>441.03333333333336</v>
      </c>
      <c r="F95" s="265">
        <v>435.61666666666667</v>
      </c>
      <c r="G95" s="265">
        <v>432.23333333333335</v>
      </c>
      <c r="H95" s="265">
        <v>449.83333333333337</v>
      </c>
      <c r="I95" s="265">
        <v>453.2166666666667</v>
      </c>
      <c r="J95" s="265">
        <v>458.63333333333338</v>
      </c>
      <c r="K95" s="263">
        <v>447.8</v>
      </c>
      <c r="L95" s="263">
        <v>439</v>
      </c>
      <c r="M95" s="263">
        <v>2.40313</v>
      </c>
    </row>
    <row r="96" spans="1:13">
      <c r="A96" s="282">
        <v>87</v>
      </c>
      <c r="B96" s="263" t="s">
        <v>244</v>
      </c>
      <c r="C96" s="263">
        <v>1540.55</v>
      </c>
      <c r="D96" s="265">
        <v>1530.4166666666667</v>
      </c>
      <c r="E96" s="265">
        <v>1504.1333333333334</v>
      </c>
      <c r="F96" s="265">
        <v>1467.7166666666667</v>
      </c>
      <c r="G96" s="265">
        <v>1441.4333333333334</v>
      </c>
      <c r="H96" s="265">
        <v>1566.8333333333335</v>
      </c>
      <c r="I96" s="265">
        <v>1593.1166666666668</v>
      </c>
      <c r="J96" s="265">
        <v>1629.5333333333335</v>
      </c>
      <c r="K96" s="263">
        <v>1556.7</v>
      </c>
      <c r="L96" s="263">
        <v>1494</v>
      </c>
      <c r="M96" s="263">
        <v>10.23089</v>
      </c>
    </row>
    <row r="97" spans="1:13">
      <c r="A97" s="282">
        <v>88</v>
      </c>
      <c r="B97" s="263" t="s">
        <v>104</v>
      </c>
      <c r="C97" s="263">
        <v>1200.8</v>
      </c>
      <c r="D97" s="265">
        <v>1220.55</v>
      </c>
      <c r="E97" s="265">
        <v>1171.0999999999999</v>
      </c>
      <c r="F97" s="265">
        <v>1141.3999999999999</v>
      </c>
      <c r="G97" s="265">
        <v>1091.9499999999998</v>
      </c>
      <c r="H97" s="265">
        <v>1250.25</v>
      </c>
      <c r="I97" s="265">
        <v>1299.7000000000003</v>
      </c>
      <c r="J97" s="265">
        <v>1329.4</v>
      </c>
      <c r="K97" s="263">
        <v>1270</v>
      </c>
      <c r="L97" s="263">
        <v>1190.8499999999999</v>
      </c>
      <c r="M97" s="263">
        <v>27.985469999999999</v>
      </c>
    </row>
    <row r="98" spans="1:13">
      <c r="A98" s="282">
        <v>89</v>
      </c>
      <c r="B98" s="263" t="s">
        <v>372</v>
      </c>
      <c r="C98" s="263">
        <v>494.7</v>
      </c>
      <c r="D98" s="265">
        <v>494.16666666666669</v>
      </c>
      <c r="E98" s="265">
        <v>485.53333333333336</v>
      </c>
      <c r="F98" s="265">
        <v>476.36666666666667</v>
      </c>
      <c r="G98" s="265">
        <v>467.73333333333335</v>
      </c>
      <c r="H98" s="265">
        <v>503.33333333333337</v>
      </c>
      <c r="I98" s="265">
        <v>511.9666666666667</v>
      </c>
      <c r="J98" s="265">
        <v>521.13333333333344</v>
      </c>
      <c r="K98" s="263">
        <v>502.8</v>
      </c>
      <c r="L98" s="263">
        <v>485</v>
      </c>
      <c r="M98" s="263">
        <v>13.69139</v>
      </c>
    </row>
    <row r="99" spans="1:13">
      <c r="A99" s="282">
        <v>90</v>
      </c>
      <c r="B99" s="263" t="s">
        <v>246</v>
      </c>
      <c r="C99" s="263">
        <v>249.8</v>
      </c>
      <c r="D99" s="265">
        <v>250.21666666666667</v>
      </c>
      <c r="E99" s="265">
        <v>244.58333333333334</v>
      </c>
      <c r="F99" s="265">
        <v>239.36666666666667</v>
      </c>
      <c r="G99" s="265">
        <v>233.73333333333335</v>
      </c>
      <c r="H99" s="265">
        <v>255.43333333333334</v>
      </c>
      <c r="I99" s="265">
        <v>261.06666666666666</v>
      </c>
      <c r="J99" s="265">
        <v>266.2833333333333</v>
      </c>
      <c r="K99" s="263">
        <v>255.85</v>
      </c>
      <c r="L99" s="263">
        <v>245</v>
      </c>
      <c r="M99" s="263">
        <v>10.999359999999999</v>
      </c>
    </row>
    <row r="100" spans="1:13">
      <c r="A100" s="282">
        <v>91</v>
      </c>
      <c r="B100" s="263" t="s">
        <v>107</v>
      </c>
      <c r="C100" s="263">
        <v>909.45</v>
      </c>
      <c r="D100" s="265">
        <v>913.18333333333339</v>
      </c>
      <c r="E100" s="265">
        <v>901.36666666666679</v>
      </c>
      <c r="F100" s="265">
        <v>893.28333333333342</v>
      </c>
      <c r="G100" s="265">
        <v>881.46666666666681</v>
      </c>
      <c r="H100" s="265">
        <v>921.26666666666677</v>
      </c>
      <c r="I100" s="265">
        <v>933.08333333333337</v>
      </c>
      <c r="J100" s="265">
        <v>941.16666666666674</v>
      </c>
      <c r="K100" s="263">
        <v>925</v>
      </c>
      <c r="L100" s="263">
        <v>905.1</v>
      </c>
      <c r="M100" s="263">
        <v>91.98218</v>
      </c>
    </row>
    <row r="101" spans="1:13">
      <c r="A101" s="282">
        <v>92</v>
      </c>
      <c r="B101" s="263" t="s">
        <v>248</v>
      </c>
      <c r="C101" s="263">
        <v>2937</v>
      </c>
      <c r="D101" s="265">
        <v>2939.35</v>
      </c>
      <c r="E101" s="265">
        <v>2893.7</v>
      </c>
      <c r="F101" s="265">
        <v>2850.4</v>
      </c>
      <c r="G101" s="265">
        <v>2804.75</v>
      </c>
      <c r="H101" s="265">
        <v>2982.6499999999996</v>
      </c>
      <c r="I101" s="265">
        <v>3028.3</v>
      </c>
      <c r="J101" s="265">
        <v>3071.5999999999995</v>
      </c>
      <c r="K101" s="263">
        <v>2985</v>
      </c>
      <c r="L101" s="263">
        <v>2896.05</v>
      </c>
      <c r="M101" s="263">
        <v>3.4540000000000002</v>
      </c>
    </row>
    <row r="102" spans="1:13">
      <c r="A102" s="282">
        <v>93</v>
      </c>
      <c r="B102" s="263" t="s">
        <v>109</v>
      </c>
      <c r="C102" s="263">
        <v>1534.4</v>
      </c>
      <c r="D102" s="265">
        <v>1548.1000000000001</v>
      </c>
      <c r="E102" s="265">
        <v>1507.3000000000002</v>
      </c>
      <c r="F102" s="265">
        <v>1480.2</v>
      </c>
      <c r="G102" s="265">
        <v>1439.4</v>
      </c>
      <c r="H102" s="265">
        <v>1575.2000000000003</v>
      </c>
      <c r="I102" s="265">
        <v>1616</v>
      </c>
      <c r="J102" s="265">
        <v>1643.1000000000004</v>
      </c>
      <c r="K102" s="263">
        <v>1588.9</v>
      </c>
      <c r="L102" s="263">
        <v>1521</v>
      </c>
      <c r="M102" s="263">
        <v>139.56423000000001</v>
      </c>
    </row>
    <row r="103" spans="1:13">
      <c r="A103" s="282">
        <v>94</v>
      </c>
      <c r="B103" s="263" t="s">
        <v>249</v>
      </c>
      <c r="C103" s="263">
        <v>700.65</v>
      </c>
      <c r="D103" s="265">
        <v>708.5</v>
      </c>
      <c r="E103" s="265">
        <v>686.1</v>
      </c>
      <c r="F103" s="265">
        <v>671.55000000000007</v>
      </c>
      <c r="G103" s="265">
        <v>649.15000000000009</v>
      </c>
      <c r="H103" s="265">
        <v>723.05</v>
      </c>
      <c r="I103" s="265">
        <v>745.45</v>
      </c>
      <c r="J103" s="265">
        <v>759.99999999999989</v>
      </c>
      <c r="K103" s="263">
        <v>730.9</v>
      </c>
      <c r="L103" s="263">
        <v>693.95</v>
      </c>
      <c r="M103" s="263">
        <v>131.22512</v>
      </c>
    </row>
    <row r="104" spans="1:13">
      <c r="A104" s="282">
        <v>95</v>
      </c>
      <c r="B104" s="263" t="s">
        <v>105</v>
      </c>
      <c r="C104" s="263">
        <v>1105.55</v>
      </c>
      <c r="D104" s="265">
        <v>1132.6666666666667</v>
      </c>
      <c r="E104" s="265">
        <v>1068.8833333333334</v>
      </c>
      <c r="F104" s="265">
        <v>1032.2166666666667</v>
      </c>
      <c r="G104" s="265">
        <v>968.43333333333339</v>
      </c>
      <c r="H104" s="265">
        <v>1169.3333333333335</v>
      </c>
      <c r="I104" s="265">
        <v>1233.1166666666668</v>
      </c>
      <c r="J104" s="265">
        <v>1269.7833333333335</v>
      </c>
      <c r="K104" s="263">
        <v>1196.45</v>
      </c>
      <c r="L104" s="263">
        <v>1096</v>
      </c>
      <c r="M104" s="263">
        <v>41.648310000000002</v>
      </c>
    </row>
    <row r="105" spans="1:13">
      <c r="A105" s="282">
        <v>96</v>
      </c>
      <c r="B105" s="263" t="s">
        <v>110</v>
      </c>
      <c r="C105" s="263">
        <v>3224</v>
      </c>
      <c r="D105" s="265">
        <v>3282.4833333333336</v>
      </c>
      <c r="E105" s="265">
        <v>3141.3166666666671</v>
      </c>
      <c r="F105" s="265">
        <v>3058.6333333333337</v>
      </c>
      <c r="G105" s="265">
        <v>2917.4666666666672</v>
      </c>
      <c r="H105" s="265">
        <v>3365.166666666667</v>
      </c>
      <c r="I105" s="265">
        <v>3506.333333333333</v>
      </c>
      <c r="J105" s="265">
        <v>3589.0166666666669</v>
      </c>
      <c r="K105" s="263">
        <v>3423.65</v>
      </c>
      <c r="L105" s="263">
        <v>3199.8</v>
      </c>
      <c r="M105" s="263">
        <v>18.803709999999999</v>
      </c>
    </row>
    <row r="106" spans="1:13">
      <c r="A106" s="282">
        <v>97</v>
      </c>
      <c r="B106" s="263" t="s">
        <v>112</v>
      </c>
      <c r="C106" s="263">
        <v>340.25</v>
      </c>
      <c r="D106" s="265">
        <v>341.55</v>
      </c>
      <c r="E106" s="265">
        <v>333.45000000000005</v>
      </c>
      <c r="F106" s="265">
        <v>326.65000000000003</v>
      </c>
      <c r="G106" s="265">
        <v>318.55000000000007</v>
      </c>
      <c r="H106" s="265">
        <v>348.35</v>
      </c>
      <c r="I106" s="265">
        <v>356.45000000000005</v>
      </c>
      <c r="J106" s="265">
        <v>363.25</v>
      </c>
      <c r="K106" s="263">
        <v>349.65</v>
      </c>
      <c r="L106" s="263">
        <v>334.75</v>
      </c>
      <c r="M106" s="263">
        <v>203.7921</v>
      </c>
    </row>
    <row r="107" spans="1:13">
      <c r="A107" s="282">
        <v>98</v>
      </c>
      <c r="B107" s="263" t="s">
        <v>113</v>
      </c>
      <c r="C107" s="263">
        <v>242.45</v>
      </c>
      <c r="D107" s="265">
        <v>245.83333333333334</v>
      </c>
      <c r="E107" s="265">
        <v>236.61666666666667</v>
      </c>
      <c r="F107" s="265">
        <v>230.78333333333333</v>
      </c>
      <c r="G107" s="265">
        <v>221.56666666666666</v>
      </c>
      <c r="H107" s="265">
        <v>251.66666666666669</v>
      </c>
      <c r="I107" s="265">
        <v>260.88333333333333</v>
      </c>
      <c r="J107" s="265">
        <v>266.7166666666667</v>
      </c>
      <c r="K107" s="263">
        <v>255.05</v>
      </c>
      <c r="L107" s="263">
        <v>240</v>
      </c>
      <c r="M107" s="263">
        <v>119.18505999999999</v>
      </c>
    </row>
    <row r="108" spans="1:13">
      <c r="A108" s="282">
        <v>99</v>
      </c>
      <c r="B108" s="263" t="s">
        <v>114</v>
      </c>
      <c r="C108" s="263">
        <v>2132.0500000000002</v>
      </c>
      <c r="D108" s="265">
        <v>2144.8166666666671</v>
      </c>
      <c r="E108" s="265">
        <v>2107.233333333334</v>
      </c>
      <c r="F108" s="265">
        <v>2082.416666666667</v>
      </c>
      <c r="G108" s="265">
        <v>2044.8333333333339</v>
      </c>
      <c r="H108" s="265">
        <v>2169.6333333333341</v>
      </c>
      <c r="I108" s="265">
        <v>2207.2166666666672</v>
      </c>
      <c r="J108" s="265">
        <v>2232.0333333333342</v>
      </c>
      <c r="K108" s="263">
        <v>2182.4</v>
      </c>
      <c r="L108" s="263">
        <v>2120</v>
      </c>
      <c r="M108" s="263">
        <v>34.13194</v>
      </c>
    </row>
    <row r="109" spans="1:13">
      <c r="A109" s="282">
        <v>100</v>
      </c>
      <c r="B109" s="263" t="s">
        <v>250</v>
      </c>
      <c r="C109" s="263">
        <v>297.5</v>
      </c>
      <c r="D109" s="265">
        <v>299.41666666666669</v>
      </c>
      <c r="E109" s="265">
        <v>289.08333333333337</v>
      </c>
      <c r="F109" s="265">
        <v>280.66666666666669</v>
      </c>
      <c r="G109" s="265">
        <v>270.33333333333337</v>
      </c>
      <c r="H109" s="265">
        <v>307.83333333333337</v>
      </c>
      <c r="I109" s="265">
        <v>318.16666666666674</v>
      </c>
      <c r="J109" s="265">
        <v>326.58333333333337</v>
      </c>
      <c r="K109" s="263">
        <v>309.75</v>
      </c>
      <c r="L109" s="263">
        <v>291</v>
      </c>
      <c r="M109" s="263">
        <v>19.885149999999999</v>
      </c>
    </row>
    <row r="110" spans="1:13">
      <c r="A110" s="282">
        <v>101</v>
      </c>
      <c r="B110" s="263" t="s">
        <v>251</v>
      </c>
      <c r="C110" s="263">
        <v>49</v>
      </c>
      <c r="D110" s="265">
        <v>48.866666666666667</v>
      </c>
      <c r="E110" s="265">
        <v>46.133333333333333</v>
      </c>
      <c r="F110" s="265">
        <v>43.266666666666666</v>
      </c>
      <c r="G110" s="265">
        <v>40.533333333333331</v>
      </c>
      <c r="H110" s="265">
        <v>51.733333333333334</v>
      </c>
      <c r="I110" s="265">
        <v>54.466666666666669</v>
      </c>
      <c r="J110" s="265">
        <v>57.333333333333336</v>
      </c>
      <c r="K110" s="263">
        <v>51.6</v>
      </c>
      <c r="L110" s="263">
        <v>46</v>
      </c>
      <c r="M110" s="263">
        <v>128.81352999999999</v>
      </c>
    </row>
    <row r="111" spans="1:13">
      <c r="A111" s="282">
        <v>102</v>
      </c>
      <c r="B111" s="263" t="s">
        <v>108</v>
      </c>
      <c r="C111" s="263">
        <v>2539.4</v>
      </c>
      <c r="D111" s="265">
        <v>2563.4833333333336</v>
      </c>
      <c r="E111" s="265">
        <v>2495.916666666667</v>
      </c>
      <c r="F111" s="265">
        <v>2452.4333333333334</v>
      </c>
      <c r="G111" s="265">
        <v>2384.8666666666668</v>
      </c>
      <c r="H111" s="265">
        <v>2606.9666666666672</v>
      </c>
      <c r="I111" s="265">
        <v>2674.5333333333338</v>
      </c>
      <c r="J111" s="265">
        <v>2718.0166666666673</v>
      </c>
      <c r="K111" s="263">
        <v>2631.05</v>
      </c>
      <c r="L111" s="263">
        <v>2520</v>
      </c>
      <c r="M111" s="263">
        <v>87.714309999999998</v>
      </c>
    </row>
    <row r="112" spans="1:13">
      <c r="A112" s="282">
        <v>103</v>
      </c>
      <c r="B112" s="263" t="s">
        <v>116</v>
      </c>
      <c r="C112" s="263">
        <v>597.75</v>
      </c>
      <c r="D112" s="265">
        <v>601.2166666666667</v>
      </c>
      <c r="E112" s="265">
        <v>587.43333333333339</v>
      </c>
      <c r="F112" s="265">
        <v>577.11666666666667</v>
      </c>
      <c r="G112" s="265">
        <v>563.33333333333337</v>
      </c>
      <c r="H112" s="265">
        <v>611.53333333333342</v>
      </c>
      <c r="I112" s="265">
        <v>625.31666666666672</v>
      </c>
      <c r="J112" s="265">
        <v>635.63333333333344</v>
      </c>
      <c r="K112" s="263">
        <v>615</v>
      </c>
      <c r="L112" s="263">
        <v>590.9</v>
      </c>
      <c r="M112" s="263">
        <v>573.49273000000005</v>
      </c>
    </row>
    <row r="113" spans="1:13">
      <c r="A113" s="282">
        <v>104</v>
      </c>
      <c r="B113" s="263" t="s">
        <v>252</v>
      </c>
      <c r="C113" s="263">
        <v>1426</v>
      </c>
      <c r="D113" s="265">
        <v>1429.5</v>
      </c>
      <c r="E113" s="265">
        <v>1376.65</v>
      </c>
      <c r="F113" s="265">
        <v>1327.3000000000002</v>
      </c>
      <c r="G113" s="265">
        <v>1274.4500000000003</v>
      </c>
      <c r="H113" s="265">
        <v>1478.85</v>
      </c>
      <c r="I113" s="265">
        <v>1531.6999999999998</v>
      </c>
      <c r="J113" s="265">
        <v>1581.0499999999997</v>
      </c>
      <c r="K113" s="263">
        <v>1482.35</v>
      </c>
      <c r="L113" s="263">
        <v>1380.15</v>
      </c>
      <c r="M113" s="263">
        <v>27.718309999999999</v>
      </c>
    </row>
    <row r="114" spans="1:13">
      <c r="A114" s="282">
        <v>105</v>
      </c>
      <c r="B114" s="263" t="s">
        <v>117</v>
      </c>
      <c r="C114" s="263">
        <v>461.55</v>
      </c>
      <c r="D114" s="265">
        <v>464.7</v>
      </c>
      <c r="E114" s="265">
        <v>454.7</v>
      </c>
      <c r="F114" s="265">
        <v>447.85</v>
      </c>
      <c r="G114" s="265">
        <v>437.85</v>
      </c>
      <c r="H114" s="265">
        <v>471.54999999999995</v>
      </c>
      <c r="I114" s="265">
        <v>481.54999999999995</v>
      </c>
      <c r="J114" s="265">
        <v>488.39999999999992</v>
      </c>
      <c r="K114" s="263">
        <v>474.7</v>
      </c>
      <c r="L114" s="263">
        <v>457.85</v>
      </c>
      <c r="M114" s="263">
        <v>29.015309999999999</v>
      </c>
    </row>
    <row r="115" spans="1:13">
      <c r="A115" s="282">
        <v>106</v>
      </c>
      <c r="B115" s="263" t="s">
        <v>387</v>
      </c>
      <c r="C115" s="263">
        <v>406.6</v>
      </c>
      <c r="D115" s="265">
        <v>404.83333333333331</v>
      </c>
      <c r="E115" s="265">
        <v>401.76666666666665</v>
      </c>
      <c r="F115" s="265">
        <v>396.93333333333334</v>
      </c>
      <c r="G115" s="265">
        <v>393.86666666666667</v>
      </c>
      <c r="H115" s="265">
        <v>409.66666666666663</v>
      </c>
      <c r="I115" s="265">
        <v>412.73333333333335</v>
      </c>
      <c r="J115" s="265">
        <v>417.56666666666661</v>
      </c>
      <c r="K115" s="263">
        <v>407.9</v>
      </c>
      <c r="L115" s="263">
        <v>400</v>
      </c>
      <c r="M115" s="263">
        <v>3.5007000000000001</v>
      </c>
    </row>
    <row r="116" spans="1:13">
      <c r="A116" s="282">
        <v>107</v>
      </c>
      <c r="B116" s="263" t="s">
        <v>119</v>
      </c>
      <c r="C116" s="263">
        <v>63.45</v>
      </c>
      <c r="D116" s="265">
        <v>63.416666666666664</v>
      </c>
      <c r="E116" s="265">
        <v>62.433333333333323</v>
      </c>
      <c r="F116" s="265">
        <v>61.416666666666657</v>
      </c>
      <c r="G116" s="265">
        <v>60.433333333333316</v>
      </c>
      <c r="H116" s="265">
        <v>64.433333333333337</v>
      </c>
      <c r="I116" s="265">
        <v>65.416666666666657</v>
      </c>
      <c r="J116" s="265">
        <v>66.433333333333337</v>
      </c>
      <c r="K116" s="263">
        <v>64.400000000000006</v>
      </c>
      <c r="L116" s="263">
        <v>62.4</v>
      </c>
      <c r="M116" s="263">
        <v>535.53669000000002</v>
      </c>
    </row>
    <row r="117" spans="1:13">
      <c r="A117" s="282">
        <v>108</v>
      </c>
      <c r="B117" s="263" t="s">
        <v>126</v>
      </c>
      <c r="C117" s="263">
        <v>203.85</v>
      </c>
      <c r="D117" s="265">
        <v>204.95000000000002</v>
      </c>
      <c r="E117" s="265">
        <v>201.90000000000003</v>
      </c>
      <c r="F117" s="265">
        <v>199.95000000000002</v>
      </c>
      <c r="G117" s="265">
        <v>196.90000000000003</v>
      </c>
      <c r="H117" s="265">
        <v>206.90000000000003</v>
      </c>
      <c r="I117" s="265">
        <v>209.95000000000005</v>
      </c>
      <c r="J117" s="265">
        <v>211.90000000000003</v>
      </c>
      <c r="K117" s="263">
        <v>208</v>
      </c>
      <c r="L117" s="263">
        <v>203</v>
      </c>
      <c r="M117" s="263">
        <v>434.29293000000001</v>
      </c>
    </row>
    <row r="118" spans="1:13">
      <c r="A118" s="282">
        <v>109</v>
      </c>
      <c r="B118" s="263" t="s">
        <v>115</v>
      </c>
      <c r="C118" s="263">
        <v>218.75</v>
      </c>
      <c r="D118" s="265">
        <v>219.16666666666666</v>
      </c>
      <c r="E118" s="265">
        <v>214.18333333333331</v>
      </c>
      <c r="F118" s="265">
        <v>209.61666666666665</v>
      </c>
      <c r="G118" s="265">
        <v>204.6333333333333</v>
      </c>
      <c r="H118" s="265">
        <v>223.73333333333332</v>
      </c>
      <c r="I118" s="265">
        <v>228.71666666666667</v>
      </c>
      <c r="J118" s="265">
        <v>233.28333333333333</v>
      </c>
      <c r="K118" s="263">
        <v>224.15</v>
      </c>
      <c r="L118" s="263">
        <v>214.6</v>
      </c>
      <c r="M118" s="263">
        <v>192.84396000000001</v>
      </c>
    </row>
    <row r="119" spans="1:13">
      <c r="A119" s="282">
        <v>110</v>
      </c>
      <c r="B119" s="263" t="s">
        <v>255</v>
      </c>
      <c r="C119" s="263">
        <v>122.85</v>
      </c>
      <c r="D119" s="265">
        <v>121.66666666666667</v>
      </c>
      <c r="E119" s="265">
        <v>119.18333333333334</v>
      </c>
      <c r="F119" s="265">
        <v>115.51666666666667</v>
      </c>
      <c r="G119" s="265">
        <v>113.03333333333333</v>
      </c>
      <c r="H119" s="265">
        <v>125.33333333333334</v>
      </c>
      <c r="I119" s="265">
        <v>127.81666666666666</v>
      </c>
      <c r="J119" s="265">
        <v>131.48333333333335</v>
      </c>
      <c r="K119" s="263">
        <v>124.15</v>
      </c>
      <c r="L119" s="263">
        <v>118</v>
      </c>
      <c r="M119" s="263">
        <v>29.6645</v>
      </c>
    </row>
    <row r="120" spans="1:13">
      <c r="A120" s="282">
        <v>111</v>
      </c>
      <c r="B120" s="263" t="s">
        <v>125</v>
      </c>
      <c r="C120" s="263">
        <v>98.05</v>
      </c>
      <c r="D120" s="265">
        <v>99.066666666666663</v>
      </c>
      <c r="E120" s="265">
        <v>96.183333333333323</v>
      </c>
      <c r="F120" s="265">
        <v>94.316666666666663</v>
      </c>
      <c r="G120" s="265">
        <v>91.433333333333323</v>
      </c>
      <c r="H120" s="265">
        <v>100.93333333333332</v>
      </c>
      <c r="I120" s="265">
        <v>103.81666666666665</v>
      </c>
      <c r="J120" s="265">
        <v>105.68333333333332</v>
      </c>
      <c r="K120" s="263">
        <v>101.95</v>
      </c>
      <c r="L120" s="263">
        <v>97.2</v>
      </c>
      <c r="M120" s="263">
        <v>457.23160000000001</v>
      </c>
    </row>
    <row r="121" spans="1:13">
      <c r="A121" s="282">
        <v>112</v>
      </c>
      <c r="B121" s="263" t="s">
        <v>772</v>
      </c>
      <c r="C121" s="263">
        <v>1759.65</v>
      </c>
      <c r="D121" s="265">
        <v>1749.8666666666668</v>
      </c>
      <c r="E121" s="265">
        <v>1689.7833333333335</v>
      </c>
      <c r="F121" s="265">
        <v>1619.9166666666667</v>
      </c>
      <c r="G121" s="265">
        <v>1559.8333333333335</v>
      </c>
      <c r="H121" s="265">
        <v>1819.7333333333336</v>
      </c>
      <c r="I121" s="265">
        <v>1879.8166666666666</v>
      </c>
      <c r="J121" s="265">
        <v>1949.6833333333336</v>
      </c>
      <c r="K121" s="263">
        <v>1809.95</v>
      </c>
      <c r="L121" s="263">
        <v>1680</v>
      </c>
      <c r="M121" s="263">
        <v>51.277209999999997</v>
      </c>
    </row>
    <row r="122" spans="1:13">
      <c r="A122" s="282">
        <v>113</v>
      </c>
      <c r="B122" s="263" t="s">
        <v>120</v>
      </c>
      <c r="C122" s="263">
        <v>491.95</v>
      </c>
      <c r="D122" s="265">
        <v>499.15000000000003</v>
      </c>
      <c r="E122" s="265">
        <v>479.80000000000007</v>
      </c>
      <c r="F122" s="265">
        <v>467.65000000000003</v>
      </c>
      <c r="G122" s="265">
        <v>448.30000000000007</v>
      </c>
      <c r="H122" s="265">
        <v>511.30000000000007</v>
      </c>
      <c r="I122" s="265">
        <v>530.65000000000009</v>
      </c>
      <c r="J122" s="265">
        <v>542.80000000000007</v>
      </c>
      <c r="K122" s="263">
        <v>518.5</v>
      </c>
      <c r="L122" s="263">
        <v>487</v>
      </c>
      <c r="M122" s="263">
        <v>55.838920000000002</v>
      </c>
    </row>
    <row r="123" spans="1:13">
      <c r="A123" s="282">
        <v>114</v>
      </c>
      <c r="B123" s="263" t="s">
        <v>830</v>
      </c>
      <c r="C123" s="263">
        <v>257.8</v>
      </c>
      <c r="D123" s="265">
        <v>261.38333333333338</v>
      </c>
      <c r="E123" s="265">
        <v>249.96666666666675</v>
      </c>
      <c r="F123" s="265">
        <v>242.13333333333338</v>
      </c>
      <c r="G123" s="265">
        <v>230.71666666666675</v>
      </c>
      <c r="H123" s="265">
        <v>269.21666666666675</v>
      </c>
      <c r="I123" s="265">
        <v>280.63333333333338</v>
      </c>
      <c r="J123" s="265">
        <v>288.46666666666675</v>
      </c>
      <c r="K123" s="263">
        <v>272.8</v>
      </c>
      <c r="L123" s="263">
        <v>253.55</v>
      </c>
      <c r="M123" s="263">
        <v>410.90228999999999</v>
      </c>
    </row>
    <row r="124" spans="1:13">
      <c r="A124" s="282">
        <v>115</v>
      </c>
      <c r="B124" s="263" t="s">
        <v>122</v>
      </c>
      <c r="C124" s="263">
        <v>1062.95</v>
      </c>
      <c r="D124" s="265">
        <v>1065.7</v>
      </c>
      <c r="E124" s="265">
        <v>1048.5</v>
      </c>
      <c r="F124" s="265">
        <v>1034.05</v>
      </c>
      <c r="G124" s="265">
        <v>1016.8499999999999</v>
      </c>
      <c r="H124" s="265">
        <v>1080.1500000000001</v>
      </c>
      <c r="I124" s="265">
        <v>1097.3500000000004</v>
      </c>
      <c r="J124" s="265">
        <v>1111.8000000000002</v>
      </c>
      <c r="K124" s="263">
        <v>1082.9000000000001</v>
      </c>
      <c r="L124" s="263">
        <v>1051.25</v>
      </c>
      <c r="M124" s="263">
        <v>122.47085</v>
      </c>
    </row>
    <row r="125" spans="1:13">
      <c r="A125" s="282">
        <v>116</v>
      </c>
      <c r="B125" s="263" t="s">
        <v>256</v>
      </c>
      <c r="C125" s="263">
        <v>4910.3500000000004</v>
      </c>
      <c r="D125" s="265">
        <v>4876.583333333333</v>
      </c>
      <c r="E125" s="265">
        <v>4788.1666666666661</v>
      </c>
      <c r="F125" s="265">
        <v>4665.9833333333327</v>
      </c>
      <c r="G125" s="265">
        <v>4577.5666666666657</v>
      </c>
      <c r="H125" s="265">
        <v>4998.7666666666664</v>
      </c>
      <c r="I125" s="265">
        <v>5087.1833333333325</v>
      </c>
      <c r="J125" s="265">
        <v>5209.3666666666668</v>
      </c>
      <c r="K125" s="263">
        <v>4965</v>
      </c>
      <c r="L125" s="263">
        <v>4754.3999999999996</v>
      </c>
      <c r="M125" s="263">
        <v>7.0144799999999998</v>
      </c>
    </row>
    <row r="126" spans="1:13">
      <c r="A126" s="282">
        <v>117</v>
      </c>
      <c r="B126" s="263" t="s">
        <v>124</v>
      </c>
      <c r="C126" s="263">
        <v>1253.3</v>
      </c>
      <c r="D126" s="265">
        <v>1257.45</v>
      </c>
      <c r="E126" s="265">
        <v>1240.6000000000001</v>
      </c>
      <c r="F126" s="265">
        <v>1227.9000000000001</v>
      </c>
      <c r="G126" s="265">
        <v>1211.0500000000002</v>
      </c>
      <c r="H126" s="265">
        <v>1270.1500000000001</v>
      </c>
      <c r="I126" s="265">
        <v>1287</v>
      </c>
      <c r="J126" s="265">
        <v>1299.7</v>
      </c>
      <c r="K126" s="263">
        <v>1274.3</v>
      </c>
      <c r="L126" s="263">
        <v>1244.75</v>
      </c>
      <c r="M126" s="263">
        <v>151.32388</v>
      </c>
    </row>
    <row r="127" spans="1:13">
      <c r="A127" s="282">
        <v>118</v>
      </c>
      <c r="B127" s="263" t="s">
        <v>121</v>
      </c>
      <c r="C127" s="263">
        <v>1619.95</v>
      </c>
      <c r="D127" s="265">
        <v>1626.9333333333334</v>
      </c>
      <c r="E127" s="265">
        <v>1599.3166666666668</v>
      </c>
      <c r="F127" s="265">
        <v>1578.6833333333334</v>
      </c>
      <c r="G127" s="265">
        <v>1551.0666666666668</v>
      </c>
      <c r="H127" s="265">
        <v>1647.5666666666668</v>
      </c>
      <c r="I127" s="265">
        <v>1675.1833333333336</v>
      </c>
      <c r="J127" s="265">
        <v>1695.8166666666668</v>
      </c>
      <c r="K127" s="263">
        <v>1654.55</v>
      </c>
      <c r="L127" s="263">
        <v>1606.3</v>
      </c>
      <c r="M127" s="263">
        <v>11.607390000000001</v>
      </c>
    </row>
    <row r="128" spans="1:13">
      <c r="A128" s="282">
        <v>119</v>
      </c>
      <c r="B128" s="263" t="s">
        <v>257</v>
      </c>
      <c r="C128" s="263">
        <v>1849.55</v>
      </c>
      <c r="D128" s="265">
        <v>1844.45</v>
      </c>
      <c r="E128" s="265">
        <v>1825.15</v>
      </c>
      <c r="F128" s="265">
        <v>1800.75</v>
      </c>
      <c r="G128" s="265">
        <v>1781.45</v>
      </c>
      <c r="H128" s="265">
        <v>1868.8500000000001</v>
      </c>
      <c r="I128" s="265">
        <v>1888.1499999999999</v>
      </c>
      <c r="J128" s="265">
        <v>1912.5500000000002</v>
      </c>
      <c r="K128" s="263">
        <v>1863.75</v>
      </c>
      <c r="L128" s="263">
        <v>1820.05</v>
      </c>
      <c r="M128" s="263">
        <v>3.7191999999999998</v>
      </c>
    </row>
    <row r="129" spans="1:13">
      <c r="A129" s="282">
        <v>120</v>
      </c>
      <c r="B129" s="263" t="s">
        <v>258</v>
      </c>
      <c r="C129" s="263">
        <v>71.900000000000006</v>
      </c>
      <c r="D129" s="265">
        <v>72.3</v>
      </c>
      <c r="E129" s="265">
        <v>70.75</v>
      </c>
      <c r="F129" s="265">
        <v>69.600000000000009</v>
      </c>
      <c r="G129" s="265">
        <v>68.050000000000011</v>
      </c>
      <c r="H129" s="265">
        <v>73.449999999999989</v>
      </c>
      <c r="I129" s="265">
        <v>74.999999999999972</v>
      </c>
      <c r="J129" s="265">
        <v>76.149999999999977</v>
      </c>
      <c r="K129" s="263">
        <v>73.849999999999994</v>
      </c>
      <c r="L129" s="263">
        <v>71.150000000000006</v>
      </c>
      <c r="M129" s="263">
        <v>21.996729999999999</v>
      </c>
    </row>
    <row r="130" spans="1:13">
      <c r="A130" s="282">
        <v>121</v>
      </c>
      <c r="B130" s="263" t="s">
        <v>128</v>
      </c>
      <c r="C130" s="263">
        <v>395.45</v>
      </c>
      <c r="D130" s="265">
        <v>402.93333333333334</v>
      </c>
      <c r="E130" s="265">
        <v>384.56666666666666</v>
      </c>
      <c r="F130" s="265">
        <v>373.68333333333334</v>
      </c>
      <c r="G130" s="265">
        <v>355.31666666666666</v>
      </c>
      <c r="H130" s="265">
        <v>413.81666666666666</v>
      </c>
      <c r="I130" s="265">
        <v>432.18333333333334</v>
      </c>
      <c r="J130" s="265">
        <v>443.06666666666666</v>
      </c>
      <c r="K130" s="263">
        <v>421.3</v>
      </c>
      <c r="L130" s="263">
        <v>392.05</v>
      </c>
      <c r="M130" s="263">
        <v>114.33748</v>
      </c>
    </row>
    <row r="131" spans="1:13">
      <c r="A131" s="282">
        <v>122</v>
      </c>
      <c r="B131" s="263" t="s">
        <v>127</v>
      </c>
      <c r="C131" s="263">
        <v>335.9</v>
      </c>
      <c r="D131" s="265">
        <v>337.93333333333334</v>
      </c>
      <c r="E131" s="265">
        <v>329.9666666666667</v>
      </c>
      <c r="F131" s="265">
        <v>324.03333333333336</v>
      </c>
      <c r="G131" s="265">
        <v>316.06666666666672</v>
      </c>
      <c r="H131" s="265">
        <v>343.86666666666667</v>
      </c>
      <c r="I131" s="265">
        <v>351.83333333333326</v>
      </c>
      <c r="J131" s="265">
        <v>357.76666666666665</v>
      </c>
      <c r="K131" s="263">
        <v>345.9</v>
      </c>
      <c r="L131" s="263">
        <v>332</v>
      </c>
      <c r="M131" s="263">
        <v>88.512730000000005</v>
      </c>
    </row>
    <row r="132" spans="1:13">
      <c r="A132" s="282">
        <v>123</v>
      </c>
      <c r="B132" s="263" t="s">
        <v>129</v>
      </c>
      <c r="C132" s="263">
        <v>2994.9</v>
      </c>
      <c r="D132" s="265">
        <v>3004.0833333333335</v>
      </c>
      <c r="E132" s="265">
        <v>2916.166666666667</v>
      </c>
      <c r="F132" s="265">
        <v>2837.4333333333334</v>
      </c>
      <c r="G132" s="265">
        <v>2749.5166666666669</v>
      </c>
      <c r="H132" s="265">
        <v>3082.8166666666671</v>
      </c>
      <c r="I132" s="265">
        <v>3170.733333333334</v>
      </c>
      <c r="J132" s="265">
        <v>3249.4666666666672</v>
      </c>
      <c r="K132" s="263">
        <v>3092</v>
      </c>
      <c r="L132" s="263">
        <v>2925.35</v>
      </c>
      <c r="M132" s="263">
        <v>13.45274</v>
      </c>
    </row>
    <row r="133" spans="1:13">
      <c r="A133" s="282">
        <v>124</v>
      </c>
      <c r="B133" s="263" t="s">
        <v>131</v>
      </c>
      <c r="C133" s="263">
        <v>1780.35</v>
      </c>
      <c r="D133" s="265">
        <v>1807.45</v>
      </c>
      <c r="E133" s="265">
        <v>1745.9</v>
      </c>
      <c r="F133" s="265">
        <v>1711.45</v>
      </c>
      <c r="G133" s="265">
        <v>1649.9</v>
      </c>
      <c r="H133" s="265">
        <v>1841.9</v>
      </c>
      <c r="I133" s="265">
        <v>1903.4499999999998</v>
      </c>
      <c r="J133" s="265">
        <v>1937.9</v>
      </c>
      <c r="K133" s="263">
        <v>1869</v>
      </c>
      <c r="L133" s="263">
        <v>1773</v>
      </c>
      <c r="M133" s="263">
        <v>84.000960000000006</v>
      </c>
    </row>
    <row r="134" spans="1:13">
      <c r="A134" s="282">
        <v>125</v>
      </c>
      <c r="B134" s="263" t="s">
        <v>132</v>
      </c>
      <c r="C134" s="263">
        <v>104.9</v>
      </c>
      <c r="D134" s="265">
        <v>104.38333333333333</v>
      </c>
      <c r="E134" s="265">
        <v>102.66666666666666</v>
      </c>
      <c r="F134" s="265">
        <v>100.43333333333334</v>
      </c>
      <c r="G134" s="265">
        <v>98.716666666666669</v>
      </c>
      <c r="H134" s="265">
        <v>106.61666666666665</v>
      </c>
      <c r="I134" s="265">
        <v>108.33333333333331</v>
      </c>
      <c r="J134" s="265">
        <v>110.56666666666663</v>
      </c>
      <c r="K134" s="263">
        <v>106.1</v>
      </c>
      <c r="L134" s="263">
        <v>102.15</v>
      </c>
      <c r="M134" s="263">
        <v>331.70431000000002</v>
      </c>
    </row>
    <row r="135" spans="1:13">
      <c r="A135" s="282">
        <v>126</v>
      </c>
      <c r="B135" s="263" t="s">
        <v>259</v>
      </c>
      <c r="C135" s="263">
        <v>2567.6999999999998</v>
      </c>
      <c r="D135" s="265">
        <v>2570.6499999999996</v>
      </c>
      <c r="E135" s="265">
        <v>2527.4499999999994</v>
      </c>
      <c r="F135" s="265">
        <v>2487.1999999999998</v>
      </c>
      <c r="G135" s="265">
        <v>2443.9999999999995</v>
      </c>
      <c r="H135" s="265">
        <v>2610.8999999999992</v>
      </c>
      <c r="I135" s="265">
        <v>2654.1</v>
      </c>
      <c r="J135" s="265">
        <v>2694.349999999999</v>
      </c>
      <c r="K135" s="263">
        <v>2613.85</v>
      </c>
      <c r="L135" s="263">
        <v>2530.4</v>
      </c>
      <c r="M135" s="263">
        <v>1.5314000000000001</v>
      </c>
    </row>
    <row r="136" spans="1:13">
      <c r="A136" s="282">
        <v>127</v>
      </c>
      <c r="B136" s="263" t="s">
        <v>133</v>
      </c>
      <c r="C136" s="263">
        <v>429.5</v>
      </c>
      <c r="D136" s="265">
        <v>433.16666666666669</v>
      </c>
      <c r="E136" s="265">
        <v>424.33333333333337</v>
      </c>
      <c r="F136" s="265">
        <v>419.16666666666669</v>
      </c>
      <c r="G136" s="265">
        <v>410.33333333333337</v>
      </c>
      <c r="H136" s="265">
        <v>438.33333333333337</v>
      </c>
      <c r="I136" s="265">
        <v>447.16666666666674</v>
      </c>
      <c r="J136" s="265">
        <v>452.33333333333337</v>
      </c>
      <c r="K136" s="263">
        <v>442</v>
      </c>
      <c r="L136" s="263">
        <v>428</v>
      </c>
      <c r="M136" s="263">
        <v>56.903199999999998</v>
      </c>
    </row>
    <row r="137" spans="1:13">
      <c r="A137" s="282">
        <v>128</v>
      </c>
      <c r="B137" s="263" t="s">
        <v>260</v>
      </c>
      <c r="C137" s="263">
        <v>3599.85</v>
      </c>
      <c r="D137" s="265">
        <v>3606.1333333333332</v>
      </c>
      <c r="E137" s="265">
        <v>3563.7166666666662</v>
      </c>
      <c r="F137" s="265">
        <v>3527.583333333333</v>
      </c>
      <c r="G137" s="265">
        <v>3485.1666666666661</v>
      </c>
      <c r="H137" s="265">
        <v>3642.2666666666664</v>
      </c>
      <c r="I137" s="265">
        <v>3684.6833333333334</v>
      </c>
      <c r="J137" s="265">
        <v>3720.8166666666666</v>
      </c>
      <c r="K137" s="263">
        <v>3648.55</v>
      </c>
      <c r="L137" s="263">
        <v>3570</v>
      </c>
      <c r="M137" s="263">
        <v>2.40333</v>
      </c>
    </row>
    <row r="138" spans="1:13">
      <c r="A138" s="282">
        <v>129</v>
      </c>
      <c r="B138" s="263" t="s">
        <v>134</v>
      </c>
      <c r="C138" s="263">
        <v>1442.5</v>
      </c>
      <c r="D138" s="265">
        <v>1457.05</v>
      </c>
      <c r="E138" s="265">
        <v>1420.6</v>
      </c>
      <c r="F138" s="265">
        <v>1398.7</v>
      </c>
      <c r="G138" s="265">
        <v>1362.25</v>
      </c>
      <c r="H138" s="265">
        <v>1478.9499999999998</v>
      </c>
      <c r="I138" s="265">
        <v>1515.4</v>
      </c>
      <c r="J138" s="265">
        <v>1537.2999999999997</v>
      </c>
      <c r="K138" s="263">
        <v>1493.5</v>
      </c>
      <c r="L138" s="263">
        <v>1435.15</v>
      </c>
      <c r="M138" s="263">
        <v>55.790579999999999</v>
      </c>
    </row>
    <row r="139" spans="1:13">
      <c r="A139" s="282">
        <v>130</v>
      </c>
      <c r="B139" s="263" t="s">
        <v>135</v>
      </c>
      <c r="C139" s="263">
        <v>1018.35</v>
      </c>
      <c r="D139" s="265">
        <v>1027.1833333333334</v>
      </c>
      <c r="E139" s="265">
        <v>994.41666666666674</v>
      </c>
      <c r="F139" s="265">
        <v>970.48333333333335</v>
      </c>
      <c r="G139" s="265">
        <v>937.7166666666667</v>
      </c>
      <c r="H139" s="265">
        <v>1051.1166666666668</v>
      </c>
      <c r="I139" s="265">
        <v>1083.8833333333332</v>
      </c>
      <c r="J139" s="265">
        <v>1107.8166666666668</v>
      </c>
      <c r="K139" s="263">
        <v>1059.95</v>
      </c>
      <c r="L139" s="263">
        <v>1003.25</v>
      </c>
      <c r="M139" s="263">
        <v>56.242159999999998</v>
      </c>
    </row>
    <row r="140" spans="1:13">
      <c r="A140" s="282">
        <v>131</v>
      </c>
      <c r="B140" s="263" t="s">
        <v>146</v>
      </c>
      <c r="C140" s="263">
        <v>84498.15</v>
      </c>
      <c r="D140" s="265">
        <v>85207.233333333337</v>
      </c>
      <c r="E140" s="265">
        <v>83094.466666666674</v>
      </c>
      <c r="F140" s="265">
        <v>81690.78333333334</v>
      </c>
      <c r="G140" s="265">
        <v>79578.016666666677</v>
      </c>
      <c r="H140" s="265">
        <v>86610.916666666672</v>
      </c>
      <c r="I140" s="265">
        <v>88723.683333333334</v>
      </c>
      <c r="J140" s="265">
        <v>90127.366666666669</v>
      </c>
      <c r="K140" s="263">
        <v>87320</v>
      </c>
      <c r="L140" s="263">
        <v>83803.55</v>
      </c>
      <c r="M140" s="263">
        <v>0.46327000000000002</v>
      </c>
    </row>
    <row r="141" spans="1:13">
      <c r="A141" s="282">
        <v>132</v>
      </c>
      <c r="B141" s="263" t="s">
        <v>143</v>
      </c>
      <c r="C141" s="263">
        <v>1158.4000000000001</v>
      </c>
      <c r="D141" s="265">
        <v>1171.4833333333333</v>
      </c>
      <c r="E141" s="265">
        <v>1138.9166666666667</v>
      </c>
      <c r="F141" s="265">
        <v>1119.4333333333334</v>
      </c>
      <c r="G141" s="265">
        <v>1086.8666666666668</v>
      </c>
      <c r="H141" s="265">
        <v>1190.9666666666667</v>
      </c>
      <c r="I141" s="265">
        <v>1223.5333333333333</v>
      </c>
      <c r="J141" s="265">
        <v>1243.0166666666667</v>
      </c>
      <c r="K141" s="263">
        <v>1204.05</v>
      </c>
      <c r="L141" s="263">
        <v>1152</v>
      </c>
      <c r="M141" s="263">
        <v>6.4431700000000003</v>
      </c>
    </row>
    <row r="142" spans="1:13">
      <c r="A142" s="282">
        <v>133</v>
      </c>
      <c r="B142" s="263" t="s">
        <v>137</v>
      </c>
      <c r="C142" s="263">
        <v>203.7</v>
      </c>
      <c r="D142" s="265">
        <v>207.23333333333335</v>
      </c>
      <c r="E142" s="265">
        <v>199.01666666666671</v>
      </c>
      <c r="F142" s="265">
        <v>194.33333333333337</v>
      </c>
      <c r="G142" s="265">
        <v>186.11666666666673</v>
      </c>
      <c r="H142" s="265">
        <v>211.91666666666669</v>
      </c>
      <c r="I142" s="265">
        <v>220.13333333333333</v>
      </c>
      <c r="J142" s="265">
        <v>224.81666666666666</v>
      </c>
      <c r="K142" s="263">
        <v>215.45</v>
      </c>
      <c r="L142" s="263">
        <v>202.55</v>
      </c>
      <c r="M142" s="263">
        <v>142.01984999999999</v>
      </c>
    </row>
    <row r="143" spans="1:13">
      <c r="A143" s="282">
        <v>134</v>
      </c>
      <c r="B143" s="263" t="s">
        <v>136</v>
      </c>
      <c r="C143" s="263">
        <v>806.4</v>
      </c>
      <c r="D143" s="265">
        <v>820.51666666666677</v>
      </c>
      <c r="E143" s="265">
        <v>784.38333333333355</v>
      </c>
      <c r="F143" s="265">
        <v>762.36666666666679</v>
      </c>
      <c r="G143" s="265">
        <v>726.23333333333358</v>
      </c>
      <c r="H143" s="265">
        <v>842.53333333333353</v>
      </c>
      <c r="I143" s="265">
        <v>878.66666666666674</v>
      </c>
      <c r="J143" s="265">
        <v>900.68333333333351</v>
      </c>
      <c r="K143" s="263">
        <v>856.65</v>
      </c>
      <c r="L143" s="263">
        <v>798.5</v>
      </c>
      <c r="M143" s="263">
        <v>120.73748999999999</v>
      </c>
    </row>
    <row r="144" spans="1:13">
      <c r="A144" s="282">
        <v>135</v>
      </c>
      <c r="B144" s="263" t="s">
        <v>138</v>
      </c>
      <c r="C144" s="263">
        <v>176.1</v>
      </c>
      <c r="D144" s="265">
        <v>176.20000000000002</v>
      </c>
      <c r="E144" s="265">
        <v>172.90000000000003</v>
      </c>
      <c r="F144" s="265">
        <v>169.70000000000002</v>
      </c>
      <c r="G144" s="265">
        <v>166.40000000000003</v>
      </c>
      <c r="H144" s="265">
        <v>179.40000000000003</v>
      </c>
      <c r="I144" s="265">
        <v>182.70000000000005</v>
      </c>
      <c r="J144" s="265">
        <v>185.90000000000003</v>
      </c>
      <c r="K144" s="263">
        <v>179.5</v>
      </c>
      <c r="L144" s="263">
        <v>173</v>
      </c>
      <c r="M144" s="263">
        <v>47.484050000000003</v>
      </c>
    </row>
    <row r="145" spans="1:13">
      <c r="A145" s="282">
        <v>136</v>
      </c>
      <c r="B145" s="263" t="s">
        <v>139</v>
      </c>
      <c r="C145" s="263">
        <v>397.55</v>
      </c>
      <c r="D145" s="265">
        <v>400.33333333333331</v>
      </c>
      <c r="E145" s="265">
        <v>387.91666666666663</v>
      </c>
      <c r="F145" s="265">
        <v>378.2833333333333</v>
      </c>
      <c r="G145" s="265">
        <v>365.86666666666662</v>
      </c>
      <c r="H145" s="265">
        <v>409.96666666666664</v>
      </c>
      <c r="I145" s="265">
        <v>422.38333333333327</v>
      </c>
      <c r="J145" s="265">
        <v>432.01666666666665</v>
      </c>
      <c r="K145" s="263">
        <v>412.75</v>
      </c>
      <c r="L145" s="263">
        <v>390.7</v>
      </c>
      <c r="M145" s="263">
        <v>49.33943</v>
      </c>
    </row>
    <row r="146" spans="1:13">
      <c r="A146" s="282">
        <v>137</v>
      </c>
      <c r="B146" s="263" t="s">
        <v>140</v>
      </c>
      <c r="C146" s="263">
        <v>6866.15</v>
      </c>
      <c r="D146" s="265">
        <v>6921.1166666666659</v>
      </c>
      <c r="E146" s="265">
        <v>6767.2333333333318</v>
      </c>
      <c r="F146" s="265">
        <v>6668.3166666666657</v>
      </c>
      <c r="G146" s="265">
        <v>6514.4333333333316</v>
      </c>
      <c r="H146" s="265">
        <v>7020.0333333333319</v>
      </c>
      <c r="I146" s="265">
        <v>7173.9166666666652</v>
      </c>
      <c r="J146" s="265">
        <v>7272.8333333333321</v>
      </c>
      <c r="K146" s="263">
        <v>7075</v>
      </c>
      <c r="L146" s="263">
        <v>6822.2</v>
      </c>
      <c r="M146" s="263">
        <v>26.875340000000001</v>
      </c>
    </row>
    <row r="147" spans="1:13">
      <c r="A147" s="282">
        <v>138</v>
      </c>
      <c r="B147" s="263" t="s">
        <v>142</v>
      </c>
      <c r="C147" s="263">
        <v>866.1</v>
      </c>
      <c r="D147" s="265">
        <v>868.43333333333339</v>
      </c>
      <c r="E147" s="265">
        <v>853.16666666666674</v>
      </c>
      <c r="F147" s="265">
        <v>840.23333333333335</v>
      </c>
      <c r="G147" s="265">
        <v>824.9666666666667</v>
      </c>
      <c r="H147" s="265">
        <v>881.36666666666679</v>
      </c>
      <c r="I147" s="265">
        <v>896.63333333333344</v>
      </c>
      <c r="J147" s="265">
        <v>909.56666666666683</v>
      </c>
      <c r="K147" s="263">
        <v>883.7</v>
      </c>
      <c r="L147" s="263">
        <v>855.5</v>
      </c>
      <c r="M147" s="263">
        <v>19.788170000000001</v>
      </c>
    </row>
    <row r="148" spans="1:13">
      <c r="A148" s="282">
        <v>139</v>
      </c>
      <c r="B148" s="263" t="s">
        <v>144</v>
      </c>
      <c r="C148" s="263">
        <v>1599.75</v>
      </c>
      <c r="D148" s="265">
        <v>1591.6499999999999</v>
      </c>
      <c r="E148" s="265">
        <v>1558.2999999999997</v>
      </c>
      <c r="F148" s="265">
        <v>1516.85</v>
      </c>
      <c r="G148" s="265">
        <v>1483.4999999999998</v>
      </c>
      <c r="H148" s="265">
        <v>1633.0999999999997</v>
      </c>
      <c r="I148" s="265">
        <v>1666.4499999999996</v>
      </c>
      <c r="J148" s="265">
        <v>1707.8999999999996</v>
      </c>
      <c r="K148" s="263">
        <v>1625</v>
      </c>
      <c r="L148" s="263">
        <v>1550.2</v>
      </c>
      <c r="M148" s="263">
        <v>8.8249999999999993</v>
      </c>
    </row>
    <row r="149" spans="1:13">
      <c r="A149" s="282">
        <v>140</v>
      </c>
      <c r="B149" s="263" t="s">
        <v>145</v>
      </c>
      <c r="C149" s="263">
        <v>214</v>
      </c>
      <c r="D149" s="265">
        <v>213.75</v>
      </c>
      <c r="E149" s="265">
        <v>209.55</v>
      </c>
      <c r="F149" s="265">
        <v>205.10000000000002</v>
      </c>
      <c r="G149" s="265">
        <v>200.90000000000003</v>
      </c>
      <c r="H149" s="265">
        <v>218.2</v>
      </c>
      <c r="I149" s="265">
        <v>222.39999999999998</v>
      </c>
      <c r="J149" s="265">
        <v>226.84999999999997</v>
      </c>
      <c r="K149" s="263">
        <v>217.95</v>
      </c>
      <c r="L149" s="263">
        <v>209.3</v>
      </c>
      <c r="M149" s="263">
        <v>183.21898999999999</v>
      </c>
    </row>
    <row r="150" spans="1:13">
      <c r="A150" s="282">
        <v>141</v>
      </c>
      <c r="B150" s="263" t="s">
        <v>262</v>
      </c>
      <c r="C150" s="263">
        <v>1646.9</v>
      </c>
      <c r="D150" s="265">
        <v>1641.3</v>
      </c>
      <c r="E150" s="265">
        <v>1616.1</v>
      </c>
      <c r="F150" s="265">
        <v>1585.3</v>
      </c>
      <c r="G150" s="265">
        <v>1560.1</v>
      </c>
      <c r="H150" s="265">
        <v>1672.1</v>
      </c>
      <c r="I150" s="265">
        <v>1697.3000000000002</v>
      </c>
      <c r="J150" s="265">
        <v>1728.1</v>
      </c>
      <c r="K150" s="263">
        <v>1666.5</v>
      </c>
      <c r="L150" s="263">
        <v>1610.5</v>
      </c>
      <c r="M150" s="263">
        <v>2.3039800000000001</v>
      </c>
    </row>
    <row r="151" spans="1:13">
      <c r="A151" s="282">
        <v>142</v>
      </c>
      <c r="B151" s="263" t="s">
        <v>147</v>
      </c>
      <c r="C151" s="263">
        <v>1299.7</v>
      </c>
      <c r="D151" s="265">
        <v>1297.3166666666666</v>
      </c>
      <c r="E151" s="265">
        <v>1273.1833333333332</v>
      </c>
      <c r="F151" s="265">
        <v>1246.6666666666665</v>
      </c>
      <c r="G151" s="265">
        <v>1222.5333333333331</v>
      </c>
      <c r="H151" s="265">
        <v>1323.8333333333333</v>
      </c>
      <c r="I151" s="265">
        <v>1347.9666666666665</v>
      </c>
      <c r="J151" s="265">
        <v>1374.4833333333333</v>
      </c>
      <c r="K151" s="263">
        <v>1321.45</v>
      </c>
      <c r="L151" s="263">
        <v>1270.8</v>
      </c>
      <c r="M151" s="263">
        <v>22.36983</v>
      </c>
    </row>
    <row r="152" spans="1:13">
      <c r="A152" s="282">
        <v>143</v>
      </c>
      <c r="B152" s="263" t="s">
        <v>263</v>
      </c>
      <c r="C152" s="263">
        <v>811.35</v>
      </c>
      <c r="D152" s="265">
        <v>808.18333333333339</v>
      </c>
      <c r="E152" s="265">
        <v>796.36666666666679</v>
      </c>
      <c r="F152" s="265">
        <v>781.38333333333344</v>
      </c>
      <c r="G152" s="265">
        <v>769.56666666666683</v>
      </c>
      <c r="H152" s="265">
        <v>823.16666666666674</v>
      </c>
      <c r="I152" s="265">
        <v>834.98333333333335</v>
      </c>
      <c r="J152" s="265">
        <v>849.9666666666667</v>
      </c>
      <c r="K152" s="263">
        <v>820</v>
      </c>
      <c r="L152" s="263">
        <v>793.2</v>
      </c>
      <c r="M152" s="263">
        <v>3.7613599999999998</v>
      </c>
    </row>
    <row r="153" spans="1:13">
      <c r="A153" s="282">
        <v>144</v>
      </c>
      <c r="B153" s="263" t="s">
        <v>152</v>
      </c>
      <c r="C153" s="263">
        <v>127</v>
      </c>
      <c r="D153" s="265">
        <v>127.59999999999998</v>
      </c>
      <c r="E153" s="265">
        <v>123.79999999999995</v>
      </c>
      <c r="F153" s="265">
        <v>120.59999999999998</v>
      </c>
      <c r="G153" s="265">
        <v>116.79999999999995</v>
      </c>
      <c r="H153" s="265">
        <v>130.79999999999995</v>
      </c>
      <c r="I153" s="265">
        <v>134.6</v>
      </c>
      <c r="J153" s="265">
        <v>137.79999999999995</v>
      </c>
      <c r="K153" s="263">
        <v>131.4</v>
      </c>
      <c r="L153" s="263">
        <v>124.4</v>
      </c>
      <c r="M153" s="263">
        <v>187.75595999999999</v>
      </c>
    </row>
    <row r="154" spans="1:13">
      <c r="A154" s="282">
        <v>145</v>
      </c>
      <c r="B154" s="263" t="s">
        <v>153</v>
      </c>
      <c r="C154" s="263">
        <v>107.3</v>
      </c>
      <c r="D154" s="265">
        <v>107.68333333333334</v>
      </c>
      <c r="E154" s="265">
        <v>104.41666666666667</v>
      </c>
      <c r="F154" s="265">
        <v>101.53333333333333</v>
      </c>
      <c r="G154" s="265">
        <v>98.266666666666666</v>
      </c>
      <c r="H154" s="265">
        <v>110.56666666666668</v>
      </c>
      <c r="I154" s="265">
        <v>113.83333333333333</v>
      </c>
      <c r="J154" s="265">
        <v>116.71666666666668</v>
      </c>
      <c r="K154" s="263">
        <v>110.95</v>
      </c>
      <c r="L154" s="263">
        <v>104.8</v>
      </c>
      <c r="M154" s="263">
        <v>673.31804999999997</v>
      </c>
    </row>
    <row r="155" spans="1:13">
      <c r="A155" s="282">
        <v>146</v>
      </c>
      <c r="B155" s="263" t="s">
        <v>148</v>
      </c>
      <c r="C155" s="263">
        <v>60</v>
      </c>
      <c r="D155" s="265">
        <v>58.933333333333337</v>
      </c>
      <c r="E155" s="265">
        <v>56.616666666666674</v>
      </c>
      <c r="F155" s="265">
        <v>53.233333333333334</v>
      </c>
      <c r="G155" s="265">
        <v>50.916666666666671</v>
      </c>
      <c r="H155" s="265">
        <v>62.316666666666677</v>
      </c>
      <c r="I155" s="265">
        <v>64.63333333333334</v>
      </c>
      <c r="J155" s="265">
        <v>68.01666666666668</v>
      </c>
      <c r="K155" s="263">
        <v>61.25</v>
      </c>
      <c r="L155" s="263">
        <v>55.55</v>
      </c>
      <c r="M155" s="263">
        <v>844.30088000000001</v>
      </c>
    </row>
    <row r="156" spans="1:13">
      <c r="A156" s="282">
        <v>147</v>
      </c>
      <c r="B156" s="263" t="s">
        <v>450</v>
      </c>
      <c r="C156" s="263">
        <v>2544.9</v>
      </c>
      <c r="D156" s="265">
        <v>2540.0333333333333</v>
      </c>
      <c r="E156" s="265">
        <v>2444.9166666666665</v>
      </c>
      <c r="F156" s="265">
        <v>2344.9333333333334</v>
      </c>
      <c r="G156" s="265">
        <v>2249.8166666666666</v>
      </c>
      <c r="H156" s="265">
        <v>2640.0166666666664</v>
      </c>
      <c r="I156" s="265">
        <v>2735.1333333333332</v>
      </c>
      <c r="J156" s="265">
        <v>2835.1166666666663</v>
      </c>
      <c r="K156" s="263">
        <v>2635.15</v>
      </c>
      <c r="L156" s="263">
        <v>2440.0500000000002</v>
      </c>
      <c r="M156" s="263">
        <v>3.0564900000000002</v>
      </c>
    </row>
    <row r="157" spans="1:13">
      <c r="A157" s="282">
        <v>148</v>
      </c>
      <c r="B157" s="263" t="s">
        <v>151</v>
      </c>
      <c r="C157" s="263">
        <v>16101.6</v>
      </c>
      <c r="D157" s="265">
        <v>16129.966666666667</v>
      </c>
      <c r="E157" s="265">
        <v>15975.533333333335</v>
      </c>
      <c r="F157" s="265">
        <v>15849.466666666667</v>
      </c>
      <c r="G157" s="265">
        <v>15695.033333333335</v>
      </c>
      <c r="H157" s="265">
        <v>16256.033333333335</v>
      </c>
      <c r="I157" s="265">
        <v>16410.466666666667</v>
      </c>
      <c r="J157" s="265">
        <v>16536.533333333333</v>
      </c>
      <c r="K157" s="263">
        <v>16284.4</v>
      </c>
      <c r="L157" s="263">
        <v>16003.9</v>
      </c>
      <c r="M157" s="263">
        <v>2.2687300000000001</v>
      </c>
    </row>
    <row r="158" spans="1:13">
      <c r="A158" s="282">
        <v>149</v>
      </c>
      <c r="B158" s="263" t="s">
        <v>791</v>
      </c>
      <c r="C158" s="263">
        <v>329.8</v>
      </c>
      <c r="D158" s="265">
        <v>333.38333333333338</v>
      </c>
      <c r="E158" s="265">
        <v>322.96666666666675</v>
      </c>
      <c r="F158" s="265">
        <v>316.13333333333338</v>
      </c>
      <c r="G158" s="265">
        <v>305.71666666666675</v>
      </c>
      <c r="H158" s="265">
        <v>340.21666666666675</v>
      </c>
      <c r="I158" s="265">
        <v>350.63333333333338</v>
      </c>
      <c r="J158" s="265">
        <v>357.46666666666675</v>
      </c>
      <c r="K158" s="263">
        <v>343.8</v>
      </c>
      <c r="L158" s="263">
        <v>326.55</v>
      </c>
      <c r="M158" s="263">
        <v>10.477309999999999</v>
      </c>
    </row>
    <row r="159" spans="1:13">
      <c r="A159" s="282">
        <v>150</v>
      </c>
      <c r="B159" s="263" t="s">
        <v>265</v>
      </c>
      <c r="C159" s="263">
        <v>545.6</v>
      </c>
      <c r="D159" s="265">
        <v>553.56666666666661</v>
      </c>
      <c r="E159" s="265">
        <v>532.13333333333321</v>
      </c>
      <c r="F159" s="265">
        <v>518.66666666666663</v>
      </c>
      <c r="G159" s="265">
        <v>497.23333333333323</v>
      </c>
      <c r="H159" s="265">
        <v>567.03333333333319</v>
      </c>
      <c r="I159" s="265">
        <v>588.46666666666658</v>
      </c>
      <c r="J159" s="265">
        <v>601.93333333333317</v>
      </c>
      <c r="K159" s="263">
        <v>575</v>
      </c>
      <c r="L159" s="263">
        <v>540.1</v>
      </c>
      <c r="M159" s="263">
        <v>2.1566000000000001</v>
      </c>
    </row>
    <row r="160" spans="1:13">
      <c r="A160" s="282">
        <v>151</v>
      </c>
      <c r="B160" s="263" t="s">
        <v>155</v>
      </c>
      <c r="C160" s="263">
        <v>111</v>
      </c>
      <c r="D160" s="265">
        <v>113.14999999999999</v>
      </c>
      <c r="E160" s="265">
        <v>107.89999999999998</v>
      </c>
      <c r="F160" s="265">
        <v>104.79999999999998</v>
      </c>
      <c r="G160" s="265">
        <v>99.549999999999969</v>
      </c>
      <c r="H160" s="265">
        <v>116.24999999999999</v>
      </c>
      <c r="I160" s="265">
        <v>121.50000000000001</v>
      </c>
      <c r="J160" s="265">
        <v>124.6</v>
      </c>
      <c r="K160" s="263">
        <v>118.4</v>
      </c>
      <c r="L160" s="263">
        <v>110.05</v>
      </c>
      <c r="M160" s="263">
        <v>551.54984999999999</v>
      </c>
    </row>
    <row r="161" spans="1:13">
      <c r="A161" s="282">
        <v>152</v>
      </c>
      <c r="B161" s="263" t="s">
        <v>154</v>
      </c>
      <c r="C161" s="263">
        <v>126.3</v>
      </c>
      <c r="D161" s="265">
        <v>126.26666666666665</v>
      </c>
      <c r="E161" s="265">
        <v>124.6333333333333</v>
      </c>
      <c r="F161" s="265">
        <v>122.96666666666664</v>
      </c>
      <c r="G161" s="265">
        <v>121.33333333333329</v>
      </c>
      <c r="H161" s="265">
        <v>127.93333333333331</v>
      </c>
      <c r="I161" s="265">
        <v>129.56666666666666</v>
      </c>
      <c r="J161" s="265">
        <v>131.23333333333332</v>
      </c>
      <c r="K161" s="263">
        <v>127.9</v>
      </c>
      <c r="L161" s="263">
        <v>124.6</v>
      </c>
      <c r="M161" s="263">
        <v>16.410920000000001</v>
      </c>
    </row>
    <row r="162" spans="1:13">
      <c r="A162" s="282">
        <v>153</v>
      </c>
      <c r="B162" s="263" t="s">
        <v>266</v>
      </c>
      <c r="C162" s="263">
        <v>3043.6</v>
      </c>
      <c r="D162" s="265">
        <v>3027.9166666666665</v>
      </c>
      <c r="E162" s="265">
        <v>2997.833333333333</v>
      </c>
      <c r="F162" s="265">
        <v>2952.0666666666666</v>
      </c>
      <c r="G162" s="265">
        <v>2921.9833333333331</v>
      </c>
      <c r="H162" s="265">
        <v>3073.6833333333329</v>
      </c>
      <c r="I162" s="265">
        <v>3103.766666666666</v>
      </c>
      <c r="J162" s="265">
        <v>3149.5333333333328</v>
      </c>
      <c r="K162" s="263">
        <v>3058</v>
      </c>
      <c r="L162" s="263">
        <v>2982.15</v>
      </c>
      <c r="M162" s="263">
        <v>0.37276999999999999</v>
      </c>
    </row>
    <row r="163" spans="1:13">
      <c r="A163" s="282">
        <v>154</v>
      </c>
      <c r="B163" s="263" t="s">
        <v>267</v>
      </c>
      <c r="C163" s="263">
        <v>2177.1</v>
      </c>
      <c r="D163" s="265">
        <v>2185.9333333333329</v>
      </c>
      <c r="E163" s="265">
        <v>2128.266666666666</v>
      </c>
      <c r="F163" s="265">
        <v>2079.4333333333329</v>
      </c>
      <c r="G163" s="265">
        <v>2021.766666666666</v>
      </c>
      <c r="H163" s="265">
        <v>2234.766666666666</v>
      </c>
      <c r="I163" s="265">
        <v>2292.4333333333329</v>
      </c>
      <c r="J163" s="265">
        <v>2341.266666666666</v>
      </c>
      <c r="K163" s="263">
        <v>2243.6</v>
      </c>
      <c r="L163" s="263">
        <v>2137.1</v>
      </c>
      <c r="M163" s="263">
        <v>3.3207599999999999</v>
      </c>
    </row>
    <row r="164" spans="1:13">
      <c r="A164" s="282">
        <v>155</v>
      </c>
      <c r="B164" s="263" t="s">
        <v>156</v>
      </c>
      <c r="C164" s="263">
        <v>28084.05</v>
      </c>
      <c r="D164" s="265">
        <v>28148</v>
      </c>
      <c r="E164" s="265">
        <v>27536.05</v>
      </c>
      <c r="F164" s="265">
        <v>26988.05</v>
      </c>
      <c r="G164" s="265">
        <v>26376.1</v>
      </c>
      <c r="H164" s="265">
        <v>28696</v>
      </c>
      <c r="I164" s="265">
        <v>29307.949999999997</v>
      </c>
      <c r="J164" s="265">
        <v>29855.95</v>
      </c>
      <c r="K164" s="263">
        <v>28759.95</v>
      </c>
      <c r="L164" s="263">
        <v>27600</v>
      </c>
      <c r="M164" s="263">
        <v>0.73058000000000001</v>
      </c>
    </row>
    <row r="165" spans="1:13">
      <c r="A165" s="282">
        <v>156</v>
      </c>
      <c r="B165" s="263" t="s">
        <v>158</v>
      </c>
      <c r="C165" s="263">
        <v>255.15</v>
      </c>
      <c r="D165" s="265">
        <v>255.21666666666667</v>
      </c>
      <c r="E165" s="265">
        <v>251.43333333333334</v>
      </c>
      <c r="F165" s="265">
        <v>247.71666666666667</v>
      </c>
      <c r="G165" s="265">
        <v>243.93333333333334</v>
      </c>
      <c r="H165" s="265">
        <v>258.93333333333334</v>
      </c>
      <c r="I165" s="265">
        <v>262.7166666666667</v>
      </c>
      <c r="J165" s="265">
        <v>266.43333333333334</v>
      </c>
      <c r="K165" s="263">
        <v>259</v>
      </c>
      <c r="L165" s="263">
        <v>251.5</v>
      </c>
      <c r="M165" s="263">
        <v>61.780619999999999</v>
      </c>
    </row>
    <row r="166" spans="1:13">
      <c r="A166" s="282">
        <v>157</v>
      </c>
      <c r="B166" s="263" t="s">
        <v>269</v>
      </c>
      <c r="C166" s="263">
        <v>4551.75</v>
      </c>
      <c r="D166" s="265">
        <v>4532.8499999999995</v>
      </c>
      <c r="E166" s="265">
        <v>4497.6999999999989</v>
      </c>
      <c r="F166" s="265">
        <v>4443.6499999999996</v>
      </c>
      <c r="G166" s="265">
        <v>4408.4999999999991</v>
      </c>
      <c r="H166" s="265">
        <v>4586.8999999999987</v>
      </c>
      <c r="I166" s="265">
        <v>4622.0499999999984</v>
      </c>
      <c r="J166" s="265">
        <v>4676.0999999999985</v>
      </c>
      <c r="K166" s="263">
        <v>4568</v>
      </c>
      <c r="L166" s="263">
        <v>4478.8</v>
      </c>
      <c r="M166" s="263">
        <v>0.49952999999999997</v>
      </c>
    </row>
    <row r="167" spans="1:13">
      <c r="A167" s="282">
        <v>158</v>
      </c>
      <c r="B167" s="263" t="s">
        <v>160</v>
      </c>
      <c r="C167" s="263">
        <v>1685.95</v>
      </c>
      <c r="D167" s="265">
        <v>1697.6166666666668</v>
      </c>
      <c r="E167" s="265">
        <v>1663.3333333333335</v>
      </c>
      <c r="F167" s="265">
        <v>1640.7166666666667</v>
      </c>
      <c r="G167" s="265">
        <v>1606.4333333333334</v>
      </c>
      <c r="H167" s="265">
        <v>1720.2333333333336</v>
      </c>
      <c r="I167" s="265">
        <v>1754.5166666666669</v>
      </c>
      <c r="J167" s="265">
        <v>1777.1333333333337</v>
      </c>
      <c r="K167" s="263">
        <v>1731.9</v>
      </c>
      <c r="L167" s="263">
        <v>1675</v>
      </c>
      <c r="M167" s="263">
        <v>10.45945</v>
      </c>
    </row>
    <row r="168" spans="1:13">
      <c r="A168" s="282">
        <v>159</v>
      </c>
      <c r="B168" s="263" t="s">
        <v>157</v>
      </c>
      <c r="C168" s="263">
        <v>1829.25</v>
      </c>
      <c r="D168" s="265">
        <v>1863.3</v>
      </c>
      <c r="E168" s="265">
        <v>1774.9499999999998</v>
      </c>
      <c r="F168" s="265">
        <v>1720.6499999999999</v>
      </c>
      <c r="G168" s="265">
        <v>1632.2999999999997</v>
      </c>
      <c r="H168" s="265">
        <v>1917.6</v>
      </c>
      <c r="I168" s="265">
        <v>2005.9499999999998</v>
      </c>
      <c r="J168" s="265">
        <v>2060.25</v>
      </c>
      <c r="K168" s="263">
        <v>1951.65</v>
      </c>
      <c r="L168" s="263">
        <v>1809</v>
      </c>
      <c r="M168" s="263">
        <v>27.508189999999999</v>
      </c>
    </row>
    <row r="169" spans="1:13">
      <c r="A169" s="282">
        <v>160</v>
      </c>
      <c r="B169" s="263" t="s">
        <v>461</v>
      </c>
      <c r="C169" s="263">
        <v>1337.1</v>
      </c>
      <c r="D169" s="265">
        <v>1337.5666666666666</v>
      </c>
      <c r="E169" s="265">
        <v>1315.1333333333332</v>
      </c>
      <c r="F169" s="265">
        <v>1293.1666666666665</v>
      </c>
      <c r="G169" s="265">
        <v>1270.7333333333331</v>
      </c>
      <c r="H169" s="265">
        <v>1359.5333333333333</v>
      </c>
      <c r="I169" s="265">
        <v>1381.9666666666667</v>
      </c>
      <c r="J169" s="265">
        <v>1403.9333333333334</v>
      </c>
      <c r="K169" s="263">
        <v>1360</v>
      </c>
      <c r="L169" s="263">
        <v>1315.6</v>
      </c>
      <c r="M169" s="263">
        <v>1.8965099999999999</v>
      </c>
    </row>
    <row r="170" spans="1:13">
      <c r="A170" s="282">
        <v>161</v>
      </c>
      <c r="B170" s="263" t="s">
        <v>159</v>
      </c>
      <c r="C170" s="263">
        <v>124</v>
      </c>
      <c r="D170" s="265">
        <v>125.06666666666666</v>
      </c>
      <c r="E170" s="265">
        <v>122.38333333333333</v>
      </c>
      <c r="F170" s="265">
        <v>120.76666666666667</v>
      </c>
      <c r="G170" s="265">
        <v>118.08333333333333</v>
      </c>
      <c r="H170" s="265">
        <v>126.68333333333332</v>
      </c>
      <c r="I170" s="265">
        <v>129.36666666666667</v>
      </c>
      <c r="J170" s="265">
        <v>130.98333333333332</v>
      </c>
      <c r="K170" s="263">
        <v>127.75</v>
      </c>
      <c r="L170" s="263">
        <v>123.45</v>
      </c>
      <c r="M170" s="263">
        <v>86.037480000000002</v>
      </c>
    </row>
    <row r="171" spans="1:13">
      <c r="A171" s="282">
        <v>162</v>
      </c>
      <c r="B171" s="263" t="s">
        <v>162</v>
      </c>
      <c r="C171" s="263">
        <v>214.3</v>
      </c>
      <c r="D171" s="265">
        <v>217.58333333333334</v>
      </c>
      <c r="E171" s="265">
        <v>207.91666666666669</v>
      </c>
      <c r="F171" s="265">
        <v>201.53333333333333</v>
      </c>
      <c r="G171" s="265">
        <v>191.86666666666667</v>
      </c>
      <c r="H171" s="265">
        <v>223.9666666666667</v>
      </c>
      <c r="I171" s="265">
        <v>233.63333333333338</v>
      </c>
      <c r="J171" s="265">
        <v>240.01666666666671</v>
      </c>
      <c r="K171" s="263">
        <v>227.25</v>
      </c>
      <c r="L171" s="263">
        <v>211.2</v>
      </c>
      <c r="M171" s="263">
        <v>214.14774</v>
      </c>
    </row>
    <row r="172" spans="1:13">
      <c r="A172" s="282">
        <v>163</v>
      </c>
      <c r="B172" s="263" t="s">
        <v>270</v>
      </c>
      <c r="C172" s="263">
        <v>298.10000000000002</v>
      </c>
      <c r="D172" s="265">
        <v>297.23333333333335</v>
      </c>
      <c r="E172" s="265">
        <v>290.9666666666667</v>
      </c>
      <c r="F172" s="265">
        <v>283.83333333333337</v>
      </c>
      <c r="G172" s="265">
        <v>277.56666666666672</v>
      </c>
      <c r="H172" s="265">
        <v>304.36666666666667</v>
      </c>
      <c r="I172" s="265">
        <v>310.63333333333333</v>
      </c>
      <c r="J172" s="265">
        <v>317.76666666666665</v>
      </c>
      <c r="K172" s="263">
        <v>303.5</v>
      </c>
      <c r="L172" s="263">
        <v>290.10000000000002</v>
      </c>
      <c r="M172" s="263">
        <v>14.44646</v>
      </c>
    </row>
    <row r="173" spans="1:13">
      <c r="A173" s="282">
        <v>164</v>
      </c>
      <c r="B173" s="263" t="s">
        <v>271</v>
      </c>
      <c r="C173" s="263">
        <v>12919.1</v>
      </c>
      <c r="D173" s="265">
        <v>12956.883333333331</v>
      </c>
      <c r="E173" s="265">
        <v>12813.766666666663</v>
      </c>
      <c r="F173" s="265">
        <v>12708.433333333331</v>
      </c>
      <c r="G173" s="265">
        <v>12565.316666666662</v>
      </c>
      <c r="H173" s="265">
        <v>13062.216666666664</v>
      </c>
      <c r="I173" s="265">
        <v>13205.333333333332</v>
      </c>
      <c r="J173" s="265">
        <v>13310.666666666664</v>
      </c>
      <c r="K173" s="263">
        <v>13100</v>
      </c>
      <c r="L173" s="263">
        <v>12851.55</v>
      </c>
      <c r="M173" s="263">
        <v>4.7440000000000003E-2</v>
      </c>
    </row>
    <row r="174" spans="1:13">
      <c r="A174" s="282">
        <v>165</v>
      </c>
      <c r="B174" s="263" t="s">
        <v>161</v>
      </c>
      <c r="C174" s="263">
        <v>40.85</v>
      </c>
      <c r="D174" s="265">
        <v>40.966666666666669</v>
      </c>
      <c r="E174" s="265">
        <v>40.233333333333334</v>
      </c>
      <c r="F174" s="265">
        <v>39.616666666666667</v>
      </c>
      <c r="G174" s="265">
        <v>38.883333333333333</v>
      </c>
      <c r="H174" s="265">
        <v>41.583333333333336</v>
      </c>
      <c r="I174" s="265">
        <v>42.31666666666667</v>
      </c>
      <c r="J174" s="265">
        <v>42.933333333333337</v>
      </c>
      <c r="K174" s="263">
        <v>41.7</v>
      </c>
      <c r="L174" s="263">
        <v>40.35</v>
      </c>
      <c r="M174" s="263">
        <v>1916.95436</v>
      </c>
    </row>
    <row r="175" spans="1:13">
      <c r="A175" s="282">
        <v>166</v>
      </c>
      <c r="B175" s="263" t="s">
        <v>165</v>
      </c>
      <c r="C175" s="263">
        <v>235.6</v>
      </c>
      <c r="D175" s="265">
        <v>237.21666666666667</v>
      </c>
      <c r="E175" s="265">
        <v>232.58333333333334</v>
      </c>
      <c r="F175" s="265">
        <v>229.56666666666666</v>
      </c>
      <c r="G175" s="265">
        <v>224.93333333333334</v>
      </c>
      <c r="H175" s="265">
        <v>240.23333333333335</v>
      </c>
      <c r="I175" s="265">
        <v>244.86666666666667</v>
      </c>
      <c r="J175" s="265">
        <v>247.88333333333335</v>
      </c>
      <c r="K175" s="263">
        <v>241.85</v>
      </c>
      <c r="L175" s="263">
        <v>234.2</v>
      </c>
      <c r="M175" s="263">
        <v>228.15360999999999</v>
      </c>
    </row>
    <row r="176" spans="1:13">
      <c r="A176" s="282">
        <v>167</v>
      </c>
      <c r="B176" s="263" t="s">
        <v>166</v>
      </c>
      <c r="C176" s="263">
        <v>135.5</v>
      </c>
      <c r="D176" s="265">
        <v>137.41666666666666</v>
      </c>
      <c r="E176" s="265">
        <v>132.48333333333332</v>
      </c>
      <c r="F176" s="265">
        <v>129.46666666666667</v>
      </c>
      <c r="G176" s="265">
        <v>124.53333333333333</v>
      </c>
      <c r="H176" s="265">
        <v>140.43333333333331</v>
      </c>
      <c r="I176" s="265">
        <v>145.36666666666665</v>
      </c>
      <c r="J176" s="265">
        <v>148.3833333333333</v>
      </c>
      <c r="K176" s="263">
        <v>142.35</v>
      </c>
      <c r="L176" s="263">
        <v>134.4</v>
      </c>
      <c r="M176" s="263">
        <v>101.33891</v>
      </c>
    </row>
    <row r="177" spans="1:13">
      <c r="A177" s="282">
        <v>168</v>
      </c>
      <c r="B177" s="263" t="s">
        <v>273</v>
      </c>
      <c r="C177" s="263">
        <v>508.55</v>
      </c>
      <c r="D177" s="265">
        <v>505.81666666666666</v>
      </c>
      <c r="E177" s="265">
        <v>496.73333333333335</v>
      </c>
      <c r="F177" s="265">
        <v>484.91666666666669</v>
      </c>
      <c r="G177" s="265">
        <v>475.83333333333337</v>
      </c>
      <c r="H177" s="265">
        <v>517.63333333333333</v>
      </c>
      <c r="I177" s="265">
        <v>526.7166666666667</v>
      </c>
      <c r="J177" s="265">
        <v>538.5333333333333</v>
      </c>
      <c r="K177" s="263">
        <v>514.9</v>
      </c>
      <c r="L177" s="263">
        <v>494</v>
      </c>
      <c r="M177" s="263">
        <v>1.9836499999999999</v>
      </c>
    </row>
    <row r="178" spans="1:13">
      <c r="A178" s="282">
        <v>169</v>
      </c>
      <c r="B178" s="263" t="s">
        <v>167</v>
      </c>
      <c r="C178" s="263">
        <v>2085.8000000000002</v>
      </c>
      <c r="D178" s="265">
        <v>2096.8000000000002</v>
      </c>
      <c r="E178" s="265">
        <v>2059.7000000000003</v>
      </c>
      <c r="F178" s="265">
        <v>2033.6</v>
      </c>
      <c r="G178" s="265">
        <v>1996.5</v>
      </c>
      <c r="H178" s="265">
        <v>2122.9000000000005</v>
      </c>
      <c r="I178" s="265">
        <v>2160.0000000000009</v>
      </c>
      <c r="J178" s="265">
        <v>2186.1000000000008</v>
      </c>
      <c r="K178" s="263">
        <v>2133.9</v>
      </c>
      <c r="L178" s="263">
        <v>2070.6999999999998</v>
      </c>
      <c r="M178" s="263">
        <v>172.97575000000001</v>
      </c>
    </row>
    <row r="179" spans="1:13">
      <c r="A179" s="282">
        <v>170</v>
      </c>
      <c r="B179" s="263" t="s">
        <v>816</v>
      </c>
      <c r="C179" s="263">
        <v>1068.5999999999999</v>
      </c>
      <c r="D179" s="265">
        <v>1080.6833333333334</v>
      </c>
      <c r="E179" s="265">
        <v>1049.6666666666667</v>
      </c>
      <c r="F179" s="265">
        <v>1030.7333333333333</v>
      </c>
      <c r="G179" s="265">
        <v>999.7166666666667</v>
      </c>
      <c r="H179" s="265">
        <v>1099.6166666666668</v>
      </c>
      <c r="I179" s="265">
        <v>1130.6333333333332</v>
      </c>
      <c r="J179" s="265">
        <v>1149.5666666666668</v>
      </c>
      <c r="K179" s="263">
        <v>1111.7</v>
      </c>
      <c r="L179" s="263">
        <v>1061.75</v>
      </c>
      <c r="M179" s="263">
        <v>21.27009</v>
      </c>
    </row>
    <row r="180" spans="1:13">
      <c r="A180" s="282">
        <v>171</v>
      </c>
      <c r="B180" s="263" t="s">
        <v>274</v>
      </c>
      <c r="C180" s="263">
        <v>866.9</v>
      </c>
      <c r="D180" s="265">
        <v>867.96666666666658</v>
      </c>
      <c r="E180" s="265">
        <v>856.98333333333312</v>
      </c>
      <c r="F180" s="265">
        <v>847.06666666666649</v>
      </c>
      <c r="G180" s="265">
        <v>836.08333333333303</v>
      </c>
      <c r="H180" s="265">
        <v>877.88333333333321</v>
      </c>
      <c r="I180" s="265">
        <v>888.86666666666656</v>
      </c>
      <c r="J180" s="265">
        <v>898.7833333333333</v>
      </c>
      <c r="K180" s="263">
        <v>878.95</v>
      </c>
      <c r="L180" s="263">
        <v>858.05</v>
      </c>
      <c r="M180" s="263">
        <v>26.36891</v>
      </c>
    </row>
    <row r="181" spans="1:13">
      <c r="A181" s="282">
        <v>172</v>
      </c>
      <c r="B181" s="263" t="s">
        <v>172</v>
      </c>
      <c r="C181" s="263">
        <v>5437.95</v>
      </c>
      <c r="D181" s="265">
        <v>5431.3166666666666</v>
      </c>
      <c r="E181" s="265">
        <v>5321.6833333333334</v>
      </c>
      <c r="F181" s="265">
        <v>5205.416666666667</v>
      </c>
      <c r="G181" s="265">
        <v>5095.7833333333338</v>
      </c>
      <c r="H181" s="265">
        <v>5547.583333333333</v>
      </c>
      <c r="I181" s="265">
        <v>5657.2166666666662</v>
      </c>
      <c r="J181" s="265">
        <v>5773.4833333333327</v>
      </c>
      <c r="K181" s="263">
        <v>5540.95</v>
      </c>
      <c r="L181" s="263">
        <v>5315.05</v>
      </c>
      <c r="M181" s="263">
        <v>3.2919999999999998</v>
      </c>
    </row>
    <row r="182" spans="1:13">
      <c r="A182" s="282">
        <v>173</v>
      </c>
      <c r="B182" s="263" t="s">
        <v>478</v>
      </c>
      <c r="C182" s="263">
        <v>8269.7000000000007</v>
      </c>
      <c r="D182" s="265">
        <v>8238.1333333333332</v>
      </c>
      <c r="E182" s="265">
        <v>8121.5666666666657</v>
      </c>
      <c r="F182" s="265">
        <v>7973.4333333333325</v>
      </c>
      <c r="G182" s="265">
        <v>7856.866666666665</v>
      </c>
      <c r="H182" s="265">
        <v>8386.2666666666664</v>
      </c>
      <c r="I182" s="265">
        <v>8502.8333333333358</v>
      </c>
      <c r="J182" s="265">
        <v>8650.9666666666672</v>
      </c>
      <c r="K182" s="263">
        <v>8354.7000000000007</v>
      </c>
      <c r="L182" s="263">
        <v>8090</v>
      </c>
      <c r="M182" s="263">
        <v>0.37451000000000001</v>
      </c>
    </row>
    <row r="183" spans="1:13">
      <c r="A183" s="282">
        <v>174</v>
      </c>
      <c r="B183" s="263" t="s">
        <v>170</v>
      </c>
      <c r="C183" s="263">
        <v>26501.7</v>
      </c>
      <c r="D183" s="265">
        <v>26797.366666666669</v>
      </c>
      <c r="E183" s="265">
        <v>25874.233333333337</v>
      </c>
      <c r="F183" s="265">
        <v>25246.76666666667</v>
      </c>
      <c r="G183" s="265">
        <v>24323.633333333339</v>
      </c>
      <c r="H183" s="265">
        <v>27424.833333333336</v>
      </c>
      <c r="I183" s="265">
        <v>28347.966666666667</v>
      </c>
      <c r="J183" s="265">
        <v>28975.433333333334</v>
      </c>
      <c r="K183" s="263">
        <v>27720.5</v>
      </c>
      <c r="L183" s="263">
        <v>26169.9</v>
      </c>
      <c r="M183" s="263">
        <v>0.76766000000000001</v>
      </c>
    </row>
    <row r="184" spans="1:13">
      <c r="A184" s="282">
        <v>175</v>
      </c>
      <c r="B184" s="263" t="s">
        <v>173</v>
      </c>
      <c r="C184" s="263">
        <v>1282.95</v>
      </c>
      <c r="D184" s="265">
        <v>1300.6499999999999</v>
      </c>
      <c r="E184" s="265">
        <v>1252.2999999999997</v>
      </c>
      <c r="F184" s="265">
        <v>1221.6499999999999</v>
      </c>
      <c r="G184" s="265">
        <v>1173.2999999999997</v>
      </c>
      <c r="H184" s="265">
        <v>1331.2999999999997</v>
      </c>
      <c r="I184" s="265">
        <v>1379.6499999999996</v>
      </c>
      <c r="J184" s="265">
        <v>1410.2999999999997</v>
      </c>
      <c r="K184" s="263">
        <v>1349</v>
      </c>
      <c r="L184" s="263">
        <v>1270</v>
      </c>
      <c r="M184" s="263">
        <v>43.686140000000002</v>
      </c>
    </row>
    <row r="185" spans="1:13">
      <c r="A185" s="282">
        <v>176</v>
      </c>
      <c r="B185" s="263" t="s">
        <v>171</v>
      </c>
      <c r="C185" s="263">
        <v>1850</v>
      </c>
      <c r="D185" s="265">
        <v>1876.0666666666666</v>
      </c>
      <c r="E185" s="265">
        <v>1808.1333333333332</v>
      </c>
      <c r="F185" s="265">
        <v>1766.2666666666667</v>
      </c>
      <c r="G185" s="265">
        <v>1698.3333333333333</v>
      </c>
      <c r="H185" s="265">
        <v>1917.9333333333332</v>
      </c>
      <c r="I185" s="265">
        <v>1985.8666666666666</v>
      </c>
      <c r="J185" s="265">
        <v>2027.7333333333331</v>
      </c>
      <c r="K185" s="263">
        <v>1944</v>
      </c>
      <c r="L185" s="263">
        <v>1834.2</v>
      </c>
      <c r="M185" s="263">
        <v>8.9761500000000005</v>
      </c>
    </row>
    <row r="186" spans="1:13">
      <c r="A186" s="282">
        <v>177</v>
      </c>
      <c r="B186" s="263" t="s">
        <v>169</v>
      </c>
      <c r="C186" s="263">
        <v>390.15</v>
      </c>
      <c r="D186" s="265">
        <v>392.7166666666667</v>
      </c>
      <c r="E186" s="265">
        <v>384.43333333333339</v>
      </c>
      <c r="F186" s="265">
        <v>378.7166666666667</v>
      </c>
      <c r="G186" s="265">
        <v>370.43333333333339</v>
      </c>
      <c r="H186" s="265">
        <v>398.43333333333339</v>
      </c>
      <c r="I186" s="265">
        <v>406.7166666666667</v>
      </c>
      <c r="J186" s="265">
        <v>412.43333333333339</v>
      </c>
      <c r="K186" s="263">
        <v>401</v>
      </c>
      <c r="L186" s="263">
        <v>387</v>
      </c>
      <c r="M186" s="263">
        <v>644.50414000000001</v>
      </c>
    </row>
    <row r="187" spans="1:13">
      <c r="A187" s="282">
        <v>178</v>
      </c>
      <c r="B187" s="263" t="s">
        <v>168</v>
      </c>
      <c r="C187" s="263">
        <v>76.55</v>
      </c>
      <c r="D187" s="265">
        <v>75.033333333333346</v>
      </c>
      <c r="E187" s="265">
        <v>72.566666666666691</v>
      </c>
      <c r="F187" s="265">
        <v>68.583333333333343</v>
      </c>
      <c r="G187" s="265">
        <v>66.116666666666688</v>
      </c>
      <c r="H187" s="265">
        <v>79.016666666666694</v>
      </c>
      <c r="I187" s="265">
        <v>81.483333333333363</v>
      </c>
      <c r="J187" s="265">
        <v>85.466666666666697</v>
      </c>
      <c r="K187" s="263">
        <v>77.5</v>
      </c>
      <c r="L187" s="263">
        <v>71.05</v>
      </c>
      <c r="M187" s="263">
        <v>1698.0136399999999</v>
      </c>
    </row>
    <row r="188" spans="1:13">
      <c r="A188" s="282">
        <v>179</v>
      </c>
      <c r="B188" s="263" t="s">
        <v>175</v>
      </c>
      <c r="C188" s="263">
        <v>594.6</v>
      </c>
      <c r="D188" s="265">
        <v>601.98333333333335</v>
      </c>
      <c r="E188" s="265">
        <v>582.61666666666667</v>
      </c>
      <c r="F188" s="265">
        <v>570.63333333333333</v>
      </c>
      <c r="G188" s="265">
        <v>551.26666666666665</v>
      </c>
      <c r="H188" s="265">
        <v>613.9666666666667</v>
      </c>
      <c r="I188" s="265">
        <v>633.33333333333348</v>
      </c>
      <c r="J188" s="265">
        <v>645.31666666666672</v>
      </c>
      <c r="K188" s="263">
        <v>621.35</v>
      </c>
      <c r="L188" s="263">
        <v>590</v>
      </c>
      <c r="M188" s="263">
        <v>154.04415</v>
      </c>
    </row>
    <row r="189" spans="1:13">
      <c r="A189" s="282">
        <v>180</v>
      </c>
      <c r="B189" s="263" t="s">
        <v>176</v>
      </c>
      <c r="C189" s="263">
        <v>493.2</v>
      </c>
      <c r="D189" s="265">
        <v>498.2833333333333</v>
      </c>
      <c r="E189" s="265">
        <v>485.61666666666662</v>
      </c>
      <c r="F189" s="265">
        <v>478.0333333333333</v>
      </c>
      <c r="G189" s="265">
        <v>465.36666666666662</v>
      </c>
      <c r="H189" s="265">
        <v>505.86666666666662</v>
      </c>
      <c r="I189" s="265">
        <v>518.5333333333333</v>
      </c>
      <c r="J189" s="265">
        <v>526.11666666666656</v>
      </c>
      <c r="K189" s="263">
        <v>510.95</v>
      </c>
      <c r="L189" s="263">
        <v>490.7</v>
      </c>
      <c r="M189" s="263">
        <v>18.033200000000001</v>
      </c>
    </row>
    <row r="190" spans="1:13">
      <c r="A190" s="282">
        <v>181</v>
      </c>
      <c r="B190" s="263" t="s">
        <v>275</v>
      </c>
      <c r="C190" s="263">
        <v>559.15</v>
      </c>
      <c r="D190" s="265">
        <v>559.1</v>
      </c>
      <c r="E190" s="265">
        <v>553.25</v>
      </c>
      <c r="F190" s="265">
        <v>547.35</v>
      </c>
      <c r="G190" s="265">
        <v>541.5</v>
      </c>
      <c r="H190" s="265">
        <v>565</v>
      </c>
      <c r="I190" s="265">
        <v>570.85000000000014</v>
      </c>
      <c r="J190" s="265">
        <v>576.75</v>
      </c>
      <c r="K190" s="263">
        <v>564.95000000000005</v>
      </c>
      <c r="L190" s="263">
        <v>553.20000000000005</v>
      </c>
      <c r="M190" s="263">
        <v>3.0738099999999999</v>
      </c>
    </row>
    <row r="191" spans="1:13">
      <c r="A191" s="282">
        <v>182</v>
      </c>
      <c r="B191" s="263" t="s">
        <v>188</v>
      </c>
      <c r="C191" s="263">
        <v>594.75</v>
      </c>
      <c r="D191" s="265">
        <v>593.43333333333328</v>
      </c>
      <c r="E191" s="265">
        <v>588.86666666666656</v>
      </c>
      <c r="F191" s="265">
        <v>582.98333333333323</v>
      </c>
      <c r="G191" s="265">
        <v>578.41666666666652</v>
      </c>
      <c r="H191" s="265">
        <v>599.31666666666661</v>
      </c>
      <c r="I191" s="265">
        <v>603.88333333333344</v>
      </c>
      <c r="J191" s="265">
        <v>609.76666666666665</v>
      </c>
      <c r="K191" s="263">
        <v>598</v>
      </c>
      <c r="L191" s="263">
        <v>587.54999999999995</v>
      </c>
      <c r="M191" s="263">
        <v>20.881589999999999</v>
      </c>
    </row>
    <row r="192" spans="1:13">
      <c r="A192" s="282">
        <v>183</v>
      </c>
      <c r="B192" s="263" t="s">
        <v>177</v>
      </c>
      <c r="C192" s="263">
        <v>739.5</v>
      </c>
      <c r="D192" s="265">
        <v>736.5</v>
      </c>
      <c r="E192" s="265">
        <v>715.5</v>
      </c>
      <c r="F192" s="265">
        <v>691.5</v>
      </c>
      <c r="G192" s="265">
        <v>670.5</v>
      </c>
      <c r="H192" s="265">
        <v>760.5</v>
      </c>
      <c r="I192" s="265">
        <v>781.5</v>
      </c>
      <c r="J192" s="265">
        <v>805.5</v>
      </c>
      <c r="K192" s="263">
        <v>757.5</v>
      </c>
      <c r="L192" s="263">
        <v>712.5</v>
      </c>
      <c r="M192" s="263">
        <v>274.65350999999998</v>
      </c>
    </row>
    <row r="193" spans="1:13">
      <c r="A193" s="282">
        <v>184</v>
      </c>
      <c r="B193" s="263" t="s">
        <v>183</v>
      </c>
      <c r="C193" s="263">
        <v>2894.3</v>
      </c>
      <c r="D193" s="265">
        <v>2915.5499999999997</v>
      </c>
      <c r="E193" s="265">
        <v>2858.7499999999995</v>
      </c>
      <c r="F193" s="265">
        <v>2823.2</v>
      </c>
      <c r="G193" s="265">
        <v>2766.3999999999996</v>
      </c>
      <c r="H193" s="265">
        <v>2951.0999999999995</v>
      </c>
      <c r="I193" s="265">
        <v>3007.8999999999996</v>
      </c>
      <c r="J193" s="265">
        <v>3043.4499999999994</v>
      </c>
      <c r="K193" s="263">
        <v>2972.35</v>
      </c>
      <c r="L193" s="263">
        <v>2880</v>
      </c>
      <c r="M193" s="263">
        <v>55.531529999999997</v>
      </c>
    </row>
    <row r="194" spans="1:13">
      <c r="A194" s="282">
        <v>185</v>
      </c>
      <c r="B194" s="263" t="s">
        <v>805</v>
      </c>
      <c r="C194" s="263">
        <v>609.15</v>
      </c>
      <c r="D194" s="265">
        <v>613.18333333333328</v>
      </c>
      <c r="E194" s="265">
        <v>600.46666666666658</v>
      </c>
      <c r="F194" s="265">
        <v>591.7833333333333</v>
      </c>
      <c r="G194" s="265">
        <v>579.06666666666661</v>
      </c>
      <c r="H194" s="265">
        <v>621.86666666666656</v>
      </c>
      <c r="I194" s="265">
        <v>634.58333333333326</v>
      </c>
      <c r="J194" s="265">
        <v>643.26666666666654</v>
      </c>
      <c r="K194" s="263">
        <v>625.9</v>
      </c>
      <c r="L194" s="263">
        <v>604.5</v>
      </c>
      <c r="M194" s="263">
        <v>55.472909999999999</v>
      </c>
    </row>
    <row r="195" spans="1:13">
      <c r="A195" s="282">
        <v>186</v>
      </c>
      <c r="B195" s="263" t="s">
        <v>179</v>
      </c>
      <c r="C195" s="263">
        <v>322.95</v>
      </c>
      <c r="D195" s="265">
        <v>324.91666666666669</v>
      </c>
      <c r="E195" s="265">
        <v>316.88333333333338</v>
      </c>
      <c r="F195" s="265">
        <v>310.81666666666672</v>
      </c>
      <c r="G195" s="265">
        <v>302.78333333333342</v>
      </c>
      <c r="H195" s="265">
        <v>330.98333333333335</v>
      </c>
      <c r="I195" s="265">
        <v>339.01666666666665</v>
      </c>
      <c r="J195" s="265">
        <v>345.08333333333331</v>
      </c>
      <c r="K195" s="263">
        <v>332.95</v>
      </c>
      <c r="L195" s="263">
        <v>318.85000000000002</v>
      </c>
      <c r="M195" s="263">
        <v>919.01338999999996</v>
      </c>
    </row>
    <row r="196" spans="1:13">
      <c r="A196" s="282">
        <v>187</v>
      </c>
      <c r="B196" s="254" t="s">
        <v>181</v>
      </c>
      <c r="C196" s="254">
        <v>95.15</v>
      </c>
      <c r="D196" s="289">
        <v>94.850000000000009</v>
      </c>
      <c r="E196" s="289">
        <v>93.300000000000011</v>
      </c>
      <c r="F196" s="289">
        <v>91.45</v>
      </c>
      <c r="G196" s="289">
        <v>89.9</v>
      </c>
      <c r="H196" s="289">
        <v>96.700000000000017</v>
      </c>
      <c r="I196" s="289">
        <v>98.25</v>
      </c>
      <c r="J196" s="289">
        <v>100.10000000000002</v>
      </c>
      <c r="K196" s="254">
        <v>96.4</v>
      </c>
      <c r="L196" s="254">
        <v>93</v>
      </c>
      <c r="M196" s="254">
        <v>506.96555000000001</v>
      </c>
    </row>
    <row r="197" spans="1:13">
      <c r="A197" s="282">
        <v>188</v>
      </c>
      <c r="B197" s="254" t="s">
        <v>182</v>
      </c>
      <c r="C197" s="254">
        <v>715.15</v>
      </c>
      <c r="D197" s="289">
        <v>722.61666666666667</v>
      </c>
      <c r="E197" s="289">
        <v>703.63333333333333</v>
      </c>
      <c r="F197" s="289">
        <v>692.11666666666667</v>
      </c>
      <c r="G197" s="289">
        <v>673.13333333333333</v>
      </c>
      <c r="H197" s="289">
        <v>734.13333333333333</v>
      </c>
      <c r="I197" s="289">
        <v>753.11666666666667</v>
      </c>
      <c r="J197" s="289">
        <v>764.63333333333333</v>
      </c>
      <c r="K197" s="254">
        <v>741.6</v>
      </c>
      <c r="L197" s="254">
        <v>711.1</v>
      </c>
      <c r="M197" s="254">
        <v>235.51590999999999</v>
      </c>
    </row>
    <row r="198" spans="1:13">
      <c r="A198" s="282">
        <v>189</v>
      </c>
      <c r="B198" s="254" t="s">
        <v>184</v>
      </c>
      <c r="C198" s="254">
        <v>918.85</v>
      </c>
      <c r="D198" s="289">
        <v>927.56666666666661</v>
      </c>
      <c r="E198" s="289">
        <v>906.28333333333319</v>
      </c>
      <c r="F198" s="289">
        <v>893.71666666666658</v>
      </c>
      <c r="G198" s="289">
        <v>872.43333333333317</v>
      </c>
      <c r="H198" s="289">
        <v>940.13333333333321</v>
      </c>
      <c r="I198" s="289">
        <v>961.41666666666652</v>
      </c>
      <c r="J198" s="289">
        <v>973.98333333333323</v>
      </c>
      <c r="K198" s="254">
        <v>948.85</v>
      </c>
      <c r="L198" s="254">
        <v>915</v>
      </c>
      <c r="M198" s="254">
        <v>52.549370000000003</v>
      </c>
    </row>
    <row r="199" spans="1:13">
      <c r="A199" s="282">
        <v>190</v>
      </c>
      <c r="B199" s="254" t="s">
        <v>164</v>
      </c>
      <c r="C199" s="254">
        <v>968.35</v>
      </c>
      <c r="D199" s="289">
        <v>979.66666666666663</v>
      </c>
      <c r="E199" s="289">
        <v>945.73333333333323</v>
      </c>
      <c r="F199" s="289">
        <v>923.11666666666656</v>
      </c>
      <c r="G199" s="289">
        <v>889.18333333333317</v>
      </c>
      <c r="H199" s="289">
        <v>1002.2833333333333</v>
      </c>
      <c r="I199" s="289">
        <v>1036.2166666666667</v>
      </c>
      <c r="J199" s="289">
        <v>1058.8333333333335</v>
      </c>
      <c r="K199" s="254">
        <v>1013.6</v>
      </c>
      <c r="L199" s="254">
        <v>957.05</v>
      </c>
      <c r="M199" s="254">
        <v>15.720789999999999</v>
      </c>
    </row>
    <row r="200" spans="1:13">
      <c r="A200" s="282">
        <v>191</v>
      </c>
      <c r="B200" s="254" t="s">
        <v>185</v>
      </c>
      <c r="C200" s="254">
        <v>1406.9</v>
      </c>
      <c r="D200" s="289">
        <v>1413.9833333333336</v>
      </c>
      <c r="E200" s="289">
        <v>1396.0166666666671</v>
      </c>
      <c r="F200" s="289">
        <v>1385.1333333333334</v>
      </c>
      <c r="G200" s="289">
        <v>1367.166666666667</v>
      </c>
      <c r="H200" s="289">
        <v>1424.8666666666672</v>
      </c>
      <c r="I200" s="289">
        <v>1442.8333333333335</v>
      </c>
      <c r="J200" s="289">
        <v>1453.7166666666674</v>
      </c>
      <c r="K200" s="254">
        <v>1431.95</v>
      </c>
      <c r="L200" s="254">
        <v>1403.1</v>
      </c>
      <c r="M200" s="254">
        <v>27.15597</v>
      </c>
    </row>
    <row r="201" spans="1:13">
      <c r="A201" s="282">
        <v>192</v>
      </c>
      <c r="B201" s="254" t="s">
        <v>186</v>
      </c>
      <c r="C201" s="254">
        <v>2428.1999999999998</v>
      </c>
      <c r="D201" s="289">
        <v>2439.5833333333335</v>
      </c>
      <c r="E201" s="289">
        <v>2390.0166666666669</v>
      </c>
      <c r="F201" s="289">
        <v>2351.8333333333335</v>
      </c>
      <c r="G201" s="289">
        <v>2302.2666666666669</v>
      </c>
      <c r="H201" s="289">
        <v>2477.7666666666669</v>
      </c>
      <c r="I201" s="289">
        <v>2527.3333333333335</v>
      </c>
      <c r="J201" s="289">
        <v>2565.5166666666669</v>
      </c>
      <c r="K201" s="254">
        <v>2489.15</v>
      </c>
      <c r="L201" s="254">
        <v>2401.4</v>
      </c>
      <c r="M201" s="254">
        <v>4.2963699999999996</v>
      </c>
    </row>
    <row r="202" spans="1:13">
      <c r="A202" s="282">
        <v>193</v>
      </c>
      <c r="B202" s="254" t="s">
        <v>187</v>
      </c>
      <c r="C202" s="254">
        <v>381.8</v>
      </c>
      <c r="D202" s="289">
        <v>382.76666666666665</v>
      </c>
      <c r="E202" s="289">
        <v>373.23333333333329</v>
      </c>
      <c r="F202" s="289">
        <v>364.66666666666663</v>
      </c>
      <c r="G202" s="289">
        <v>355.13333333333327</v>
      </c>
      <c r="H202" s="289">
        <v>391.33333333333331</v>
      </c>
      <c r="I202" s="289">
        <v>400.86666666666662</v>
      </c>
      <c r="J202" s="289">
        <v>409.43333333333334</v>
      </c>
      <c r="K202" s="254">
        <v>392.3</v>
      </c>
      <c r="L202" s="254">
        <v>374.2</v>
      </c>
      <c r="M202" s="254">
        <v>26.773109999999999</v>
      </c>
    </row>
    <row r="203" spans="1:13">
      <c r="A203" s="282">
        <v>194</v>
      </c>
      <c r="B203" s="254" t="s">
        <v>510</v>
      </c>
      <c r="C203" s="254">
        <v>808.65</v>
      </c>
      <c r="D203" s="289">
        <v>805.88333333333333</v>
      </c>
      <c r="E203" s="289">
        <v>788.76666666666665</v>
      </c>
      <c r="F203" s="289">
        <v>768.88333333333333</v>
      </c>
      <c r="G203" s="289">
        <v>751.76666666666665</v>
      </c>
      <c r="H203" s="289">
        <v>825.76666666666665</v>
      </c>
      <c r="I203" s="289">
        <v>842.88333333333321</v>
      </c>
      <c r="J203" s="289">
        <v>862.76666666666665</v>
      </c>
      <c r="K203" s="254">
        <v>823</v>
      </c>
      <c r="L203" s="254">
        <v>786</v>
      </c>
      <c r="M203" s="254">
        <v>10.56061</v>
      </c>
    </row>
    <row r="204" spans="1:13">
      <c r="A204" s="282">
        <v>195</v>
      </c>
      <c r="B204" s="254" t="s">
        <v>193</v>
      </c>
      <c r="C204" s="254">
        <v>561.54999999999995</v>
      </c>
      <c r="D204" s="289">
        <v>568.79999999999995</v>
      </c>
      <c r="E204" s="289">
        <v>548.19999999999993</v>
      </c>
      <c r="F204" s="289">
        <v>534.85</v>
      </c>
      <c r="G204" s="289">
        <v>514.25</v>
      </c>
      <c r="H204" s="289">
        <v>582.14999999999986</v>
      </c>
      <c r="I204" s="289">
        <v>602.74999999999977</v>
      </c>
      <c r="J204" s="289">
        <v>616.0999999999998</v>
      </c>
      <c r="K204" s="254">
        <v>589.4</v>
      </c>
      <c r="L204" s="254">
        <v>555.45000000000005</v>
      </c>
      <c r="M204" s="254">
        <v>115.11171</v>
      </c>
    </row>
    <row r="205" spans="1:13">
      <c r="A205" s="282">
        <v>196</v>
      </c>
      <c r="B205" s="254" t="s">
        <v>191</v>
      </c>
      <c r="C205" s="254">
        <v>6115</v>
      </c>
      <c r="D205" s="289">
        <v>6221.333333333333</v>
      </c>
      <c r="E205" s="289">
        <v>5953.6666666666661</v>
      </c>
      <c r="F205" s="289">
        <v>5792.333333333333</v>
      </c>
      <c r="G205" s="289">
        <v>5524.6666666666661</v>
      </c>
      <c r="H205" s="289">
        <v>6382.6666666666661</v>
      </c>
      <c r="I205" s="289">
        <v>6650.3333333333321</v>
      </c>
      <c r="J205" s="289">
        <v>6811.6666666666661</v>
      </c>
      <c r="K205" s="254">
        <v>6489</v>
      </c>
      <c r="L205" s="254">
        <v>6060</v>
      </c>
      <c r="M205" s="254">
        <v>13.07673</v>
      </c>
    </row>
    <row r="206" spans="1:13">
      <c r="A206" s="282">
        <v>197</v>
      </c>
      <c r="B206" s="254" t="s">
        <v>192</v>
      </c>
      <c r="C206" s="254">
        <v>40.6</v>
      </c>
      <c r="D206" s="289">
        <v>40.366666666666667</v>
      </c>
      <c r="E206" s="289">
        <v>39.733333333333334</v>
      </c>
      <c r="F206" s="289">
        <v>38.866666666666667</v>
      </c>
      <c r="G206" s="289">
        <v>38.233333333333334</v>
      </c>
      <c r="H206" s="289">
        <v>41.233333333333334</v>
      </c>
      <c r="I206" s="289">
        <v>41.866666666666674</v>
      </c>
      <c r="J206" s="289">
        <v>42.733333333333334</v>
      </c>
      <c r="K206" s="254">
        <v>41</v>
      </c>
      <c r="L206" s="254">
        <v>39.5</v>
      </c>
      <c r="M206" s="254">
        <v>151.19159999999999</v>
      </c>
    </row>
    <row r="207" spans="1:13">
      <c r="A207" s="282">
        <v>198</v>
      </c>
      <c r="B207" s="254" t="s">
        <v>189</v>
      </c>
      <c r="C207" s="254">
        <v>1161.3499999999999</v>
      </c>
      <c r="D207" s="289">
        <v>1169.55</v>
      </c>
      <c r="E207" s="289">
        <v>1145.0999999999999</v>
      </c>
      <c r="F207" s="289">
        <v>1128.8499999999999</v>
      </c>
      <c r="G207" s="289">
        <v>1104.3999999999999</v>
      </c>
      <c r="H207" s="289">
        <v>1185.8</v>
      </c>
      <c r="I207" s="289">
        <v>1210.2500000000002</v>
      </c>
      <c r="J207" s="289">
        <v>1226.5</v>
      </c>
      <c r="K207" s="254">
        <v>1194</v>
      </c>
      <c r="L207" s="254">
        <v>1153.3</v>
      </c>
      <c r="M207" s="254">
        <v>3.2900499999999999</v>
      </c>
    </row>
    <row r="208" spans="1:13">
      <c r="A208" s="282">
        <v>199</v>
      </c>
      <c r="B208" s="254" t="s">
        <v>141</v>
      </c>
      <c r="C208" s="254">
        <v>535.1</v>
      </c>
      <c r="D208" s="289">
        <v>536.73333333333335</v>
      </c>
      <c r="E208" s="289">
        <v>529.36666666666667</v>
      </c>
      <c r="F208" s="289">
        <v>523.63333333333333</v>
      </c>
      <c r="G208" s="289">
        <v>516.26666666666665</v>
      </c>
      <c r="H208" s="289">
        <v>542.4666666666667</v>
      </c>
      <c r="I208" s="289">
        <v>549.83333333333348</v>
      </c>
      <c r="J208" s="289">
        <v>555.56666666666672</v>
      </c>
      <c r="K208" s="254">
        <v>544.1</v>
      </c>
      <c r="L208" s="254">
        <v>531</v>
      </c>
      <c r="M208" s="254">
        <v>27.238689999999998</v>
      </c>
    </row>
    <row r="209" spans="1:13">
      <c r="A209" s="282">
        <v>200</v>
      </c>
      <c r="B209" s="254" t="s">
        <v>277</v>
      </c>
      <c r="C209" s="254">
        <v>225.1</v>
      </c>
      <c r="D209" s="289">
        <v>225.68333333333331</v>
      </c>
      <c r="E209" s="289">
        <v>220.51666666666662</v>
      </c>
      <c r="F209" s="289">
        <v>215.93333333333331</v>
      </c>
      <c r="G209" s="289">
        <v>210.76666666666662</v>
      </c>
      <c r="H209" s="289">
        <v>230.26666666666662</v>
      </c>
      <c r="I209" s="289">
        <v>235.43333333333331</v>
      </c>
      <c r="J209" s="289">
        <v>240.01666666666662</v>
      </c>
      <c r="K209" s="254">
        <v>230.85</v>
      </c>
      <c r="L209" s="254">
        <v>221.1</v>
      </c>
      <c r="M209" s="254">
        <v>6.7500200000000001</v>
      </c>
    </row>
    <row r="210" spans="1:13">
      <c r="A210" s="282">
        <v>201</v>
      </c>
      <c r="B210" s="254" t="s">
        <v>522</v>
      </c>
      <c r="C210" s="254">
        <v>1042.95</v>
      </c>
      <c r="D210" s="289">
        <v>1039.3000000000002</v>
      </c>
      <c r="E210" s="289">
        <v>1018.7000000000003</v>
      </c>
      <c r="F210" s="289">
        <v>994.45</v>
      </c>
      <c r="G210" s="289">
        <v>973.85000000000014</v>
      </c>
      <c r="H210" s="289">
        <v>1063.5500000000004</v>
      </c>
      <c r="I210" s="289">
        <v>1084.1500000000003</v>
      </c>
      <c r="J210" s="289">
        <v>1108.4000000000005</v>
      </c>
      <c r="K210" s="254">
        <v>1059.9000000000001</v>
      </c>
      <c r="L210" s="254">
        <v>1015.05</v>
      </c>
      <c r="M210" s="254">
        <v>3.6224599999999998</v>
      </c>
    </row>
    <row r="211" spans="1:13">
      <c r="A211" s="282">
        <v>202</v>
      </c>
      <c r="B211" s="254" t="s">
        <v>118</v>
      </c>
      <c r="C211" s="254">
        <v>11.3</v>
      </c>
      <c r="D211" s="289">
        <v>11.433333333333332</v>
      </c>
      <c r="E211" s="289">
        <v>11.116666666666664</v>
      </c>
      <c r="F211" s="289">
        <v>10.933333333333332</v>
      </c>
      <c r="G211" s="289">
        <v>10.616666666666664</v>
      </c>
      <c r="H211" s="289">
        <v>11.616666666666664</v>
      </c>
      <c r="I211" s="289">
        <v>11.93333333333333</v>
      </c>
      <c r="J211" s="289">
        <v>12.116666666666664</v>
      </c>
      <c r="K211" s="254">
        <v>11.75</v>
      </c>
      <c r="L211" s="254">
        <v>11.25</v>
      </c>
      <c r="M211" s="254">
        <v>2886.3482800000002</v>
      </c>
    </row>
    <row r="212" spans="1:13">
      <c r="A212" s="282">
        <v>203</v>
      </c>
      <c r="B212" s="254" t="s">
        <v>195</v>
      </c>
      <c r="C212" s="254">
        <v>1018.15</v>
      </c>
      <c r="D212" s="289">
        <v>1027.0333333333335</v>
      </c>
      <c r="E212" s="289">
        <v>1000.0666666666671</v>
      </c>
      <c r="F212" s="289">
        <v>981.98333333333358</v>
      </c>
      <c r="G212" s="289">
        <v>955.01666666666711</v>
      </c>
      <c r="H212" s="289">
        <v>1045.116666666667</v>
      </c>
      <c r="I212" s="289">
        <v>1072.0833333333337</v>
      </c>
      <c r="J212" s="289">
        <v>1090.166666666667</v>
      </c>
      <c r="K212" s="254">
        <v>1054</v>
      </c>
      <c r="L212" s="254">
        <v>1008.95</v>
      </c>
      <c r="M212" s="254">
        <v>23.92792</v>
      </c>
    </row>
    <row r="213" spans="1:13">
      <c r="A213" s="282">
        <v>204</v>
      </c>
      <c r="B213" s="254" t="s">
        <v>528</v>
      </c>
      <c r="C213" s="254">
        <v>2412.25</v>
      </c>
      <c r="D213" s="289">
        <v>2405.5166666666669</v>
      </c>
      <c r="E213" s="289">
        <v>2384.4833333333336</v>
      </c>
      <c r="F213" s="289">
        <v>2356.7166666666667</v>
      </c>
      <c r="G213" s="289">
        <v>2335.6833333333334</v>
      </c>
      <c r="H213" s="289">
        <v>2433.2833333333338</v>
      </c>
      <c r="I213" s="289">
        <v>2454.3166666666675</v>
      </c>
      <c r="J213" s="289">
        <v>2482.0833333333339</v>
      </c>
      <c r="K213" s="254">
        <v>2426.5500000000002</v>
      </c>
      <c r="L213" s="254">
        <v>2377.75</v>
      </c>
      <c r="M213" s="254">
        <v>0.97374000000000005</v>
      </c>
    </row>
    <row r="214" spans="1:13">
      <c r="A214" s="282">
        <v>205</v>
      </c>
      <c r="B214" s="254" t="s">
        <v>196</v>
      </c>
      <c r="C214" s="289">
        <v>410.3</v>
      </c>
      <c r="D214" s="289">
        <v>412.7166666666667</v>
      </c>
      <c r="E214" s="289">
        <v>405.58333333333337</v>
      </c>
      <c r="F214" s="289">
        <v>400.86666666666667</v>
      </c>
      <c r="G214" s="289">
        <v>393.73333333333335</v>
      </c>
      <c r="H214" s="289">
        <v>417.43333333333339</v>
      </c>
      <c r="I214" s="289">
        <v>424.56666666666672</v>
      </c>
      <c r="J214" s="289">
        <v>429.28333333333342</v>
      </c>
      <c r="K214" s="289">
        <v>419.85</v>
      </c>
      <c r="L214" s="289">
        <v>408</v>
      </c>
      <c r="M214" s="289">
        <v>117.31941</v>
      </c>
    </row>
    <row r="215" spans="1:13">
      <c r="A215" s="282">
        <v>206</v>
      </c>
      <c r="B215" s="254" t="s">
        <v>197</v>
      </c>
      <c r="C215" s="289">
        <v>15.75</v>
      </c>
      <c r="D215" s="289">
        <v>15.783333333333333</v>
      </c>
      <c r="E215" s="289">
        <v>15.616666666666667</v>
      </c>
      <c r="F215" s="289">
        <v>15.483333333333334</v>
      </c>
      <c r="G215" s="289">
        <v>15.316666666666668</v>
      </c>
      <c r="H215" s="289">
        <v>15.916666666666666</v>
      </c>
      <c r="I215" s="289">
        <v>16.083333333333336</v>
      </c>
      <c r="J215" s="289">
        <v>16.216666666666665</v>
      </c>
      <c r="K215" s="289">
        <v>15.95</v>
      </c>
      <c r="L215" s="289">
        <v>15.65</v>
      </c>
      <c r="M215" s="289">
        <v>1159.22281</v>
      </c>
    </row>
    <row r="216" spans="1:13">
      <c r="A216" s="282">
        <v>207</v>
      </c>
      <c r="B216" s="254" t="s">
        <v>198</v>
      </c>
      <c r="C216" s="289">
        <v>201</v>
      </c>
      <c r="D216" s="289">
        <v>203.18333333333331</v>
      </c>
      <c r="E216" s="289">
        <v>197.81666666666661</v>
      </c>
      <c r="F216" s="289">
        <v>194.6333333333333</v>
      </c>
      <c r="G216" s="289">
        <v>189.26666666666659</v>
      </c>
      <c r="H216" s="289">
        <v>206.36666666666662</v>
      </c>
      <c r="I216" s="289">
        <v>211.73333333333335</v>
      </c>
      <c r="J216" s="289">
        <v>214.91666666666663</v>
      </c>
      <c r="K216" s="289">
        <v>208.55</v>
      </c>
      <c r="L216" s="289">
        <v>200</v>
      </c>
      <c r="M216" s="289">
        <v>158.90204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600"/>
      <c r="B1" s="600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44256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97" t="s">
        <v>16</v>
      </c>
      <c r="B9" s="598" t="s">
        <v>18</v>
      </c>
      <c r="C9" s="596" t="s">
        <v>19</v>
      </c>
      <c r="D9" s="596" t="s">
        <v>20</v>
      </c>
      <c r="E9" s="596" t="s">
        <v>21</v>
      </c>
      <c r="F9" s="596"/>
      <c r="G9" s="596"/>
      <c r="H9" s="596" t="s">
        <v>22</v>
      </c>
      <c r="I9" s="596"/>
      <c r="J9" s="596"/>
      <c r="K9" s="260"/>
      <c r="L9" s="267"/>
      <c r="M9" s="268"/>
    </row>
    <row r="10" spans="1:15" ht="42.75" customHeight="1">
      <c r="A10" s="592"/>
      <c r="B10" s="594"/>
      <c r="C10" s="599" t="s">
        <v>23</v>
      </c>
      <c r="D10" s="599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562" t="s">
        <v>284</v>
      </c>
      <c r="C11" s="535">
        <v>22832.75</v>
      </c>
      <c r="D11" s="536">
        <v>22642.833333333332</v>
      </c>
      <c r="E11" s="536">
        <v>22061.916666666664</v>
      </c>
      <c r="F11" s="536">
        <v>21291.083333333332</v>
      </c>
      <c r="G11" s="536">
        <v>20710.166666666664</v>
      </c>
      <c r="H11" s="536">
        <v>23413.666666666664</v>
      </c>
      <c r="I11" s="536">
        <v>23994.583333333328</v>
      </c>
      <c r="J11" s="536">
        <v>24765.416666666664</v>
      </c>
      <c r="K11" s="535">
        <v>23223.75</v>
      </c>
      <c r="L11" s="535">
        <v>21872</v>
      </c>
      <c r="M11" s="535">
        <v>0.12003999999999999</v>
      </c>
    </row>
    <row r="12" spans="1:15" ht="12" customHeight="1">
      <c r="A12" s="254">
        <v>2</v>
      </c>
      <c r="B12" s="562" t="s">
        <v>786</v>
      </c>
      <c r="C12" s="535">
        <v>1528.15</v>
      </c>
      <c r="D12" s="536">
        <v>1530.7166666666665</v>
      </c>
      <c r="E12" s="536">
        <v>1497.4333333333329</v>
      </c>
      <c r="F12" s="536">
        <v>1466.7166666666665</v>
      </c>
      <c r="G12" s="536">
        <v>1433.4333333333329</v>
      </c>
      <c r="H12" s="536">
        <v>1561.4333333333329</v>
      </c>
      <c r="I12" s="536">
        <v>1594.7166666666662</v>
      </c>
      <c r="J12" s="536">
        <v>1625.4333333333329</v>
      </c>
      <c r="K12" s="535">
        <v>1564</v>
      </c>
      <c r="L12" s="535">
        <v>1500</v>
      </c>
      <c r="M12" s="535">
        <v>1.3997200000000001</v>
      </c>
    </row>
    <row r="13" spans="1:15" ht="12" customHeight="1">
      <c r="A13" s="254">
        <v>3</v>
      </c>
      <c r="B13" s="562" t="s">
        <v>817</v>
      </c>
      <c r="C13" s="535">
        <v>1439.1</v>
      </c>
      <c r="D13" s="536">
        <v>1502.7</v>
      </c>
      <c r="E13" s="536">
        <v>1346.4</v>
      </c>
      <c r="F13" s="536">
        <v>1253.7</v>
      </c>
      <c r="G13" s="536">
        <v>1097.4000000000001</v>
      </c>
      <c r="H13" s="536">
        <v>1595.4</v>
      </c>
      <c r="I13" s="536">
        <v>1751.6999999999998</v>
      </c>
      <c r="J13" s="536">
        <v>1844.4</v>
      </c>
      <c r="K13" s="535">
        <v>1659</v>
      </c>
      <c r="L13" s="535">
        <v>1410</v>
      </c>
      <c r="M13" s="535">
        <v>1.8891500000000001</v>
      </c>
    </row>
    <row r="14" spans="1:15" ht="12" customHeight="1">
      <c r="A14" s="254">
        <v>4</v>
      </c>
      <c r="B14" s="562" t="s">
        <v>38</v>
      </c>
      <c r="C14" s="535">
        <v>1733.2</v>
      </c>
      <c r="D14" s="536">
        <v>1764.0666666666666</v>
      </c>
      <c r="E14" s="536">
        <v>1681.1333333333332</v>
      </c>
      <c r="F14" s="536">
        <v>1629.0666666666666</v>
      </c>
      <c r="G14" s="536">
        <v>1546.1333333333332</v>
      </c>
      <c r="H14" s="536">
        <v>1816.1333333333332</v>
      </c>
      <c r="I14" s="536">
        <v>1899.0666666666666</v>
      </c>
      <c r="J14" s="536">
        <v>1951.1333333333332</v>
      </c>
      <c r="K14" s="535">
        <v>1847</v>
      </c>
      <c r="L14" s="535">
        <v>1712</v>
      </c>
      <c r="M14" s="535">
        <v>29.738949999999999</v>
      </c>
    </row>
    <row r="15" spans="1:15" ht="12" customHeight="1">
      <c r="A15" s="254">
        <v>5</v>
      </c>
      <c r="B15" s="562" t="s">
        <v>285</v>
      </c>
      <c r="C15" s="535">
        <v>1819.25</v>
      </c>
      <c r="D15" s="536">
        <v>1809.3666666666668</v>
      </c>
      <c r="E15" s="536">
        <v>1795.6333333333337</v>
      </c>
      <c r="F15" s="536">
        <v>1772.0166666666669</v>
      </c>
      <c r="G15" s="536">
        <v>1758.2833333333338</v>
      </c>
      <c r="H15" s="536">
        <v>1832.9833333333336</v>
      </c>
      <c r="I15" s="536">
        <v>1846.7166666666667</v>
      </c>
      <c r="J15" s="536">
        <v>1870.3333333333335</v>
      </c>
      <c r="K15" s="535">
        <v>1823.1</v>
      </c>
      <c r="L15" s="535">
        <v>1785.75</v>
      </c>
      <c r="M15" s="535">
        <v>0.54713999999999996</v>
      </c>
    </row>
    <row r="16" spans="1:15" ht="12" customHeight="1">
      <c r="A16" s="254">
        <v>6</v>
      </c>
      <c r="B16" s="562" t="s">
        <v>286</v>
      </c>
      <c r="C16" s="535">
        <v>1072.7</v>
      </c>
      <c r="D16" s="536">
        <v>1061.9166666666667</v>
      </c>
      <c r="E16" s="536">
        <v>1035.8333333333335</v>
      </c>
      <c r="F16" s="536">
        <v>998.9666666666667</v>
      </c>
      <c r="G16" s="536">
        <v>972.88333333333344</v>
      </c>
      <c r="H16" s="536">
        <v>1098.7833333333335</v>
      </c>
      <c r="I16" s="536">
        <v>1124.866666666667</v>
      </c>
      <c r="J16" s="536">
        <v>1161.7333333333336</v>
      </c>
      <c r="K16" s="535">
        <v>1088</v>
      </c>
      <c r="L16" s="535">
        <v>1025.05</v>
      </c>
      <c r="M16" s="535">
        <v>3.1109200000000001</v>
      </c>
    </row>
    <row r="17" spans="1:13" ht="12" customHeight="1">
      <c r="A17" s="254">
        <v>7</v>
      </c>
      <c r="B17" s="562" t="s">
        <v>222</v>
      </c>
      <c r="C17" s="535">
        <v>1126.5</v>
      </c>
      <c r="D17" s="536">
        <v>1125.1666666666667</v>
      </c>
      <c r="E17" s="536">
        <v>1091.7833333333335</v>
      </c>
      <c r="F17" s="536">
        <v>1057.0666666666668</v>
      </c>
      <c r="G17" s="536">
        <v>1023.6833333333336</v>
      </c>
      <c r="H17" s="536">
        <v>1159.8833333333334</v>
      </c>
      <c r="I17" s="536">
        <v>1193.2666666666667</v>
      </c>
      <c r="J17" s="536">
        <v>1227.9833333333333</v>
      </c>
      <c r="K17" s="535">
        <v>1158.55</v>
      </c>
      <c r="L17" s="535">
        <v>1090.45</v>
      </c>
      <c r="M17" s="535">
        <v>8.5301399999999994</v>
      </c>
    </row>
    <row r="18" spans="1:13" ht="12" customHeight="1">
      <c r="A18" s="254">
        <v>8</v>
      </c>
      <c r="B18" s="562" t="s">
        <v>734</v>
      </c>
      <c r="C18" s="535">
        <v>630.9</v>
      </c>
      <c r="D18" s="536">
        <v>634.5</v>
      </c>
      <c r="E18" s="536">
        <v>624.4</v>
      </c>
      <c r="F18" s="536">
        <v>617.9</v>
      </c>
      <c r="G18" s="536">
        <v>607.79999999999995</v>
      </c>
      <c r="H18" s="536">
        <v>641</v>
      </c>
      <c r="I18" s="536">
        <v>651.09999999999991</v>
      </c>
      <c r="J18" s="536">
        <v>657.6</v>
      </c>
      <c r="K18" s="535">
        <v>644.6</v>
      </c>
      <c r="L18" s="535">
        <v>628</v>
      </c>
      <c r="M18" s="535">
        <v>2.5647000000000002</v>
      </c>
    </row>
    <row r="19" spans="1:13" ht="12" customHeight="1">
      <c r="A19" s="254">
        <v>9</v>
      </c>
      <c r="B19" s="562" t="s">
        <v>735</v>
      </c>
      <c r="C19" s="535">
        <v>1235</v>
      </c>
      <c r="D19" s="536">
        <v>1228.8833333333334</v>
      </c>
      <c r="E19" s="536">
        <v>1218.7666666666669</v>
      </c>
      <c r="F19" s="536">
        <v>1202.5333333333335</v>
      </c>
      <c r="G19" s="536">
        <v>1192.416666666667</v>
      </c>
      <c r="H19" s="536">
        <v>1245.1166666666668</v>
      </c>
      <c r="I19" s="536">
        <v>1255.2333333333331</v>
      </c>
      <c r="J19" s="536">
        <v>1271.4666666666667</v>
      </c>
      <c r="K19" s="535">
        <v>1239</v>
      </c>
      <c r="L19" s="535">
        <v>1212.6500000000001</v>
      </c>
      <c r="M19" s="535">
        <v>2.5535600000000001</v>
      </c>
    </row>
    <row r="20" spans="1:13" ht="12" customHeight="1">
      <c r="A20" s="254">
        <v>10</v>
      </c>
      <c r="B20" s="562" t="s">
        <v>287</v>
      </c>
      <c r="C20" s="535">
        <v>2255.5500000000002</v>
      </c>
      <c r="D20" s="536">
        <v>2232</v>
      </c>
      <c r="E20" s="536">
        <v>2189.5</v>
      </c>
      <c r="F20" s="536">
        <v>2123.4499999999998</v>
      </c>
      <c r="G20" s="536">
        <v>2080.9499999999998</v>
      </c>
      <c r="H20" s="536">
        <v>2298.0500000000002</v>
      </c>
      <c r="I20" s="536">
        <v>2340.5500000000002</v>
      </c>
      <c r="J20" s="536">
        <v>2406.6000000000004</v>
      </c>
      <c r="K20" s="535">
        <v>2274.5</v>
      </c>
      <c r="L20" s="535">
        <v>2165.9499999999998</v>
      </c>
      <c r="M20" s="535">
        <v>0.54425999999999997</v>
      </c>
    </row>
    <row r="21" spans="1:13" ht="12" customHeight="1">
      <c r="A21" s="254">
        <v>11</v>
      </c>
      <c r="B21" s="562" t="s">
        <v>288</v>
      </c>
      <c r="C21" s="535">
        <v>14389.45</v>
      </c>
      <c r="D21" s="536">
        <v>14367.183333333334</v>
      </c>
      <c r="E21" s="536">
        <v>14250.266666666668</v>
      </c>
      <c r="F21" s="536">
        <v>14111.083333333334</v>
      </c>
      <c r="G21" s="536">
        <v>13994.166666666668</v>
      </c>
      <c r="H21" s="536">
        <v>14506.366666666669</v>
      </c>
      <c r="I21" s="536">
        <v>14623.283333333333</v>
      </c>
      <c r="J21" s="536">
        <v>14762.466666666669</v>
      </c>
      <c r="K21" s="535">
        <v>14484.1</v>
      </c>
      <c r="L21" s="535">
        <v>14228</v>
      </c>
      <c r="M21" s="535">
        <v>0.11859</v>
      </c>
    </row>
    <row r="22" spans="1:13" ht="12" customHeight="1">
      <c r="A22" s="254">
        <v>12</v>
      </c>
      <c r="B22" s="562" t="s">
        <v>40</v>
      </c>
      <c r="C22" s="535">
        <v>833.65</v>
      </c>
      <c r="D22" s="536">
        <v>838.16666666666663</v>
      </c>
      <c r="E22" s="536">
        <v>815.33333333333326</v>
      </c>
      <c r="F22" s="536">
        <v>797.01666666666665</v>
      </c>
      <c r="G22" s="536">
        <v>774.18333333333328</v>
      </c>
      <c r="H22" s="536">
        <v>856.48333333333323</v>
      </c>
      <c r="I22" s="536">
        <v>879.31666666666649</v>
      </c>
      <c r="J22" s="536">
        <v>897.63333333333321</v>
      </c>
      <c r="K22" s="535">
        <v>861</v>
      </c>
      <c r="L22" s="535">
        <v>819.85</v>
      </c>
      <c r="M22" s="535">
        <v>113.55426</v>
      </c>
    </row>
    <row r="23" spans="1:13">
      <c r="A23" s="254">
        <v>13</v>
      </c>
      <c r="B23" s="562" t="s">
        <v>289</v>
      </c>
      <c r="C23" s="535">
        <v>1159.8499999999999</v>
      </c>
      <c r="D23" s="536">
        <v>1148.7833333333335</v>
      </c>
      <c r="E23" s="536">
        <v>1112.616666666667</v>
      </c>
      <c r="F23" s="536">
        <v>1065.3833333333334</v>
      </c>
      <c r="G23" s="536">
        <v>1029.2166666666669</v>
      </c>
      <c r="H23" s="536">
        <v>1196.0166666666671</v>
      </c>
      <c r="I23" s="536">
        <v>1232.1833333333336</v>
      </c>
      <c r="J23" s="536">
        <v>1279.4166666666672</v>
      </c>
      <c r="K23" s="535">
        <v>1184.95</v>
      </c>
      <c r="L23" s="535">
        <v>1101.55</v>
      </c>
      <c r="M23" s="535">
        <v>66.627420000000001</v>
      </c>
    </row>
    <row r="24" spans="1:13">
      <c r="A24" s="254">
        <v>14</v>
      </c>
      <c r="B24" s="562" t="s">
        <v>41</v>
      </c>
      <c r="C24" s="535">
        <v>675.9</v>
      </c>
      <c r="D24" s="536">
        <v>682.44999999999993</v>
      </c>
      <c r="E24" s="536">
        <v>661.44999999999982</v>
      </c>
      <c r="F24" s="536">
        <v>646.99999999999989</v>
      </c>
      <c r="G24" s="536">
        <v>625.99999999999977</v>
      </c>
      <c r="H24" s="536">
        <v>696.89999999999986</v>
      </c>
      <c r="I24" s="536">
        <v>717.90000000000009</v>
      </c>
      <c r="J24" s="536">
        <v>732.34999999999991</v>
      </c>
      <c r="K24" s="535">
        <v>703.45</v>
      </c>
      <c r="L24" s="535">
        <v>668</v>
      </c>
      <c r="M24" s="535">
        <v>199.09989999999999</v>
      </c>
    </row>
    <row r="25" spans="1:13">
      <c r="A25" s="254">
        <v>15</v>
      </c>
      <c r="B25" s="562" t="s">
        <v>836</v>
      </c>
      <c r="C25" s="535">
        <v>512.20000000000005</v>
      </c>
      <c r="D25" s="536">
        <v>506.40000000000003</v>
      </c>
      <c r="E25" s="536">
        <v>493.85</v>
      </c>
      <c r="F25" s="536">
        <v>475.5</v>
      </c>
      <c r="G25" s="536">
        <v>462.95</v>
      </c>
      <c r="H25" s="536">
        <v>524.75</v>
      </c>
      <c r="I25" s="536">
        <v>537.30000000000018</v>
      </c>
      <c r="J25" s="536">
        <v>555.65000000000009</v>
      </c>
      <c r="K25" s="535">
        <v>518.95000000000005</v>
      </c>
      <c r="L25" s="535">
        <v>488.05</v>
      </c>
      <c r="M25" s="535">
        <v>15.51014</v>
      </c>
    </row>
    <row r="26" spans="1:13">
      <c r="A26" s="254">
        <v>16</v>
      </c>
      <c r="B26" s="562" t="s">
        <v>290</v>
      </c>
      <c r="C26" s="535">
        <v>750</v>
      </c>
      <c r="D26" s="536">
        <v>746.94999999999993</v>
      </c>
      <c r="E26" s="536">
        <v>724.04999999999984</v>
      </c>
      <c r="F26" s="536">
        <v>698.09999999999991</v>
      </c>
      <c r="G26" s="536">
        <v>675.19999999999982</v>
      </c>
      <c r="H26" s="536">
        <v>772.89999999999986</v>
      </c>
      <c r="I26" s="536">
        <v>795.8</v>
      </c>
      <c r="J26" s="536">
        <v>821.74999999999989</v>
      </c>
      <c r="K26" s="535">
        <v>769.85</v>
      </c>
      <c r="L26" s="535">
        <v>721</v>
      </c>
      <c r="M26" s="535">
        <v>8.2536799999999992</v>
      </c>
    </row>
    <row r="27" spans="1:13">
      <c r="A27" s="254">
        <v>17</v>
      </c>
      <c r="B27" s="562" t="s">
        <v>223</v>
      </c>
      <c r="C27" s="535">
        <v>123.65</v>
      </c>
      <c r="D27" s="536">
        <v>121.35000000000001</v>
      </c>
      <c r="E27" s="536">
        <v>117.25000000000001</v>
      </c>
      <c r="F27" s="536">
        <v>110.85000000000001</v>
      </c>
      <c r="G27" s="536">
        <v>106.75000000000001</v>
      </c>
      <c r="H27" s="536">
        <v>127.75000000000001</v>
      </c>
      <c r="I27" s="536">
        <v>131.85000000000002</v>
      </c>
      <c r="J27" s="536">
        <v>138.25</v>
      </c>
      <c r="K27" s="535">
        <v>125.45</v>
      </c>
      <c r="L27" s="535">
        <v>114.95</v>
      </c>
      <c r="M27" s="535">
        <v>132.62513999999999</v>
      </c>
    </row>
    <row r="28" spans="1:13">
      <c r="A28" s="254">
        <v>18</v>
      </c>
      <c r="B28" s="562" t="s">
        <v>224</v>
      </c>
      <c r="C28" s="535">
        <v>183.6</v>
      </c>
      <c r="D28" s="536">
        <v>181.61666666666667</v>
      </c>
      <c r="E28" s="536">
        <v>178.23333333333335</v>
      </c>
      <c r="F28" s="536">
        <v>172.86666666666667</v>
      </c>
      <c r="G28" s="536">
        <v>169.48333333333335</v>
      </c>
      <c r="H28" s="536">
        <v>186.98333333333335</v>
      </c>
      <c r="I28" s="536">
        <v>190.36666666666667</v>
      </c>
      <c r="J28" s="536">
        <v>195.73333333333335</v>
      </c>
      <c r="K28" s="535">
        <v>185</v>
      </c>
      <c r="L28" s="535">
        <v>176.25</v>
      </c>
      <c r="M28" s="535">
        <v>47.662280000000003</v>
      </c>
    </row>
    <row r="29" spans="1:13">
      <c r="A29" s="254">
        <v>19</v>
      </c>
      <c r="B29" s="562" t="s">
        <v>291</v>
      </c>
      <c r="C29" s="535">
        <v>357.25</v>
      </c>
      <c r="D29" s="536">
        <v>358.83333333333331</v>
      </c>
      <c r="E29" s="536">
        <v>349.41666666666663</v>
      </c>
      <c r="F29" s="536">
        <v>341.58333333333331</v>
      </c>
      <c r="G29" s="536">
        <v>332.16666666666663</v>
      </c>
      <c r="H29" s="536">
        <v>366.66666666666663</v>
      </c>
      <c r="I29" s="536">
        <v>376.08333333333326</v>
      </c>
      <c r="J29" s="536">
        <v>383.91666666666663</v>
      </c>
      <c r="K29" s="535">
        <v>368.25</v>
      </c>
      <c r="L29" s="535">
        <v>351</v>
      </c>
      <c r="M29" s="535">
        <v>2.5815399999999999</v>
      </c>
    </row>
    <row r="30" spans="1:13">
      <c r="A30" s="254">
        <v>20</v>
      </c>
      <c r="B30" s="562" t="s">
        <v>292</v>
      </c>
      <c r="C30" s="535">
        <v>308.5</v>
      </c>
      <c r="D30" s="536">
        <v>306.2</v>
      </c>
      <c r="E30" s="536">
        <v>298.5</v>
      </c>
      <c r="F30" s="536">
        <v>288.5</v>
      </c>
      <c r="G30" s="536">
        <v>280.8</v>
      </c>
      <c r="H30" s="536">
        <v>316.2</v>
      </c>
      <c r="I30" s="536">
        <v>323.89999999999992</v>
      </c>
      <c r="J30" s="536">
        <v>333.9</v>
      </c>
      <c r="K30" s="535">
        <v>313.89999999999998</v>
      </c>
      <c r="L30" s="535">
        <v>296.2</v>
      </c>
      <c r="M30" s="535">
        <v>6.1442800000000002</v>
      </c>
    </row>
    <row r="31" spans="1:13">
      <c r="A31" s="254">
        <v>21</v>
      </c>
      <c r="B31" s="562" t="s">
        <v>736</v>
      </c>
      <c r="C31" s="535">
        <v>5199.3999999999996</v>
      </c>
      <c r="D31" s="536">
        <v>5170.3</v>
      </c>
      <c r="E31" s="536">
        <v>5086.2000000000007</v>
      </c>
      <c r="F31" s="536">
        <v>4973.0000000000009</v>
      </c>
      <c r="G31" s="536">
        <v>4888.9000000000015</v>
      </c>
      <c r="H31" s="536">
        <v>5283.5</v>
      </c>
      <c r="I31" s="536">
        <v>5367.6</v>
      </c>
      <c r="J31" s="536">
        <v>5480.7999999999993</v>
      </c>
      <c r="K31" s="535">
        <v>5254.4</v>
      </c>
      <c r="L31" s="535">
        <v>5057.1000000000004</v>
      </c>
      <c r="M31" s="535">
        <v>0.88063000000000002</v>
      </c>
    </row>
    <row r="32" spans="1:13">
      <c r="A32" s="254">
        <v>22</v>
      </c>
      <c r="B32" s="562" t="s">
        <v>225</v>
      </c>
      <c r="C32" s="535">
        <v>1747.7</v>
      </c>
      <c r="D32" s="536">
        <v>1743.6666666666667</v>
      </c>
      <c r="E32" s="536">
        <v>1726.0333333333335</v>
      </c>
      <c r="F32" s="536">
        <v>1704.3666666666668</v>
      </c>
      <c r="G32" s="536">
        <v>1686.7333333333336</v>
      </c>
      <c r="H32" s="536">
        <v>1765.3333333333335</v>
      </c>
      <c r="I32" s="536">
        <v>1782.9666666666667</v>
      </c>
      <c r="J32" s="536">
        <v>1804.6333333333334</v>
      </c>
      <c r="K32" s="535">
        <v>1761.3</v>
      </c>
      <c r="L32" s="535">
        <v>1722</v>
      </c>
      <c r="M32" s="535">
        <v>0.57708000000000004</v>
      </c>
    </row>
    <row r="33" spans="1:13">
      <c r="A33" s="254">
        <v>23</v>
      </c>
      <c r="B33" s="562" t="s">
        <v>293</v>
      </c>
      <c r="C33" s="535">
        <v>2158.1</v>
      </c>
      <c r="D33" s="536">
        <v>2164.7166666666667</v>
      </c>
      <c r="E33" s="536">
        <v>2129.4333333333334</v>
      </c>
      <c r="F33" s="536">
        <v>2100.7666666666669</v>
      </c>
      <c r="G33" s="536">
        <v>2065.4833333333336</v>
      </c>
      <c r="H33" s="536">
        <v>2193.3833333333332</v>
      </c>
      <c r="I33" s="536">
        <v>2228.666666666667</v>
      </c>
      <c r="J33" s="536">
        <v>2257.333333333333</v>
      </c>
      <c r="K33" s="535">
        <v>2200</v>
      </c>
      <c r="L33" s="535">
        <v>2136.0500000000002</v>
      </c>
      <c r="M33" s="535">
        <v>0.27818999999999999</v>
      </c>
    </row>
    <row r="34" spans="1:13">
      <c r="A34" s="254">
        <v>24</v>
      </c>
      <c r="B34" s="562" t="s">
        <v>737</v>
      </c>
      <c r="C34" s="535">
        <v>101.75</v>
      </c>
      <c r="D34" s="536">
        <v>103.13333333333333</v>
      </c>
      <c r="E34" s="536">
        <v>99.116666666666646</v>
      </c>
      <c r="F34" s="536">
        <v>96.48333333333332</v>
      </c>
      <c r="G34" s="536">
        <v>92.46666666666664</v>
      </c>
      <c r="H34" s="536">
        <v>105.76666666666665</v>
      </c>
      <c r="I34" s="536">
        <v>109.78333333333333</v>
      </c>
      <c r="J34" s="536">
        <v>112.41666666666666</v>
      </c>
      <c r="K34" s="535">
        <v>107.15</v>
      </c>
      <c r="L34" s="535">
        <v>100.5</v>
      </c>
      <c r="M34" s="535">
        <v>8.7205300000000001</v>
      </c>
    </row>
    <row r="35" spans="1:13">
      <c r="A35" s="254">
        <v>25</v>
      </c>
      <c r="B35" s="562" t="s">
        <v>294</v>
      </c>
      <c r="C35" s="535">
        <v>920.75</v>
      </c>
      <c r="D35" s="536">
        <v>910.18333333333339</v>
      </c>
      <c r="E35" s="536">
        <v>891.56666666666683</v>
      </c>
      <c r="F35" s="536">
        <v>862.38333333333344</v>
      </c>
      <c r="G35" s="536">
        <v>843.76666666666688</v>
      </c>
      <c r="H35" s="536">
        <v>939.36666666666679</v>
      </c>
      <c r="I35" s="536">
        <v>957.98333333333335</v>
      </c>
      <c r="J35" s="536">
        <v>987.16666666666674</v>
      </c>
      <c r="K35" s="535">
        <v>928.8</v>
      </c>
      <c r="L35" s="535">
        <v>881</v>
      </c>
      <c r="M35" s="535">
        <v>6.2791399999999999</v>
      </c>
    </row>
    <row r="36" spans="1:13">
      <c r="A36" s="254">
        <v>26</v>
      </c>
      <c r="B36" s="562" t="s">
        <v>226</v>
      </c>
      <c r="C36" s="535">
        <v>2722.05</v>
      </c>
      <c r="D36" s="536">
        <v>2752.35</v>
      </c>
      <c r="E36" s="536">
        <v>2679.7</v>
      </c>
      <c r="F36" s="536">
        <v>2637.35</v>
      </c>
      <c r="G36" s="536">
        <v>2564.6999999999998</v>
      </c>
      <c r="H36" s="536">
        <v>2794.7</v>
      </c>
      <c r="I36" s="536">
        <v>2867.3500000000004</v>
      </c>
      <c r="J36" s="536">
        <v>2909.7</v>
      </c>
      <c r="K36" s="535">
        <v>2825</v>
      </c>
      <c r="L36" s="535">
        <v>2710</v>
      </c>
      <c r="M36" s="535">
        <v>1.2524999999999999</v>
      </c>
    </row>
    <row r="37" spans="1:13">
      <c r="A37" s="254">
        <v>27</v>
      </c>
      <c r="B37" s="562" t="s">
        <v>738</v>
      </c>
      <c r="C37" s="535">
        <v>5051.3999999999996</v>
      </c>
      <c r="D37" s="536">
        <v>5071.1500000000005</v>
      </c>
      <c r="E37" s="536">
        <v>5010.3000000000011</v>
      </c>
      <c r="F37" s="536">
        <v>4969.2000000000007</v>
      </c>
      <c r="G37" s="536">
        <v>4908.3500000000013</v>
      </c>
      <c r="H37" s="536">
        <v>5112.2500000000009</v>
      </c>
      <c r="I37" s="536">
        <v>5173.1000000000013</v>
      </c>
      <c r="J37" s="536">
        <v>5214.2000000000007</v>
      </c>
      <c r="K37" s="535">
        <v>5132</v>
      </c>
      <c r="L37" s="535">
        <v>5030.05</v>
      </c>
      <c r="M37" s="535">
        <v>0.24389</v>
      </c>
    </row>
    <row r="38" spans="1:13">
      <c r="A38" s="254">
        <v>28</v>
      </c>
      <c r="B38" s="562" t="s">
        <v>801</v>
      </c>
      <c r="C38" s="535">
        <v>19.75</v>
      </c>
      <c r="D38" s="536">
        <v>19.816666666666666</v>
      </c>
      <c r="E38" s="536">
        <v>19.583333333333332</v>
      </c>
      <c r="F38" s="536">
        <v>19.416666666666664</v>
      </c>
      <c r="G38" s="536">
        <v>19.18333333333333</v>
      </c>
      <c r="H38" s="536">
        <v>19.983333333333334</v>
      </c>
      <c r="I38" s="536">
        <v>20.216666666666669</v>
      </c>
      <c r="J38" s="536">
        <v>20.383333333333336</v>
      </c>
      <c r="K38" s="535">
        <v>20.05</v>
      </c>
      <c r="L38" s="535">
        <v>19.649999999999999</v>
      </c>
      <c r="M38" s="535">
        <v>89.086100000000002</v>
      </c>
    </row>
    <row r="39" spans="1:13">
      <c r="A39" s="254">
        <v>29</v>
      </c>
      <c r="B39" s="562" t="s">
        <v>44</v>
      </c>
      <c r="C39" s="535">
        <v>882.15</v>
      </c>
      <c r="D39" s="536">
        <v>880.38333333333333</v>
      </c>
      <c r="E39" s="536">
        <v>873.86666666666667</v>
      </c>
      <c r="F39" s="536">
        <v>865.58333333333337</v>
      </c>
      <c r="G39" s="536">
        <v>859.06666666666672</v>
      </c>
      <c r="H39" s="536">
        <v>888.66666666666663</v>
      </c>
      <c r="I39" s="536">
        <v>895.18333333333328</v>
      </c>
      <c r="J39" s="536">
        <v>903.46666666666658</v>
      </c>
      <c r="K39" s="535">
        <v>886.9</v>
      </c>
      <c r="L39" s="535">
        <v>872.1</v>
      </c>
      <c r="M39" s="535">
        <v>10.844569999999999</v>
      </c>
    </row>
    <row r="40" spans="1:13">
      <c r="A40" s="254">
        <v>30</v>
      </c>
      <c r="B40" s="562" t="s">
        <v>296</v>
      </c>
      <c r="C40" s="535">
        <v>3232.7</v>
      </c>
      <c r="D40" s="536">
        <v>3229.0666666666671</v>
      </c>
      <c r="E40" s="536">
        <v>3145.233333333334</v>
      </c>
      <c r="F40" s="536">
        <v>3057.7666666666669</v>
      </c>
      <c r="G40" s="536">
        <v>2973.9333333333338</v>
      </c>
      <c r="H40" s="536">
        <v>3316.5333333333342</v>
      </c>
      <c r="I40" s="536">
        <v>3400.3666666666672</v>
      </c>
      <c r="J40" s="536">
        <v>3487.8333333333344</v>
      </c>
      <c r="K40" s="535">
        <v>3312.9</v>
      </c>
      <c r="L40" s="535">
        <v>3141.6</v>
      </c>
      <c r="M40" s="535">
        <v>1.4783200000000001</v>
      </c>
    </row>
    <row r="41" spans="1:13">
      <c r="A41" s="254">
        <v>31</v>
      </c>
      <c r="B41" s="562" t="s">
        <v>45</v>
      </c>
      <c r="C41" s="535">
        <v>273.5</v>
      </c>
      <c r="D41" s="536">
        <v>277.83333333333331</v>
      </c>
      <c r="E41" s="536">
        <v>267.16666666666663</v>
      </c>
      <c r="F41" s="536">
        <v>260.83333333333331</v>
      </c>
      <c r="G41" s="536">
        <v>250.16666666666663</v>
      </c>
      <c r="H41" s="536">
        <v>284.16666666666663</v>
      </c>
      <c r="I41" s="536">
        <v>294.83333333333326</v>
      </c>
      <c r="J41" s="536">
        <v>301.16666666666663</v>
      </c>
      <c r="K41" s="535">
        <v>288.5</v>
      </c>
      <c r="L41" s="535">
        <v>271.5</v>
      </c>
      <c r="M41" s="535">
        <v>212.50568999999999</v>
      </c>
    </row>
    <row r="42" spans="1:13">
      <c r="A42" s="254">
        <v>32</v>
      </c>
      <c r="B42" s="562" t="s">
        <v>46</v>
      </c>
      <c r="C42" s="535">
        <v>3058.65</v>
      </c>
      <c r="D42" s="536">
        <v>3084.4166666666665</v>
      </c>
      <c r="E42" s="536">
        <v>2994.8833333333332</v>
      </c>
      <c r="F42" s="536">
        <v>2931.1166666666668</v>
      </c>
      <c r="G42" s="536">
        <v>2841.5833333333335</v>
      </c>
      <c r="H42" s="536">
        <v>3148.1833333333329</v>
      </c>
      <c r="I42" s="536">
        <v>3237.7166666666667</v>
      </c>
      <c r="J42" s="536">
        <v>3301.4833333333327</v>
      </c>
      <c r="K42" s="535">
        <v>3173.95</v>
      </c>
      <c r="L42" s="535">
        <v>3020.65</v>
      </c>
      <c r="M42" s="535">
        <v>21.034330000000001</v>
      </c>
    </row>
    <row r="43" spans="1:13">
      <c r="A43" s="254">
        <v>33</v>
      </c>
      <c r="B43" s="562" t="s">
        <v>47</v>
      </c>
      <c r="C43" s="535">
        <v>232.1</v>
      </c>
      <c r="D43" s="536">
        <v>232.71666666666667</v>
      </c>
      <c r="E43" s="536">
        <v>226.48333333333335</v>
      </c>
      <c r="F43" s="536">
        <v>220.86666666666667</v>
      </c>
      <c r="G43" s="536">
        <v>214.63333333333335</v>
      </c>
      <c r="H43" s="536">
        <v>238.33333333333334</v>
      </c>
      <c r="I43" s="536">
        <v>244.56666666666663</v>
      </c>
      <c r="J43" s="536">
        <v>250.18333333333334</v>
      </c>
      <c r="K43" s="535">
        <v>238.95</v>
      </c>
      <c r="L43" s="535">
        <v>227.1</v>
      </c>
      <c r="M43" s="535">
        <v>85.025689999999997</v>
      </c>
    </row>
    <row r="44" spans="1:13">
      <c r="A44" s="254">
        <v>34</v>
      </c>
      <c r="B44" s="562" t="s">
        <v>48</v>
      </c>
      <c r="C44" s="535">
        <v>128.85</v>
      </c>
      <c r="D44" s="536">
        <v>127.95</v>
      </c>
      <c r="E44" s="536">
        <v>125.4</v>
      </c>
      <c r="F44" s="536">
        <v>121.95</v>
      </c>
      <c r="G44" s="536">
        <v>119.4</v>
      </c>
      <c r="H44" s="536">
        <v>131.4</v>
      </c>
      <c r="I44" s="536">
        <v>133.94999999999999</v>
      </c>
      <c r="J44" s="536">
        <v>137.4</v>
      </c>
      <c r="K44" s="535">
        <v>130.5</v>
      </c>
      <c r="L44" s="535">
        <v>124.5</v>
      </c>
      <c r="M44" s="535">
        <v>296.64625999999998</v>
      </c>
    </row>
    <row r="45" spans="1:13">
      <c r="A45" s="254">
        <v>35</v>
      </c>
      <c r="B45" s="562" t="s">
        <v>297</v>
      </c>
      <c r="C45" s="535">
        <v>113.1</v>
      </c>
      <c r="D45" s="536">
        <v>112.23333333333335</v>
      </c>
      <c r="E45" s="536">
        <v>109.76666666666669</v>
      </c>
      <c r="F45" s="536">
        <v>106.43333333333335</v>
      </c>
      <c r="G45" s="536">
        <v>103.9666666666667</v>
      </c>
      <c r="H45" s="536">
        <v>115.56666666666669</v>
      </c>
      <c r="I45" s="536">
        <v>118.03333333333333</v>
      </c>
      <c r="J45" s="536">
        <v>121.36666666666669</v>
      </c>
      <c r="K45" s="535">
        <v>114.7</v>
      </c>
      <c r="L45" s="535">
        <v>108.9</v>
      </c>
      <c r="M45" s="535">
        <v>10.19078</v>
      </c>
    </row>
    <row r="46" spans="1:13">
      <c r="A46" s="254">
        <v>36</v>
      </c>
      <c r="B46" s="562" t="s">
        <v>50</v>
      </c>
      <c r="C46" s="535">
        <v>2277.1999999999998</v>
      </c>
      <c r="D46" s="536">
        <v>2299.0666666666666</v>
      </c>
      <c r="E46" s="536">
        <v>2238.1333333333332</v>
      </c>
      <c r="F46" s="536">
        <v>2199.0666666666666</v>
      </c>
      <c r="G46" s="536">
        <v>2138.1333333333332</v>
      </c>
      <c r="H46" s="536">
        <v>2338.1333333333332</v>
      </c>
      <c r="I46" s="536">
        <v>2399.0666666666666</v>
      </c>
      <c r="J46" s="536">
        <v>2438.1333333333332</v>
      </c>
      <c r="K46" s="535">
        <v>2360</v>
      </c>
      <c r="L46" s="535">
        <v>2260</v>
      </c>
      <c r="M46" s="535">
        <v>39.33813</v>
      </c>
    </row>
    <row r="47" spans="1:13">
      <c r="A47" s="254">
        <v>37</v>
      </c>
      <c r="B47" s="562" t="s">
        <v>298</v>
      </c>
      <c r="C47" s="535">
        <v>143.25</v>
      </c>
      <c r="D47" s="536">
        <v>144.01666666666668</v>
      </c>
      <c r="E47" s="536">
        <v>140.53333333333336</v>
      </c>
      <c r="F47" s="536">
        <v>137.81666666666669</v>
      </c>
      <c r="G47" s="536">
        <v>134.33333333333337</v>
      </c>
      <c r="H47" s="536">
        <v>146.73333333333335</v>
      </c>
      <c r="I47" s="536">
        <v>150.21666666666664</v>
      </c>
      <c r="J47" s="536">
        <v>152.93333333333334</v>
      </c>
      <c r="K47" s="535">
        <v>147.5</v>
      </c>
      <c r="L47" s="535">
        <v>141.30000000000001</v>
      </c>
      <c r="M47" s="535">
        <v>4.2587799999999998</v>
      </c>
    </row>
    <row r="48" spans="1:13">
      <c r="A48" s="254">
        <v>38</v>
      </c>
      <c r="B48" s="562" t="s">
        <v>299</v>
      </c>
      <c r="C48" s="535">
        <v>3436.25</v>
      </c>
      <c r="D48" s="536">
        <v>3452.0666666666671</v>
      </c>
      <c r="E48" s="536">
        <v>3404.1333333333341</v>
      </c>
      <c r="F48" s="536">
        <v>3372.0166666666669</v>
      </c>
      <c r="G48" s="536">
        <v>3324.0833333333339</v>
      </c>
      <c r="H48" s="536">
        <v>3484.1833333333343</v>
      </c>
      <c r="I48" s="536">
        <v>3532.1166666666677</v>
      </c>
      <c r="J48" s="536">
        <v>3564.2333333333345</v>
      </c>
      <c r="K48" s="535">
        <v>3500</v>
      </c>
      <c r="L48" s="535">
        <v>3419.95</v>
      </c>
      <c r="M48" s="535">
        <v>0.24729999999999999</v>
      </c>
    </row>
    <row r="49" spans="1:13">
      <c r="A49" s="254">
        <v>39</v>
      </c>
      <c r="B49" s="562" t="s">
        <v>300</v>
      </c>
      <c r="C49" s="535">
        <v>2127.6999999999998</v>
      </c>
      <c r="D49" s="536">
        <v>2120.9</v>
      </c>
      <c r="E49" s="536">
        <v>2086.8000000000002</v>
      </c>
      <c r="F49" s="536">
        <v>2045.9</v>
      </c>
      <c r="G49" s="536">
        <v>2011.8000000000002</v>
      </c>
      <c r="H49" s="536">
        <v>2161.8000000000002</v>
      </c>
      <c r="I49" s="536">
        <v>2195.8999999999996</v>
      </c>
      <c r="J49" s="536">
        <v>2236.8000000000002</v>
      </c>
      <c r="K49" s="535">
        <v>2155</v>
      </c>
      <c r="L49" s="535">
        <v>2080</v>
      </c>
      <c r="M49" s="535">
        <v>2.7338900000000002</v>
      </c>
    </row>
    <row r="50" spans="1:13">
      <c r="A50" s="254">
        <v>40</v>
      </c>
      <c r="B50" s="562" t="s">
        <v>301</v>
      </c>
      <c r="C50" s="535">
        <v>6559.45</v>
      </c>
      <c r="D50" s="536">
        <v>6542.8166666666666</v>
      </c>
      <c r="E50" s="536">
        <v>6466.6333333333332</v>
      </c>
      <c r="F50" s="536">
        <v>6373.8166666666666</v>
      </c>
      <c r="G50" s="536">
        <v>6297.6333333333332</v>
      </c>
      <c r="H50" s="536">
        <v>6635.6333333333332</v>
      </c>
      <c r="I50" s="536">
        <v>6711.8166666666657</v>
      </c>
      <c r="J50" s="536">
        <v>6804.6333333333332</v>
      </c>
      <c r="K50" s="535">
        <v>6619</v>
      </c>
      <c r="L50" s="535">
        <v>6450</v>
      </c>
      <c r="M50" s="535">
        <v>0.33687</v>
      </c>
    </row>
    <row r="51" spans="1:13">
      <c r="A51" s="254">
        <v>41</v>
      </c>
      <c r="B51" s="562" t="s">
        <v>52</v>
      </c>
      <c r="C51" s="535">
        <v>855.2</v>
      </c>
      <c r="D51" s="536">
        <v>857.20000000000016</v>
      </c>
      <c r="E51" s="536">
        <v>842.45000000000027</v>
      </c>
      <c r="F51" s="536">
        <v>829.70000000000016</v>
      </c>
      <c r="G51" s="536">
        <v>814.95000000000027</v>
      </c>
      <c r="H51" s="536">
        <v>869.95000000000027</v>
      </c>
      <c r="I51" s="536">
        <v>884.7</v>
      </c>
      <c r="J51" s="536">
        <v>897.45000000000027</v>
      </c>
      <c r="K51" s="535">
        <v>871.95</v>
      </c>
      <c r="L51" s="535">
        <v>844.45</v>
      </c>
      <c r="M51" s="535">
        <v>38.669559999999997</v>
      </c>
    </row>
    <row r="52" spans="1:13">
      <c r="A52" s="254">
        <v>42</v>
      </c>
      <c r="B52" s="562" t="s">
        <v>302</v>
      </c>
      <c r="C52" s="535">
        <v>478</v>
      </c>
      <c r="D52" s="536">
        <v>476.5</v>
      </c>
      <c r="E52" s="536">
        <v>470.8</v>
      </c>
      <c r="F52" s="536">
        <v>463.6</v>
      </c>
      <c r="G52" s="536">
        <v>457.90000000000003</v>
      </c>
      <c r="H52" s="536">
        <v>483.7</v>
      </c>
      <c r="I52" s="536">
        <v>489.40000000000003</v>
      </c>
      <c r="J52" s="536">
        <v>496.59999999999997</v>
      </c>
      <c r="K52" s="535">
        <v>482.2</v>
      </c>
      <c r="L52" s="535">
        <v>469.3</v>
      </c>
      <c r="M52" s="535">
        <v>2.7950499999999998</v>
      </c>
    </row>
    <row r="53" spans="1:13">
      <c r="A53" s="254">
        <v>43</v>
      </c>
      <c r="B53" s="562" t="s">
        <v>227</v>
      </c>
      <c r="C53" s="535">
        <v>2994.2</v>
      </c>
      <c r="D53" s="536">
        <v>3016.4</v>
      </c>
      <c r="E53" s="536">
        <v>2927.8</v>
      </c>
      <c r="F53" s="536">
        <v>2861.4</v>
      </c>
      <c r="G53" s="536">
        <v>2772.8</v>
      </c>
      <c r="H53" s="536">
        <v>3082.8</v>
      </c>
      <c r="I53" s="536">
        <v>3171.3999999999996</v>
      </c>
      <c r="J53" s="536">
        <v>3237.8</v>
      </c>
      <c r="K53" s="535">
        <v>3105</v>
      </c>
      <c r="L53" s="535">
        <v>2950</v>
      </c>
      <c r="M53" s="535">
        <v>10.05185</v>
      </c>
    </row>
    <row r="54" spans="1:13">
      <c r="A54" s="254">
        <v>44</v>
      </c>
      <c r="B54" s="562" t="s">
        <v>54</v>
      </c>
      <c r="C54" s="535">
        <v>724.8</v>
      </c>
      <c r="D54" s="536">
        <v>734.05000000000007</v>
      </c>
      <c r="E54" s="536">
        <v>709.40000000000009</v>
      </c>
      <c r="F54" s="536">
        <v>694</v>
      </c>
      <c r="G54" s="536">
        <v>669.35</v>
      </c>
      <c r="H54" s="536">
        <v>749.45000000000016</v>
      </c>
      <c r="I54" s="536">
        <v>774.1</v>
      </c>
      <c r="J54" s="536">
        <v>789.50000000000023</v>
      </c>
      <c r="K54" s="535">
        <v>758.7</v>
      </c>
      <c r="L54" s="535">
        <v>718.65</v>
      </c>
      <c r="M54" s="535">
        <v>313.06177000000002</v>
      </c>
    </row>
    <row r="55" spans="1:13">
      <c r="A55" s="254">
        <v>45</v>
      </c>
      <c r="B55" s="562" t="s">
        <v>303</v>
      </c>
      <c r="C55" s="535">
        <v>1926.75</v>
      </c>
      <c r="D55" s="536">
        <v>1951.4666666666665</v>
      </c>
      <c r="E55" s="536">
        <v>1882.9333333333329</v>
      </c>
      <c r="F55" s="536">
        <v>1839.1166666666666</v>
      </c>
      <c r="G55" s="536">
        <v>1770.583333333333</v>
      </c>
      <c r="H55" s="536">
        <v>1995.2833333333328</v>
      </c>
      <c r="I55" s="536">
        <v>2063.8166666666662</v>
      </c>
      <c r="J55" s="536">
        <v>2107.6333333333328</v>
      </c>
      <c r="K55" s="535">
        <v>2020</v>
      </c>
      <c r="L55" s="535">
        <v>1907.65</v>
      </c>
      <c r="M55" s="535">
        <v>0.45517999999999997</v>
      </c>
    </row>
    <row r="56" spans="1:13">
      <c r="A56" s="254">
        <v>46</v>
      </c>
      <c r="B56" s="562" t="s">
        <v>304</v>
      </c>
      <c r="C56" s="535">
        <v>1078.95</v>
      </c>
      <c r="D56" s="536">
        <v>1070.0833333333333</v>
      </c>
      <c r="E56" s="536">
        <v>1042.1666666666665</v>
      </c>
      <c r="F56" s="536">
        <v>1005.3833333333332</v>
      </c>
      <c r="G56" s="536">
        <v>977.46666666666647</v>
      </c>
      <c r="H56" s="536">
        <v>1106.8666666666666</v>
      </c>
      <c r="I56" s="536">
        <v>1134.7833333333331</v>
      </c>
      <c r="J56" s="536">
        <v>1171.5666666666666</v>
      </c>
      <c r="K56" s="535">
        <v>1098</v>
      </c>
      <c r="L56" s="535">
        <v>1033.3</v>
      </c>
      <c r="M56" s="535">
        <v>17.866289999999999</v>
      </c>
    </row>
    <row r="57" spans="1:13">
      <c r="A57" s="254">
        <v>47</v>
      </c>
      <c r="B57" s="562" t="s">
        <v>305</v>
      </c>
      <c r="C57" s="535">
        <v>581.5</v>
      </c>
      <c r="D57" s="536">
        <v>581.2833333333333</v>
      </c>
      <c r="E57" s="536">
        <v>572.56666666666661</v>
      </c>
      <c r="F57" s="536">
        <v>563.63333333333333</v>
      </c>
      <c r="G57" s="536">
        <v>554.91666666666663</v>
      </c>
      <c r="H57" s="536">
        <v>590.21666666666658</v>
      </c>
      <c r="I57" s="536">
        <v>598.93333333333328</v>
      </c>
      <c r="J57" s="536">
        <v>607.86666666666656</v>
      </c>
      <c r="K57" s="535">
        <v>590</v>
      </c>
      <c r="L57" s="535">
        <v>572.35</v>
      </c>
      <c r="M57" s="535">
        <v>5.2758000000000003</v>
      </c>
    </row>
    <row r="58" spans="1:13">
      <c r="A58" s="254">
        <v>48</v>
      </c>
      <c r="B58" s="562" t="s">
        <v>55</v>
      </c>
      <c r="C58" s="535">
        <v>3798.7</v>
      </c>
      <c r="D58" s="536">
        <v>3838.2833333333328</v>
      </c>
      <c r="E58" s="536">
        <v>3733.4666666666658</v>
      </c>
      <c r="F58" s="536">
        <v>3668.2333333333331</v>
      </c>
      <c r="G58" s="536">
        <v>3563.4166666666661</v>
      </c>
      <c r="H58" s="536">
        <v>3903.5166666666655</v>
      </c>
      <c r="I58" s="536">
        <v>4008.333333333333</v>
      </c>
      <c r="J58" s="536">
        <v>4073.5666666666652</v>
      </c>
      <c r="K58" s="535">
        <v>3943.1</v>
      </c>
      <c r="L58" s="535">
        <v>3773.05</v>
      </c>
      <c r="M58" s="535">
        <v>7.3220999999999998</v>
      </c>
    </row>
    <row r="59" spans="1:13">
      <c r="A59" s="254">
        <v>49</v>
      </c>
      <c r="B59" s="562" t="s">
        <v>306</v>
      </c>
      <c r="C59" s="535">
        <v>242.8</v>
      </c>
      <c r="D59" s="536">
        <v>245.06666666666669</v>
      </c>
      <c r="E59" s="536">
        <v>239.13333333333338</v>
      </c>
      <c r="F59" s="536">
        <v>235.4666666666667</v>
      </c>
      <c r="G59" s="536">
        <v>229.53333333333339</v>
      </c>
      <c r="H59" s="536">
        <v>248.73333333333338</v>
      </c>
      <c r="I59" s="536">
        <v>254.66666666666671</v>
      </c>
      <c r="J59" s="536">
        <v>258.33333333333337</v>
      </c>
      <c r="K59" s="535">
        <v>251</v>
      </c>
      <c r="L59" s="535">
        <v>241.4</v>
      </c>
      <c r="M59" s="535">
        <v>5.7515499999999999</v>
      </c>
    </row>
    <row r="60" spans="1:13" ht="12" customHeight="1">
      <c r="A60" s="254">
        <v>50</v>
      </c>
      <c r="B60" s="562" t="s">
        <v>307</v>
      </c>
      <c r="C60" s="535">
        <v>958.25</v>
      </c>
      <c r="D60" s="536">
        <v>963.68333333333339</v>
      </c>
      <c r="E60" s="536">
        <v>939.56666666666683</v>
      </c>
      <c r="F60" s="536">
        <v>920.88333333333344</v>
      </c>
      <c r="G60" s="536">
        <v>896.76666666666688</v>
      </c>
      <c r="H60" s="536">
        <v>982.36666666666679</v>
      </c>
      <c r="I60" s="536">
        <v>1006.4833333333333</v>
      </c>
      <c r="J60" s="536">
        <v>1025.1666666666667</v>
      </c>
      <c r="K60" s="535">
        <v>987.8</v>
      </c>
      <c r="L60" s="535">
        <v>945</v>
      </c>
      <c r="M60" s="535">
        <v>1.9634799999999999</v>
      </c>
    </row>
    <row r="61" spans="1:13">
      <c r="A61" s="254">
        <v>51</v>
      </c>
      <c r="B61" s="562" t="s">
        <v>58</v>
      </c>
      <c r="C61" s="535">
        <v>5264.9</v>
      </c>
      <c r="D61" s="536">
        <v>5313.3</v>
      </c>
      <c r="E61" s="536">
        <v>5172.6000000000004</v>
      </c>
      <c r="F61" s="536">
        <v>5080.3</v>
      </c>
      <c r="G61" s="536">
        <v>4939.6000000000004</v>
      </c>
      <c r="H61" s="536">
        <v>5405.6</v>
      </c>
      <c r="I61" s="536">
        <v>5546.2999999999993</v>
      </c>
      <c r="J61" s="536">
        <v>5638.6</v>
      </c>
      <c r="K61" s="535">
        <v>5454</v>
      </c>
      <c r="L61" s="535">
        <v>5221</v>
      </c>
      <c r="M61" s="535">
        <v>37.13326</v>
      </c>
    </row>
    <row r="62" spans="1:13">
      <c r="A62" s="254">
        <v>52</v>
      </c>
      <c r="B62" s="562" t="s">
        <v>57</v>
      </c>
      <c r="C62" s="535">
        <v>9648.6</v>
      </c>
      <c r="D62" s="536">
        <v>9787.7666666666682</v>
      </c>
      <c r="E62" s="536">
        <v>9460.8333333333358</v>
      </c>
      <c r="F62" s="536">
        <v>9273.0666666666675</v>
      </c>
      <c r="G62" s="536">
        <v>8946.133333333335</v>
      </c>
      <c r="H62" s="536">
        <v>9975.5333333333365</v>
      </c>
      <c r="I62" s="536">
        <v>10302.466666666667</v>
      </c>
      <c r="J62" s="536">
        <v>10490.233333333337</v>
      </c>
      <c r="K62" s="535">
        <v>10114.700000000001</v>
      </c>
      <c r="L62" s="535">
        <v>9600</v>
      </c>
      <c r="M62" s="535">
        <v>8.4650499999999997</v>
      </c>
    </row>
    <row r="63" spans="1:13">
      <c r="A63" s="254">
        <v>53</v>
      </c>
      <c r="B63" s="562" t="s">
        <v>228</v>
      </c>
      <c r="C63" s="535">
        <v>3630.2</v>
      </c>
      <c r="D63" s="536">
        <v>3630.6</v>
      </c>
      <c r="E63" s="536">
        <v>3536.2</v>
      </c>
      <c r="F63" s="536">
        <v>3442.2</v>
      </c>
      <c r="G63" s="536">
        <v>3347.7999999999997</v>
      </c>
      <c r="H63" s="536">
        <v>3724.6</v>
      </c>
      <c r="I63" s="536">
        <v>3819.0000000000005</v>
      </c>
      <c r="J63" s="536">
        <v>3913</v>
      </c>
      <c r="K63" s="535">
        <v>3725</v>
      </c>
      <c r="L63" s="535">
        <v>3536.6</v>
      </c>
      <c r="M63" s="535">
        <v>0.65117000000000003</v>
      </c>
    </row>
    <row r="64" spans="1:13">
      <c r="A64" s="254">
        <v>54</v>
      </c>
      <c r="B64" s="562" t="s">
        <v>59</v>
      </c>
      <c r="C64" s="535">
        <v>1558</v>
      </c>
      <c r="D64" s="536">
        <v>1562.6833333333334</v>
      </c>
      <c r="E64" s="536">
        <v>1535.3166666666668</v>
      </c>
      <c r="F64" s="536">
        <v>1512.6333333333334</v>
      </c>
      <c r="G64" s="536">
        <v>1485.2666666666669</v>
      </c>
      <c r="H64" s="536">
        <v>1585.3666666666668</v>
      </c>
      <c r="I64" s="536">
        <v>1612.7333333333336</v>
      </c>
      <c r="J64" s="536">
        <v>1635.4166666666667</v>
      </c>
      <c r="K64" s="535">
        <v>1590.05</v>
      </c>
      <c r="L64" s="535">
        <v>1540</v>
      </c>
      <c r="M64" s="535">
        <v>9.4620099999999994</v>
      </c>
    </row>
    <row r="65" spans="1:13">
      <c r="A65" s="254">
        <v>55</v>
      </c>
      <c r="B65" s="562" t="s">
        <v>308</v>
      </c>
      <c r="C65" s="535">
        <v>123.15</v>
      </c>
      <c r="D65" s="536">
        <v>123.01666666666667</v>
      </c>
      <c r="E65" s="536">
        <v>119.33333333333333</v>
      </c>
      <c r="F65" s="536">
        <v>115.51666666666667</v>
      </c>
      <c r="G65" s="536">
        <v>111.83333333333333</v>
      </c>
      <c r="H65" s="536">
        <v>126.83333333333333</v>
      </c>
      <c r="I65" s="536">
        <v>130.51666666666665</v>
      </c>
      <c r="J65" s="536">
        <v>134.33333333333331</v>
      </c>
      <c r="K65" s="535">
        <v>126.7</v>
      </c>
      <c r="L65" s="535">
        <v>119.2</v>
      </c>
      <c r="M65" s="535">
        <v>18.517160000000001</v>
      </c>
    </row>
    <row r="66" spans="1:13">
      <c r="A66" s="254">
        <v>56</v>
      </c>
      <c r="B66" s="562" t="s">
        <v>309</v>
      </c>
      <c r="C66" s="535">
        <v>177.1</v>
      </c>
      <c r="D66" s="536">
        <v>178.43333333333331</v>
      </c>
      <c r="E66" s="536">
        <v>173.56666666666661</v>
      </c>
      <c r="F66" s="536">
        <v>170.0333333333333</v>
      </c>
      <c r="G66" s="536">
        <v>165.1666666666666</v>
      </c>
      <c r="H66" s="536">
        <v>181.96666666666661</v>
      </c>
      <c r="I66" s="536">
        <v>186.83333333333334</v>
      </c>
      <c r="J66" s="536">
        <v>190.36666666666662</v>
      </c>
      <c r="K66" s="535">
        <v>183.3</v>
      </c>
      <c r="L66" s="535">
        <v>174.9</v>
      </c>
      <c r="M66" s="535">
        <v>13.17421</v>
      </c>
    </row>
    <row r="67" spans="1:13">
      <c r="A67" s="254">
        <v>57</v>
      </c>
      <c r="B67" s="562" t="s">
        <v>229</v>
      </c>
      <c r="C67" s="535">
        <v>345.25</v>
      </c>
      <c r="D67" s="536">
        <v>342.84999999999997</v>
      </c>
      <c r="E67" s="536">
        <v>334.94999999999993</v>
      </c>
      <c r="F67" s="536">
        <v>324.64999999999998</v>
      </c>
      <c r="G67" s="536">
        <v>316.74999999999994</v>
      </c>
      <c r="H67" s="536">
        <v>353.14999999999992</v>
      </c>
      <c r="I67" s="536">
        <v>361.0499999999999</v>
      </c>
      <c r="J67" s="536">
        <v>371.34999999999991</v>
      </c>
      <c r="K67" s="535">
        <v>350.75</v>
      </c>
      <c r="L67" s="535">
        <v>332.55</v>
      </c>
      <c r="M67" s="535">
        <v>124.92748</v>
      </c>
    </row>
    <row r="68" spans="1:13">
      <c r="A68" s="254">
        <v>58</v>
      </c>
      <c r="B68" s="562" t="s">
        <v>60</v>
      </c>
      <c r="C68" s="535">
        <v>85.4</v>
      </c>
      <c r="D68" s="536">
        <v>85.866666666666674</v>
      </c>
      <c r="E68" s="536">
        <v>84.533333333333346</v>
      </c>
      <c r="F68" s="536">
        <v>83.666666666666671</v>
      </c>
      <c r="G68" s="536">
        <v>82.333333333333343</v>
      </c>
      <c r="H68" s="536">
        <v>86.733333333333348</v>
      </c>
      <c r="I68" s="536">
        <v>88.066666666666663</v>
      </c>
      <c r="J68" s="536">
        <v>88.933333333333351</v>
      </c>
      <c r="K68" s="535">
        <v>87.2</v>
      </c>
      <c r="L68" s="535">
        <v>85</v>
      </c>
      <c r="M68" s="535">
        <v>878.11972000000003</v>
      </c>
    </row>
    <row r="69" spans="1:13">
      <c r="A69" s="254">
        <v>59</v>
      </c>
      <c r="B69" s="562" t="s">
        <v>61</v>
      </c>
      <c r="C69" s="535">
        <v>82.45</v>
      </c>
      <c r="D69" s="536">
        <v>83.15</v>
      </c>
      <c r="E69" s="536">
        <v>81.400000000000006</v>
      </c>
      <c r="F69" s="536">
        <v>80.349999999999994</v>
      </c>
      <c r="G69" s="536">
        <v>78.599999999999994</v>
      </c>
      <c r="H69" s="536">
        <v>84.200000000000017</v>
      </c>
      <c r="I69" s="536">
        <v>85.950000000000017</v>
      </c>
      <c r="J69" s="536">
        <v>87.000000000000028</v>
      </c>
      <c r="K69" s="535">
        <v>84.9</v>
      </c>
      <c r="L69" s="535">
        <v>82.1</v>
      </c>
      <c r="M69" s="535">
        <v>66.262950000000004</v>
      </c>
    </row>
    <row r="70" spans="1:13">
      <c r="A70" s="254">
        <v>60</v>
      </c>
      <c r="B70" s="562" t="s">
        <v>310</v>
      </c>
      <c r="C70" s="535">
        <v>24.1</v>
      </c>
      <c r="D70" s="536">
        <v>24.416666666666668</v>
      </c>
      <c r="E70" s="536">
        <v>23.383333333333336</v>
      </c>
      <c r="F70" s="536">
        <v>22.666666666666668</v>
      </c>
      <c r="G70" s="536">
        <v>21.633333333333336</v>
      </c>
      <c r="H70" s="536">
        <v>25.133333333333336</v>
      </c>
      <c r="I70" s="536">
        <v>26.166666666666668</v>
      </c>
      <c r="J70" s="536">
        <v>26.883333333333336</v>
      </c>
      <c r="K70" s="535">
        <v>25.45</v>
      </c>
      <c r="L70" s="535">
        <v>23.7</v>
      </c>
      <c r="M70" s="535">
        <v>285.23644000000002</v>
      </c>
    </row>
    <row r="71" spans="1:13">
      <c r="A71" s="254">
        <v>61</v>
      </c>
      <c r="B71" s="562" t="s">
        <v>62</v>
      </c>
      <c r="C71" s="535">
        <v>1438.2</v>
      </c>
      <c r="D71" s="536">
        <v>1452.6166666666668</v>
      </c>
      <c r="E71" s="536">
        <v>1419.7333333333336</v>
      </c>
      <c r="F71" s="536">
        <v>1401.2666666666669</v>
      </c>
      <c r="G71" s="536">
        <v>1368.3833333333337</v>
      </c>
      <c r="H71" s="536">
        <v>1471.0833333333335</v>
      </c>
      <c r="I71" s="536">
        <v>1503.9666666666667</v>
      </c>
      <c r="J71" s="536">
        <v>1522.4333333333334</v>
      </c>
      <c r="K71" s="535">
        <v>1485.5</v>
      </c>
      <c r="L71" s="535">
        <v>1434.15</v>
      </c>
      <c r="M71" s="535">
        <v>7.62209</v>
      </c>
    </row>
    <row r="72" spans="1:13">
      <c r="A72" s="254">
        <v>62</v>
      </c>
      <c r="B72" s="562" t="s">
        <v>311</v>
      </c>
      <c r="C72" s="535">
        <v>5142.1499999999996</v>
      </c>
      <c r="D72" s="536">
        <v>5130.3833333333332</v>
      </c>
      <c r="E72" s="536">
        <v>5086.7666666666664</v>
      </c>
      <c r="F72" s="536">
        <v>5031.3833333333332</v>
      </c>
      <c r="G72" s="536">
        <v>4987.7666666666664</v>
      </c>
      <c r="H72" s="536">
        <v>5185.7666666666664</v>
      </c>
      <c r="I72" s="536">
        <v>5229.3833333333332</v>
      </c>
      <c r="J72" s="536">
        <v>5284.7666666666664</v>
      </c>
      <c r="K72" s="535">
        <v>5174</v>
      </c>
      <c r="L72" s="535">
        <v>5075</v>
      </c>
      <c r="M72" s="535">
        <v>0.23680000000000001</v>
      </c>
    </row>
    <row r="73" spans="1:13">
      <c r="A73" s="254">
        <v>63</v>
      </c>
      <c r="B73" s="562" t="s">
        <v>65</v>
      </c>
      <c r="C73" s="535">
        <v>679.85</v>
      </c>
      <c r="D73" s="536">
        <v>691.56666666666661</v>
      </c>
      <c r="E73" s="536">
        <v>663.33333333333326</v>
      </c>
      <c r="F73" s="536">
        <v>646.81666666666661</v>
      </c>
      <c r="G73" s="536">
        <v>618.58333333333326</v>
      </c>
      <c r="H73" s="536">
        <v>708.08333333333326</v>
      </c>
      <c r="I73" s="536">
        <v>736.31666666666661</v>
      </c>
      <c r="J73" s="536">
        <v>752.83333333333326</v>
      </c>
      <c r="K73" s="535">
        <v>719.8</v>
      </c>
      <c r="L73" s="535">
        <v>675.05</v>
      </c>
      <c r="M73" s="535">
        <v>22.168610000000001</v>
      </c>
    </row>
    <row r="74" spans="1:13">
      <c r="A74" s="254">
        <v>64</v>
      </c>
      <c r="B74" s="562" t="s">
        <v>312</v>
      </c>
      <c r="C74" s="535">
        <v>350.3</v>
      </c>
      <c r="D74" s="536">
        <v>351.66666666666669</v>
      </c>
      <c r="E74" s="536">
        <v>347.38333333333338</v>
      </c>
      <c r="F74" s="536">
        <v>344.4666666666667</v>
      </c>
      <c r="G74" s="536">
        <v>340.18333333333339</v>
      </c>
      <c r="H74" s="536">
        <v>354.58333333333337</v>
      </c>
      <c r="I74" s="536">
        <v>358.86666666666667</v>
      </c>
      <c r="J74" s="536">
        <v>361.78333333333336</v>
      </c>
      <c r="K74" s="535">
        <v>355.95</v>
      </c>
      <c r="L74" s="535">
        <v>348.75</v>
      </c>
      <c r="M74" s="535">
        <v>3.0213399999999999</v>
      </c>
    </row>
    <row r="75" spans="1:13">
      <c r="A75" s="254">
        <v>65</v>
      </c>
      <c r="B75" s="562" t="s">
        <v>64</v>
      </c>
      <c r="C75" s="535">
        <v>137.1</v>
      </c>
      <c r="D75" s="536">
        <v>138.48333333333332</v>
      </c>
      <c r="E75" s="536">
        <v>134.61666666666665</v>
      </c>
      <c r="F75" s="536">
        <v>132.13333333333333</v>
      </c>
      <c r="G75" s="536">
        <v>128.26666666666665</v>
      </c>
      <c r="H75" s="536">
        <v>140.96666666666664</v>
      </c>
      <c r="I75" s="536">
        <v>144.83333333333331</v>
      </c>
      <c r="J75" s="536">
        <v>147.31666666666663</v>
      </c>
      <c r="K75" s="535">
        <v>142.35</v>
      </c>
      <c r="L75" s="535">
        <v>136</v>
      </c>
      <c r="M75" s="535">
        <v>128.77803</v>
      </c>
    </row>
    <row r="76" spans="1:13" s="13" customFormat="1">
      <c r="A76" s="254">
        <v>66</v>
      </c>
      <c r="B76" s="562" t="s">
        <v>66</v>
      </c>
      <c r="C76" s="535">
        <v>610.04999999999995</v>
      </c>
      <c r="D76" s="536">
        <v>607.81666666666661</v>
      </c>
      <c r="E76" s="536">
        <v>599.73333333333323</v>
      </c>
      <c r="F76" s="536">
        <v>589.41666666666663</v>
      </c>
      <c r="G76" s="536">
        <v>581.33333333333326</v>
      </c>
      <c r="H76" s="536">
        <v>618.13333333333321</v>
      </c>
      <c r="I76" s="536">
        <v>626.2166666666667</v>
      </c>
      <c r="J76" s="536">
        <v>636.53333333333319</v>
      </c>
      <c r="K76" s="535">
        <v>615.9</v>
      </c>
      <c r="L76" s="535">
        <v>597.5</v>
      </c>
      <c r="M76" s="535">
        <v>34.481589999999997</v>
      </c>
    </row>
    <row r="77" spans="1:13" s="13" customFormat="1">
      <c r="A77" s="254">
        <v>67</v>
      </c>
      <c r="B77" s="562" t="s">
        <v>69</v>
      </c>
      <c r="C77" s="535">
        <v>47.6</v>
      </c>
      <c r="D77" s="536">
        <v>47.25</v>
      </c>
      <c r="E77" s="536">
        <v>45.7</v>
      </c>
      <c r="F77" s="536">
        <v>43.800000000000004</v>
      </c>
      <c r="G77" s="536">
        <v>42.250000000000007</v>
      </c>
      <c r="H77" s="536">
        <v>49.15</v>
      </c>
      <c r="I77" s="536">
        <v>50.699999999999996</v>
      </c>
      <c r="J77" s="536">
        <v>52.599999999999994</v>
      </c>
      <c r="K77" s="535">
        <v>48.8</v>
      </c>
      <c r="L77" s="535">
        <v>45.35</v>
      </c>
      <c r="M77" s="535">
        <v>2060.9536499999999</v>
      </c>
    </row>
    <row r="78" spans="1:13" s="13" customFormat="1">
      <c r="A78" s="254">
        <v>68</v>
      </c>
      <c r="B78" s="562" t="s">
        <v>73</v>
      </c>
      <c r="C78" s="535">
        <v>449.85</v>
      </c>
      <c r="D78" s="536">
        <v>452.15000000000003</v>
      </c>
      <c r="E78" s="536">
        <v>437.95000000000005</v>
      </c>
      <c r="F78" s="536">
        <v>426.05</v>
      </c>
      <c r="G78" s="536">
        <v>411.85</v>
      </c>
      <c r="H78" s="536">
        <v>464.05000000000007</v>
      </c>
      <c r="I78" s="536">
        <v>478.25</v>
      </c>
      <c r="J78" s="536">
        <v>490.15000000000009</v>
      </c>
      <c r="K78" s="535">
        <v>466.35</v>
      </c>
      <c r="L78" s="535">
        <v>440.25</v>
      </c>
      <c r="M78" s="535">
        <v>184.41539</v>
      </c>
    </row>
    <row r="79" spans="1:13" s="13" customFormat="1">
      <c r="A79" s="254">
        <v>69</v>
      </c>
      <c r="B79" s="562" t="s">
        <v>739</v>
      </c>
      <c r="C79" s="535">
        <v>9962.4500000000007</v>
      </c>
      <c r="D79" s="536">
        <v>9987.15</v>
      </c>
      <c r="E79" s="536">
        <v>9875.2999999999993</v>
      </c>
      <c r="F79" s="536">
        <v>9788.15</v>
      </c>
      <c r="G79" s="536">
        <v>9676.2999999999993</v>
      </c>
      <c r="H79" s="536">
        <v>10074.299999999999</v>
      </c>
      <c r="I79" s="536">
        <v>10186.150000000001</v>
      </c>
      <c r="J79" s="536">
        <v>10273.299999999999</v>
      </c>
      <c r="K79" s="535">
        <v>10099</v>
      </c>
      <c r="L79" s="535">
        <v>9900</v>
      </c>
      <c r="M79" s="535">
        <v>4.3189999999999999E-2</v>
      </c>
    </row>
    <row r="80" spans="1:13" s="13" customFormat="1">
      <c r="A80" s="254">
        <v>70</v>
      </c>
      <c r="B80" s="562" t="s">
        <v>68</v>
      </c>
      <c r="C80" s="535">
        <v>556.29999999999995</v>
      </c>
      <c r="D80" s="536">
        <v>564.66666666666663</v>
      </c>
      <c r="E80" s="536">
        <v>543.38333333333321</v>
      </c>
      <c r="F80" s="536">
        <v>530.46666666666658</v>
      </c>
      <c r="G80" s="536">
        <v>509.18333333333317</v>
      </c>
      <c r="H80" s="536">
        <v>577.58333333333326</v>
      </c>
      <c r="I80" s="536">
        <v>598.86666666666679</v>
      </c>
      <c r="J80" s="536">
        <v>611.7833333333333</v>
      </c>
      <c r="K80" s="535">
        <v>585.95000000000005</v>
      </c>
      <c r="L80" s="535">
        <v>551.75</v>
      </c>
      <c r="M80" s="535">
        <v>1948.8798400000001</v>
      </c>
    </row>
    <row r="81" spans="1:13" s="13" customFormat="1">
      <c r="A81" s="254">
        <v>71</v>
      </c>
      <c r="B81" s="562" t="s">
        <v>70</v>
      </c>
      <c r="C81" s="535">
        <v>390.2</v>
      </c>
      <c r="D81" s="536">
        <v>393.01666666666665</v>
      </c>
      <c r="E81" s="536">
        <v>384.18333333333328</v>
      </c>
      <c r="F81" s="536">
        <v>378.16666666666663</v>
      </c>
      <c r="G81" s="536">
        <v>369.33333333333326</v>
      </c>
      <c r="H81" s="536">
        <v>399.0333333333333</v>
      </c>
      <c r="I81" s="536">
        <v>407.86666666666667</v>
      </c>
      <c r="J81" s="536">
        <v>413.88333333333333</v>
      </c>
      <c r="K81" s="535">
        <v>401.85</v>
      </c>
      <c r="L81" s="535">
        <v>387</v>
      </c>
      <c r="M81" s="535">
        <v>51.976059999999997</v>
      </c>
    </row>
    <row r="82" spans="1:13" s="13" customFormat="1">
      <c r="A82" s="254">
        <v>72</v>
      </c>
      <c r="B82" s="562" t="s">
        <v>313</v>
      </c>
      <c r="C82" s="535">
        <v>849.5</v>
      </c>
      <c r="D82" s="536">
        <v>857.88333333333333</v>
      </c>
      <c r="E82" s="536">
        <v>833.86666666666667</v>
      </c>
      <c r="F82" s="536">
        <v>818.23333333333335</v>
      </c>
      <c r="G82" s="536">
        <v>794.2166666666667</v>
      </c>
      <c r="H82" s="536">
        <v>873.51666666666665</v>
      </c>
      <c r="I82" s="536">
        <v>897.5333333333333</v>
      </c>
      <c r="J82" s="536">
        <v>913.16666666666663</v>
      </c>
      <c r="K82" s="535">
        <v>881.9</v>
      </c>
      <c r="L82" s="535">
        <v>842.25</v>
      </c>
      <c r="M82" s="535">
        <v>1.5516700000000001</v>
      </c>
    </row>
    <row r="83" spans="1:13" s="13" customFormat="1">
      <c r="A83" s="254">
        <v>73</v>
      </c>
      <c r="B83" s="562" t="s">
        <v>314</v>
      </c>
      <c r="C83" s="535">
        <v>226.9</v>
      </c>
      <c r="D83" s="536">
        <v>227.56666666666669</v>
      </c>
      <c r="E83" s="536">
        <v>224.63333333333338</v>
      </c>
      <c r="F83" s="536">
        <v>222.3666666666667</v>
      </c>
      <c r="G83" s="536">
        <v>219.43333333333339</v>
      </c>
      <c r="H83" s="536">
        <v>229.83333333333337</v>
      </c>
      <c r="I83" s="536">
        <v>232.76666666666671</v>
      </c>
      <c r="J83" s="536">
        <v>235.03333333333336</v>
      </c>
      <c r="K83" s="535">
        <v>230.5</v>
      </c>
      <c r="L83" s="535">
        <v>225.3</v>
      </c>
      <c r="M83" s="535">
        <v>5.57212</v>
      </c>
    </row>
    <row r="84" spans="1:13" s="13" customFormat="1">
      <c r="A84" s="254">
        <v>74</v>
      </c>
      <c r="B84" s="562" t="s">
        <v>315</v>
      </c>
      <c r="C84" s="535">
        <v>174.6</v>
      </c>
      <c r="D84" s="536">
        <v>174.71666666666667</v>
      </c>
      <c r="E84" s="536">
        <v>172.88333333333333</v>
      </c>
      <c r="F84" s="536">
        <v>171.16666666666666</v>
      </c>
      <c r="G84" s="536">
        <v>169.33333333333331</v>
      </c>
      <c r="H84" s="536">
        <v>176.43333333333334</v>
      </c>
      <c r="I84" s="536">
        <v>178.26666666666665</v>
      </c>
      <c r="J84" s="536">
        <v>179.98333333333335</v>
      </c>
      <c r="K84" s="535">
        <v>176.55</v>
      </c>
      <c r="L84" s="535">
        <v>173</v>
      </c>
      <c r="M84" s="535">
        <v>7.0588300000000004</v>
      </c>
    </row>
    <row r="85" spans="1:13" s="13" customFormat="1">
      <c r="A85" s="254">
        <v>75</v>
      </c>
      <c r="B85" s="562" t="s">
        <v>316</v>
      </c>
      <c r="C85" s="535">
        <v>4695.7</v>
      </c>
      <c r="D85" s="536">
        <v>4691.7666666666664</v>
      </c>
      <c r="E85" s="536">
        <v>4608.9333333333325</v>
      </c>
      <c r="F85" s="536">
        <v>4522.1666666666661</v>
      </c>
      <c r="G85" s="536">
        <v>4439.3333333333321</v>
      </c>
      <c r="H85" s="536">
        <v>4778.5333333333328</v>
      </c>
      <c r="I85" s="536">
        <v>4861.3666666666668</v>
      </c>
      <c r="J85" s="536">
        <v>4948.1333333333332</v>
      </c>
      <c r="K85" s="535">
        <v>4774.6000000000004</v>
      </c>
      <c r="L85" s="535">
        <v>4605</v>
      </c>
      <c r="M85" s="535">
        <v>0.14018</v>
      </c>
    </row>
    <row r="86" spans="1:13" s="13" customFormat="1">
      <c r="A86" s="254">
        <v>76</v>
      </c>
      <c r="B86" s="562" t="s">
        <v>317</v>
      </c>
      <c r="C86" s="535">
        <v>870.25</v>
      </c>
      <c r="D86" s="536">
        <v>859.1</v>
      </c>
      <c r="E86" s="536">
        <v>843.2</v>
      </c>
      <c r="F86" s="536">
        <v>816.15</v>
      </c>
      <c r="G86" s="536">
        <v>800.25</v>
      </c>
      <c r="H86" s="536">
        <v>886.15000000000009</v>
      </c>
      <c r="I86" s="536">
        <v>902.05</v>
      </c>
      <c r="J86" s="536">
        <v>929.10000000000014</v>
      </c>
      <c r="K86" s="535">
        <v>875</v>
      </c>
      <c r="L86" s="535">
        <v>832.05</v>
      </c>
      <c r="M86" s="535">
        <v>3.3227899999999999</v>
      </c>
    </row>
    <row r="87" spans="1:13" s="13" customFormat="1">
      <c r="A87" s="254">
        <v>77</v>
      </c>
      <c r="B87" s="562" t="s">
        <v>230</v>
      </c>
      <c r="C87" s="535">
        <v>1159.5</v>
      </c>
      <c r="D87" s="536">
        <v>1162.8500000000001</v>
      </c>
      <c r="E87" s="536">
        <v>1146.7000000000003</v>
      </c>
      <c r="F87" s="536">
        <v>1133.9000000000001</v>
      </c>
      <c r="G87" s="536">
        <v>1117.7500000000002</v>
      </c>
      <c r="H87" s="536">
        <v>1175.6500000000003</v>
      </c>
      <c r="I87" s="536">
        <v>1191.8000000000004</v>
      </c>
      <c r="J87" s="536">
        <v>1204.6000000000004</v>
      </c>
      <c r="K87" s="535">
        <v>1179</v>
      </c>
      <c r="L87" s="535">
        <v>1150.05</v>
      </c>
      <c r="M87" s="535">
        <v>0.44466</v>
      </c>
    </row>
    <row r="88" spans="1:13" s="13" customFormat="1">
      <c r="A88" s="254">
        <v>78</v>
      </c>
      <c r="B88" s="562" t="s">
        <v>318</v>
      </c>
      <c r="C88" s="535">
        <v>73.900000000000006</v>
      </c>
      <c r="D88" s="536">
        <v>74.63333333333334</v>
      </c>
      <c r="E88" s="536">
        <v>72.76666666666668</v>
      </c>
      <c r="F88" s="536">
        <v>71.63333333333334</v>
      </c>
      <c r="G88" s="536">
        <v>69.76666666666668</v>
      </c>
      <c r="H88" s="536">
        <v>75.76666666666668</v>
      </c>
      <c r="I88" s="536">
        <v>77.633333333333326</v>
      </c>
      <c r="J88" s="536">
        <v>78.76666666666668</v>
      </c>
      <c r="K88" s="535">
        <v>76.5</v>
      </c>
      <c r="L88" s="535">
        <v>73.5</v>
      </c>
      <c r="M88" s="535">
        <v>26.138349999999999</v>
      </c>
    </row>
    <row r="89" spans="1:13" s="13" customFormat="1">
      <c r="A89" s="254">
        <v>79</v>
      </c>
      <c r="B89" s="562" t="s">
        <v>71</v>
      </c>
      <c r="C89" s="535">
        <v>14854.9</v>
      </c>
      <c r="D89" s="536">
        <v>14749.316666666666</v>
      </c>
      <c r="E89" s="536">
        <v>14459.183333333331</v>
      </c>
      <c r="F89" s="536">
        <v>14063.466666666665</v>
      </c>
      <c r="G89" s="536">
        <v>13773.33333333333</v>
      </c>
      <c r="H89" s="536">
        <v>15145.033333333331</v>
      </c>
      <c r="I89" s="536">
        <v>15435.166666666666</v>
      </c>
      <c r="J89" s="536">
        <v>15830.883333333331</v>
      </c>
      <c r="K89" s="535">
        <v>15039.45</v>
      </c>
      <c r="L89" s="535">
        <v>14353.6</v>
      </c>
      <c r="M89" s="535">
        <v>0.59345999999999999</v>
      </c>
    </row>
    <row r="90" spans="1:13" s="13" customFormat="1">
      <c r="A90" s="254">
        <v>80</v>
      </c>
      <c r="B90" s="562" t="s">
        <v>319</v>
      </c>
      <c r="C90" s="535">
        <v>289.85000000000002</v>
      </c>
      <c r="D90" s="536">
        <v>290.28333333333336</v>
      </c>
      <c r="E90" s="536">
        <v>282.56666666666672</v>
      </c>
      <c r="F90" s="536">
        <v>275.28333333333336</v>
      </c>
      <c r="G90" s="536">
        <v>267.56666666666672</v>
      </c>
      <c r="H90" s="536">
        <v>297.56666666666672</v>
      </c>
      <c r="I90" s="536">
        <v>305.2833333333333</v>
      </c>
      <c r="J90" s="536">
        <v>312.56666666666672</v>
      </c>
      <c r="K90" s="535">
        <v>298</v>
      </c>
      <c r="L90" s="535">
        <v>283</v>
      </c>
      <c r="M90" s="535">
        <v>2.4868100000000002</v>
      </c>
    </row>
    <row r="91" spans="1:13" s="13" customFormat="1">
      <c r="A91" s="254">
        <v>81</v>
      </c>
      <c r="B91" s="562" t="s">
        <v>74</v>
      </c>
      <c r="C91" s="535">
        <v>3363.75</v>
      </c>
      <c r="D91" s="536">
        <v>3371.9</v>
      </c>
      <c r="E91" s="536">
        <v>3334.8500000000004</v>
      </c>
      <c r="F91" s="536">
        <v>3305.9500000000003</v>
      </c>
      <c r="G91" s="536">
        <v>3268.9000000000005</v>
      </c>
      <c r="H91" s="536">
        <v>3400.8</v>
      </c>
      <c r="I91" s="536">
        <v>3437.8500000000004</v>
      </c>
      <c r="J91" s="536">
        <v>3466.75</v>
      </c>
      <c r="K91" s="535">
        <v>3408.95</v>
      </c>
      <c r="L91" s="535">
        <v>3343</v>
      </c>
      <c r="M91" s="535">
        <v>7.4871699999999999</v>
      </c>
    </row>
    <row r="92" spans="1:13" s="13" customFormat="1">
      <c r="A92" s="254">
        <v>82</v>
      </c>
      <c r="B92" s="562" t="s">
        <v>320</v>
      </c>
      <c r="C92" s="535">
        <v>465</v>
      </c>
      <c r="D92" s="536">
        <v>471.25</v>
      </c>
      <c r="E92" s="536">
        <v>454.75</v>
      </c>
      <c r="F92" s="536">
        <v>444.5</v>
      </c>
      <c r="G92" s="536">
        <v>428</v>
      </c>
      <c r="H92" s="536">
        <v>481.5</v>
      </c>
      <c r="I92" s="536">
        <v>498</v>
      </c>
      <c r="J92" s="536">
        <v>508.25</v>
      </c>
      <c r="K92" s="535">
        <v>487.75</v>
      </c>
      <c r="L92" s="535">
        <v>461</v>
      </c>
      <c r="M92" s="535">
        <v>1.81463</v>
      </c>
    </row>
    <row r="93" spans="1:13" s="13" customFormat="1">
      <c r="A93" s="254">
        <v>83</v>
      </c>
      <c r="B93" s="562" t="s">
        <v>321</v>
      </c>
      <c r="C93" s="535">
        <v>228.6</v>
      </c>
      <c r="D93" s="536">
        <v>232.23333333333335</v>
      </c>
      <c r="E93" s="536">
        <v>223.66666666666669</v>
      </c>
      <c r="F93" s="536">
        <v>218.73333333333335</v>
      </c>
      <c r="G93" s="536">
        <v>210.16666666666669</v>
      </c>
      <c r="H93" s="536">
        <v>237.16666666666669</v>
      </c>
      <c r="I93" s="536">
        <v>245.73333333333335</v>
      </c>
      <c r="J93" s="536">
        <v>250.66666666666669</v>
      </c>
      <c r="K93" s="535">
        <v>240.8</v>
      </c>
      <c r="L93" s="535">
        <v>227.3</v>
      </c>
      <c r="M93" s="535">
        <v>5.5052899999999996</v>
      </c>
    </row>
    <row r="94" spans="1:13" s="13" customFormat="1">
      <c r="A94" s="254">
        <v>84</v>
      </c>
      <c r="B94" s="562" t="s">
        <v>80</v>
      </c>
      <c r="C94" s="535">
        <v>605.70000000000005</v>
      </c>
      <c r="D94" s="536">
        <v>607.06666666666672</v>
      </c>
      <c r="E94" s="536">
        <v>601.18333333333339</v>
      </c>
      <c r="F94" s="536">
        <v>596.66666666666663</v>
      </c>
      <c r="G94" s="536">
        <v>590.7833333333333</v>
      </c>
      <c r="H94" s="536">
        <v>611.58333333333348</v>
      </c>
      <c r="I94" s="536">
        <v>617.46666666666692</v>
      </c>
      <c r="J94" s="536">
        <v>621.98333333333358</v>
      </c>
      <c r="K94" s="535">
        <v>612.95000000000005</v>
      </c>
      <c r="L94" s="535">
        <v>602.54999999999995</v>
      </c>
      <c r="M94" s="535">
        <v>3.3516900000000001</v>
      </c>
    </row>
    <row r="95" spans="1:13" s="13" customFormat="1">
      <c r="A95" s="254">
        <v>85</v>
      </c>
      <c r="B95" s="562" t="s">
        <v>322</v>
      </c>
      <c r="C95" s="535">
        <v>1946.8</v>
      </c>
      <c r="D95" s="536">
        <v>1945.5833333333333</v>
      </c>
      <c r="E95" s="536">
        <v>1926.2166666666665</v>
      </c>
      <c r="F95" s="536">
        <v>1905.6333333333332</v>
      </c>
      <c r="G95" s="536">
        <v>1886.2666666666664</v>
      </c>
      <c r="H95" s="536">
        <v>1966.1666666666665</v>
      </c>
      <c r="I95" s="536">
        <v>1985.5333333333333</v>
      </c>
      <c r="J95" s="536">
        <v>2006.1166666666666</v>
      </c>
      <c r="K95" s="535">
        <v>1964.95</v>
      </c>
      <c r="L95" s="535">
        <v>1925</v>
      </c>
      <c r="M95" s="535">
        <v>0.13097</v>
      </c>
    </row>
    <row r="96" spans="1:13" s="13" customFormat="1">
      <c r="A96" s="254">
        <v>86</v>
      </c>
      <c r="B96" s="562" t="s">
        <v>784</v>
      </c>
      <c r="C96" s="535">
        <v>225.1</v>
      </c>
      <c r="D96" s="536">
        <v>225.36666666666667</v>
      </c>
      <c r="E96" s="536">
        <v>221.73333333333335</v>
      </c>
      <c r="F96" s="536">
        <v>218.36666666666667</v>
      </c>
      <c r="G96" s="536">
        <v>214.73333333333335</v>
      </c>
      <c r="H96" s="536">
        <v>228.73333333333335</v>
      </c>
      <c r="I96" s="536">
        <v>232.36666666666667</v>
      </c>
      <c r="J96" s="536">
        <v>235.73333333333335</v>
      </c>
      <c r="K96" s="535">
        <v>229</v>
      </c>
      <c r="L96" s="535">
        <v>222</v>
      </c>
      <c r="M96" s="535">
        <v>1.7853000000000001</v>
      </c>
    </row>
    <row r="97" spans="1:13" s="13" customFormat="1">
      <c r="A97" s="254">
        <v>87</v>
      </c>
      <c r="B97" s="562" t="s">
        <v>75</v>
      </c>
      <c r="C97" s="535">
        <v>435.2</v>
      </c>
      <c r="D97" s="536">
        <v>436.36666666666662</v>
      </c>
      <c r="E97" s="536">
        <v>428.93333333333322</v>
      </c>
      <c r="F97" s="536">
        <v>422.66666666666663</v>
      </c>
      <c r="G97" s="536">
        <v>415.23333333333323</v>
      </c>
      <c r="H97" s="536">
        <v>442.63333333333321</v>
      </c>
      <c r="I97" s="536">
        <v>450.06666666666661</v>
      </c>
      <c r="J97" s="536">
        <v>456.3333333333332</v>
      </c>
      <c r="K97" s="535">
        <v>443.8</v>
      </c>
      <c r="L97" s="535">
        <v>430.1</v>
      </c>
      <c r="M97" s="535">
        <v>32.394689999999997</v>
      </c>
    </row>
    <row r="98" spans="1:13" s="13" customFormat="1">
      <c r="A98" s="254">
        <v>88</v>
      </c>
      <c r="B98" s="562" t="s">
        <v>323</v>
      </c>
      <c r="C98" s="535">
        <v>478.3</v>
      </c>
      <c r="D98" s="536">
        <v>480.83333333333331</v>
      </c>
      <c r="E98" s="536">
        <v>472.21666666666664</v>
      </c>
      <c r="F98" s="536">
        <v>466.13333333333333</v>
      </c>
      <c r="G98" s="536">
        <v>457.51666666666665</v>
      </c>
      <c r="H98" s="536">
        <v>486.91666666666663</v>
      </c>
      <c r="I98" s="536">
        <v>495.5333333333333</v>
      </c>
      <c r="J98" s="536">
        <v>501.61666666666662</v>
      </c>
      <c r="K98" s="535">
        <v>489.45</v>
      </c>
      <c r="L98" s="535">
        <v>474.75</v>
      </c>
      <c r="M98" s="535">
        <v>4.3445900000000002</v>
      </c>
    </row>
    <row r="99" spans="1:13" s="13" customFormat="1">
      <c r="A99" s="254">
        <v>89</v>
      </c>
      <c r="B99" s="562" t="s">
        <v>76</v>
      </c>
      <c r="C99" s="535">
        <v>157.19999999999999</v>
      </c>
      <c r="D99" s="536">
        <v>157.63333333333333</v>
      </c>
      <c r="E99" s="536">
        <v>154.56666666666666</v>
      </c>
      <c r="F99" s="536">
        <v>151.93333333333334</v>
      </c>
      <c r="G99" s="536">
        <v>148.86666666666667</v>
      </c>
      <c r="H99" s="536">
        <v>160.26666666666665</v>
      </c>
      <c r="I99" s="536">
        <v>163.33333333333331</v>
      </c>
      <c r="J99" s="536">
        <v>165.96666666666664</v>
      </c>
      <c r="K99" s="535">
        <v>160.69999999999999</v>
      </c>
      <c r="L99" s="535">
        <v>155</v>
      </c>
      <c r="M99" s="535">
        <v>204.58136999999999</v>
      </c>
    </row>
    <row r="100" spans="1:13" s="13" customFormat="1">
      <c r="A100" s="254">
        <v>90</v>
      </c>
      <c r="B100" s="562" t="s">
        <v>324</v>
      </c>
      <c r="C100" s="535">
        <v>464.55</v>
      </c>
      <c r="D100" s="536">
        <v>465.55</v>
      </c>
      <c r="E100" s="536">
        <v>460.40000000000003</v>
      </c>
      <c r="F100" s="536">
        <v>456.25</v>
      </c>
      <c r="G100" s="536">
        <v>451.1</v>
      </c>
      <c r="H100" s="536">
        <v>469.70000000000005</v>
      </c>
      <c r="I100" s="536">
        <v>474.85</v>
      </c>
      <c r="J100" s="536">
        <v>479.00000000000006</v>
      </c>
      <c r="K100" s="535">
        <v>470.7</v>
      </c>
      <c r="L100" s="535">
        <v>461.4</v>
      </c>
      <c r="M100" s="535">
        <v>0.98265999999999998</v>
      </c>
    </row>
    <row r="101" spans="1:13">
      <c r="A101" s="254">
        <v>91</v>
      </c>
      <c r="B101" s="562" t="s">
        <v>325</v>
      </c>
      <c r="C101" s="535">
        <v>370.9</v>
      </c>
      <c r="D101" s="536">
        <v>365.58333333333331</v>
      </c>
      <c r="E101" s="536">
        <v>357.26666666666665</v>
      </c>
      <c r="F101" s="536">
        <v>343.63333333333333</v>
      </c>
      <c r="G101" s="536">
        <v>335.31666666666666</v>
      </c>
      <c r="H101" s="536">
        <v>379.21666666666664</v>
      </c>
      <c r="I101" s="536">
        <v>387.53333333333336</v>
      </c>
      <c r="J101" s="536">
        <v>401.16666666666663</v>
      </c>
      <c r="K101" s="535">
        <v>373.9</v>
      </c>
      <c r="L101" s="535">
        <v>351.95</v>
      </c>
      <c r="M101" s="535">
        <v>1.0974299999999999</v>
      </c>
    </row>
    <row r="102" spans="1:13">
      <c r="A102" s="254">
        <v>92</v>
      </c>
      <c r="B102" s="562" t="s">
        <v>326</v>
      </c>
      <c r="C102" s="535">
        <v>507.6</v>
      </c>
      <c r="D102" s="536">
        <v>505.33333333333331</v>
      </c>
      <c r="E102" s="536">
        <v>495.66666666666663</v>
      </c>
      <c r="F102" s="536">
        <v>483.73333333333329</v>
      </c>
      <c r="G102" s="536">
        <v>474.06666666666661</v>
      </c>
      <c r="H102" s="536">
        <v>517.26666666666665</v>
      </c>
      <c r="I102" s="536">
        <v>526.93333333333328</v>
      </c>
      <c r="J102" s="536">
        <v>538.86666666666667</v>
      </c>
      <c r="K102" s="535">
        <v>515</v>
      </c>
      <c r="L102" s="535">
        <v>493.4</v>
      </c>
      <c r="M102" s="535">
        <v>1.62653</v>
      </c>
    </row>
    <row r="103" spans="1:13">
      <c r="A103" s="254">
        <v>93</v>
      </c>
      <c r="B103" s="562" t="s">
        <v>77</v>
      </c>
      <c r="C103" s="535">
        <v>129.69999999999999</v>
      </c>
      <c r="D103" s="536">
        <v>128.51666666666665</v>
      </c>
      <c r="E103" s="536">
        <v>127.0333333333333</v>
      </c>
      <c r="F103" s="536">
        <v>124.36666666666665</v>
      </c>
      <c r="G103" s="536">
        <v>122.8833333333333</v>
      </c>
      <c r="H103" s="536">
        <v>131.18333333333331</v>
      </c>
      <c r="I103" s="536">
        <v>132.66666666666666</v>
      </c>
      <c r="J103" s="536">
        <v>135.33333333333331</v>
      </c>
      <c r="K103" s="535">
        <v>130</v>
      </c>
      <c r="L103" s="535">
        <v>125.85</v>
      </c>
      <c r="M103" s="535">
        <v>18.390409999999999</v>
      </c>
    </row>
    <row r="104" spans="1:13">
      <c r="A104" s="254">
        <v>94</v>
      </c>
      <c r="B104" s="562" t="s">
        <v>327</v>
      </c>
      <c r="C104" s="535">
        <v>1594.4</v>
      </c>
      <c r="D104" s="536">
        <v>1606.2666666666667</v>
      </c>
      <c r="E104" s="536">
        <v>1554.5333333333333</v>
      </c>
      <c r="F104" s="536">
        <v>1514.6666666666667</v>
      </c>
      <c r="G104" s="536">
        <v>1462.9333333333334</v>
      </c>
      <c r="H104" s="536">
        <v>1646.1333333333332</v>
      </c>
      <c r="I104" s="536">
        <v>1697.8666666666663</v>
      </c>
      <c r="J104" s="536">
        <v>1737.7333333333331</v>
      </c>
      <c r="K104" s="535">
        <v>1658</v>
      </c>
      <c r="L104" s="535">
        <v>1566.4</v>
      </c>
      <c r="M104" s="535">
        <v>3.5863200000000002</v>
      </c>
    </row>
    <row r="105" spans="1:13">
      <c r="A105" s="254">
        <v>95</v>
      </c>
      <c r="B105" s="562" t="s">
        <v>328</v>
      </c>
      <c r="C105" s="535">
        <v>19.25</v>
      </c>
      <c r="D105" s="536">
        <v>19.483333333333334</v>
      </c>
      <c r="E105" s="536">
        <v>18.56666666666667</v>
      </c>
      <c r="F105" s="536">
        <v>17.883333333333336</v>
      </c>
      <c r="G105" s="536">
        <v>16.966666666666672</v>
      </c>
      <c r="H105" s="536">
        <v>20.166666666666668</v>
      </c>
      <c r="I105" s="536">
        <v>21.083333333333332</v>
      </c>
      <c r="J105" s="536">
        <v>21.766666666666666</v>
      </c>
      <c r="K105" s="535">
        <v>20.399999999999999</v>
      </c>
      <c r="L105" s="535">
        <v>18.8</v>
      </c>
      <c r="M105" s="535">
        <v>337.31628000000001</v>
      </c>
    </row>
    <row r="106" spans="1:13">
      <c r="A106" s="254">
        <v>96</v>
      </c>
      <c r="B106" s="562" t="s">
        <v>329</v>
      </c>
      <c r="C106" s="535">
        <v>624.1</v>
      </c>
      <c r="D106" s="536">
        <v>621.54999999999995</v>
      </c>
      <c r="E106" s="536">
        <v>605.09999999999991</v>
      </c>
      <c r="F106" s="536">
        <v>586.09999999999991</v>
      </c>
      <c r="G106" s="536">
        <v>569.64999999999986</v>
      </c>
      <c r="H106" s="536">
        <v>640.54999999999995</v>
      </c>
      <c r="I106" s="536">
        <v>657</v>
      </c>
      <c r="J106" s="536">
        <v>676</v>
      </c>
      <c r="K106" s="535">
        <v>638</v>
      </c>
      <c r="L106" s="535">
        <v>602.54999999999995</v>
      </c>
      <c r="M106" s="535">
        <v>17.346019999999999</v>
      </c>
    </row>
    <row r="107" spans="1:13">
      <c r="A107" s="254">
        <v>97</v>
      </c>
      <c r="B107" s="562" t="s">
        <v>330</v>
      </c>
      <c r="C107" s="535">
        <v>306.2</v>
      </c>
      <c r="D107" s="536">
        <v>303.91666666666669</v>
      </c>
      <c r="E107" s="536">
        <v>297.28333333333336</v>
      </c>
      <c r="F107" s="536">
        <v>288.36666666666667</v>
      </c>
      <c r="G107" s="536">
        <v>281.73333333333335</v>
      </c>
      <c r="H107" s="536">
        <v>312.83333333333337</v>
      </c>
      <c r="I107" s="536">
        <v>319.4666666666667</v>
      </c>
      <c r="J107" s="536">
        <v>328.38333333333338</v>
      </c>
      <c r="K107" s="535">
        <v>310.55</v>
      </c>
      <c r="L107" s="535">
        <v>295</v>
      </c>
      <c r="M107" s="535">
        <v>1.3993800000000001</v>
      </c>
    </row>
    <row r="108" spans="1:13">
      <c r="A108" s="254">
        <v>98</v>
      </c>
      <c r="B108" s="562" t="s">
        <v>79</v>
      </c>
      <c r="C108" s="535">
        <v>481.4</v>
      </c>
      <c r="D108" s="536">
        <v>483.45</v>
      </c>
      <c r="E108" s="536">
        <v>473.9</v>
      </c>
      <c r="F108" s="536">
        <v>466.4</v>
      </c>
      <c r="G108" s="536">
        <v>456.84999999999997</v>
      </c>
      <c r="H108" s="536">
        <v>490.95</v>
      </c>
      <c r="I108" s="536">
        <v>500.50000000000006</v>
      </c>
      <c r="J108" s="536">
        <v>508</v>
      </c>
      <c r="K108" s="535">
        <v>493</v>
      </c>
      <c r="L108" s="535">
        <v>475.95</v>
      </c>
      <c r="M108" s="535">
        <v>3.79358</v>
      </c>
    </row>
    <row r="109" spans="1:13">
      <c r="A109" s="254">
        <v>99</v>
      </c>
      <c r="B109" s="562" t="s">
        <v>331</v>
      </c>
      <c r="C109" s="535">
        <v>3859.6</v>
      </c>
      <c r="D109" s="536">
        <v>3829.5666666666671</v>
      </c>
      <c r="E109" s="536">
        <v>3706.0333333333342</v>
      </c>
      <c r="F109" s="536">
        <v>3552.4666666666672</v>
      </c>
      <c r="G109" s="536">
        <v>3428.9333333333343</v>
      </c>
      <c r="H109" s="536">
        <v>3983.1333333333341</v>
      </c>
      <c r="I109" s="536">
        <v>4106.666666666667</v>
      </c>
      <c r="J109" s="536">
        <v>4260.2333333333336</v>
      </c>
      <c r="K109" s="535">
        <v>3953.1</v>
      </c>
      <c r="L109" s="535">
        <v>3676</v>
      </c>
      <c r="M109" s="535">
        <v>7.3260000000000006E-2</v>
      </c>
    </row>
    <row r="110" spans="1:13">
      <c r="A110" s="254">
        <v>100</v>
      </c>
      <c r="B110" s="562" t="s">
        <v>332</v>
      </c>
      <c r="C110" s="535">
        <v>166.05</v>
      </c>
      <c r="D110" s="536">
        <v>165.71666666666667</v>
      </c>
      <c r="E110" s="536">
        <v>162.93333333333334</v>
      </c>
      <c r="F110" s="536">
        <v>159.81666666666666</v>
      </c>
      <c r="G110" s="536">
        <v>157.03333333333333</v>
      </c>
      <c r="H110" s="536">
        <v>168.83333333333334</v>
      </c>
      <c r="I110" s="536">
        <v>171.6166666666667</v>
      </c>
      <c r="J110" s="536">
        <v>174.73333333333335</v>
      </c>
      <c r="K110" s="535">
        <v>168.5</v>
      </c>
      <c r="L110" s="535">
        <v>162.6</v>
      </c>
      <c r="M110" s="535">
        <v>6.1670800000000003</v>
      </c>
    </row>
    <row r="111" spans="1:13">
      <c r="A111" s="254">
        <v>101</v>
      </c>
      <c r="B111" s="562" t="s">
        <v>333</v>
      </c>
      <c r="C111" s="535">
        <v>244.3</v>
      </c>
      <c r="D111" s="536">
        <v>243.45000000000002</v>
      </c>
      <c r="E111" s="536">
        <v>237.10000000000002</v>
      </c>
      <c r="F111" s="536">
        <v>229.9</v>
      </c>
      <c r="G111" s="536">
        <v>223.55</v>
      </c>
      <c r="H111" s="536">
        <v>250.65000000000003</v>
      </c>
      <c r="I111" s="536">
        <v>257</v>
      </c>
      <c r="J111" s="536">
        <v>264.20000000000005</v>
      </c>
      <c r="K111" s="535">
        <v>249.8</v>
      </c>
      <c r="L111" s="535">
        <v>236.25</v>
      </c>
      <c r="M111" s="535">
        <v>15.290559999999999</v>
      </c>
    </row>
    <row r="112" spans="1:13">
      <c r="A112" s="254">
        <v>102</v>
      </c>
      <c r="B112" s="562" t="s">
        <v>334</v>
      </c>
      <c r="C112" s="535">
        <v>100.05</v>
      </c>
      <c r="D112" s="536">
        <v>100.45</v>
      </c>
      <c r="E112" s="536">
        <v>97.100000000000009</v>
      </c>
      <c r="F112" s="536">
        <v>94.15</v>
      </c>
      <c r="G112" s="536">
        <v>90.800000000000011</v>
      </c>
      <c r="H112" s="536">
        <v>103.4</v>
      </c>
      <c r="I112" s="536">
        <v>106.75</v>
      </c>
      <c r="J112" s="536">
        <v>109.7</v>
      </c>
      <c r="K112" s="535">
        <v>103.8</v>
      </c>
      <c r="L112" s="535">
        <v>97.5</v>
      </c>
      <c r="M112" s="535">
        <v>19.452030000000001</v>
      </c>
    </row>
    <row r="113" spans="1:13">
      <c r="A113" s="254">
        <v>103</v>
      </c>
      <c r="B113" s="562" t="s">
        <v>335</v>
      </c>
      <c r="C113" s="535">
        <v>599.95000000000005</v>
      </c>
      <c r="D113" s="536">
        <v>596.5</v>
      </c>
      <c r="E113" s="536">
        <v>584</v>
      </c>
      <c r="F113" s="536">
        <v>568.04999999999995</v>
      </c>
      <c r="G113" s="536">
        <v>555.54999999999995</v>
      </c>
      <c r="H113" s="536">
        <v>612.45000000000005</v>
      </c>
      <c r="I113" s="536">
        <v>624.95000000000005</v>
      </c>
      <c r="J113" s="536">
        <v>640.90000000000009</v>
      </c>
      <c r="K113" s="535">
        <v>609</v>
      </c>
      <c r="L113" s="535">
        <v>580.54999999999995</v>
      </c>
      <c r="M113" s="535">
        <v>0.49234</v>
      </c>
    </row>
    <row r="114" spans="1:13">
      <c r="A114" s="254">
        <v>104</v>
      </c>
      <c r="B114" s="562" t="s">
        <v>81</v>
      </c>
      <c r="C114" s="535">
        <v>518.9</v>
      </c>
      <c r="D114" s="536">
        <v>514</v>
      </c>
      <c r="E114" s="536">
        <v>505</v>
      </c>
      <c r="F114" s="536">
        <v>491.1</v>
      </c>
      <c r="G114" s="536">
        <v>482.1</v>
      </c>
      <c r="H114" s="536">
        <v>527.9</v>
      </c>
      <c r="I114" s="536">
        <v>536.9</v>
      </c>
      <c r="J114" s="536">
        <v>550.79999999999995</v>
      </c>
      <c r="K114" s="535">
        <v>523</v>
      </c>
      <c r="L114" s="535">
        <v>500.1</v>
      </c>
      <c r="M114" s="535">
        <v>41.718209999999999</v>
      </c>
    </row>
    <row r="115" spans="1:13">
      <c r="A115" s="254">
        <v>105</v>
      </c>
      <c r="B115" s="562" t="s">
        <v>82</v>
      </c>
      <c r="C115" s="535">
        <v>787.05</v>
      </c>
      <c r="D115" s="536">
        <v>795.68333333333339</v>
      </c>
      <c r="E115" s="536">
        <v>771.36666666666679</v>
      </c>
      <c r="F115" s="536">
        <v>755.68333333333339</v>
      </c>
      <c r="G115" s="536">
        <v>731.36666666666679</v>
      </c>
      <c r="H115" s="536">
        <v>811.36666666666679</v>
      </c>
      <c r="I115" s="536">
        <v>835.68333333333339</v>
      </c>
      <c r="J115" s="536">
        <v>851.36666666666679</v>
      </c>
      <c r="K115" s="535">
        <v>820</v>
      </c>
      <c r="L115" s="535">
        <v>780</v>
      </c>
      <c r="M115" s="535">
        <v>75.49015</v>
      </c>
    </row>
    <row r="116" spans="1:13">
      <c r="A116" s="254">
        <v>106</v>
      </c>
      <c r="B116" s="562" t="s">
        <v>231</v>
      </c>
      <c r="C116" s="535">
        <v>165.3</v>
      </c>
      <c r="D116" s="536">
        <v>164.71666666666667</v>
      </c>
      <c r="E116" s="536">
        <v>163.18333333333334</v>
      </c>
      <c r="F116" s="536">
        <v>161.06666666666666</v>
      </c>
      <c r="G116" s="536">
        <v>159.53333333333333</v>
      </c>
      <c r="H116" s="536">
        <v>166.83333333333334</v>
      </c>
      <c r="I116" s="536">
        <v>168.3666666666667</v>
      </c>
      <c r="J116" s="536">
        <v>170.48333333333335</v>
      </c>
      <c r="K116" s="535">
        <v>166.25</v>
      </c>
      <c r="L116" s="535">
        <v>162.6</v>
      </c>
      <c r="M116" s="535">
        <v>19.437539999999998</v>
      </c>
    </row>
    <row r="117" spans="1:13">
      <c r="A117" s="254">
        <v>107</v>
      </c>
      <c r="B117" s="562" t="s">
        <v>83</v>
      </c>
      <c r="C117" s="535">
        <v>152.19999999999999</v>
      </c>
      <c r="D117" s="536">
        <v>155.23333333333332</v>
      </c>
      <c r="E117" s="536">
        <v>147.46666666666664</v>
      </c>
      <c r="F117" s="536">
        <v>142.73333333333332</v>
      </c>
      <c r="G117" s="536">
        <v>134.96666666666664</v>
      </c>
      <c r="H117" s="536">
        <v>159.96666666666664</v>
      </c>
      <c r="I117" s="536">
        <v>167.73333333333335</v>
      </c>
      <c r="J117" s="536">
        <v>172.46666666666664</v>
      </c>
      <c r="K117" s="535">
        <v>163</v>
      </c>
      <c r="L117" s="535">
        <v>150.5</v>
      </c>
      <c r="M117" s="535">
        <v>941.15857000000005</v>
      </c>
    </row>
    <row r="118" spans="1:13">
      <c r="A118" s="254">
        <v>108</v>
      </c>
      <c r="B118" s="562" t="s">
        <v>336</v>
      </c>
      <c r="C118" s="535">
        <v>371.85</v>
      </c>
      <c r="D118" s="536">
        <v>374.58333333333331</v>
      </c>
      <c r="E118" s="536">
        <v>367.26666666666665</v>
      </c>
      <c r="F118" s="536">
        <v>362.68333333333334</v>
      </c>
      <c r="G118" s="536">
        <v>355.36666666666667</v>
      </c>
      <c r="H118" s="536">
        <v>379.16666666666663</v>
      </c>
      <c r="I118" s="536">
        <v>386.48333333333335</v>
      </c>
      <c r="J118" s="536">
        <v>391.06666666666661</v>
      </c>
      <c r="K118" s="535">
        <v>381.9</v>
      </c>
      <c r="L118" s="535">
        <v>370</v>
      </c>
      <c r="M118" s="535">
        <v>3.8534299999999999</v>
      </c>
    </row>
    <row r="119" spans="1:13">
      <c r="A119" s="254">
        <v>109</v>
      </c>
      <c r="B119" s="562" t="s">
        <v>824</v>
      </c>
      <c r="C119" s="535">
        <v>2542.0500000000002</v>
      </c>
      <c r="D119" s="536">
        <v>2527.5166666666669</v>
      </c>
      <c r="E119" s="536">
        <v>2465.0333333333338</v>
      </c>
      <c r="F119" s="536">
        <v>2388.0166666666669</v>
      </c>
      <c r="G119" s="536">
        <v>2325.5333333333338</v>
      </c>
      <c r="H119" s="536">
        <v>2604.5333333333338</v>
      </c>
      <c r="I119" s="536">
        <v>2667.0166666666664</v>
      </c>
      <c r="J119" s="536">
        <v>2744.0333333333338</v>
      </c>
      <c r="K119" s="535">
        <v>2590</v>
      </c>
      <c r="L119" s="535">
        <v>2450.5</v>
      </c>
      <c r="M119" s="535">
        <v>2.4894799999999999</v>
      </c>
    </row>
    <row r="120" spans="1:13">
      <c r="A120" s="254">
        <v>110</v>
      </c>
      <c r="B120" s="562" t="s">
        <v>84</v>
      </c>
      <c r="C120" s="535">
        <v>1581.2</v>
      </c>
      <c r="D120" s="536">
        <v>1578.9166666666667</v>
      </c>
      <c r="E120" s="536">
        <v>1557.9333333333334</v>
      </c>
      <c r="F120" s="536">
        <v>1534.6666666666667</v>
      </c>
      <c r="G120" s="536">
        <v>1513.6833333333334</v>
      </c>
      <c r="H120" s="536">
        <v>1602.1833333333334</v>
      </c>
      <c r="I120" s="536">
        <v>1623.1666666666665</v>
      </c>
      <c r="J120" s="536">
        <v>1646.4333333333334</v>
      </c>
      <c r="K120" s="535">
        <v>1599.9</v>
      </c>
      <c r="L120" s="535">
        <v>1555.65</v>
      </c>
      <c r="M120" s="535">
        <v>14.17384</v>
      </c>
    </row>
    <row r="121" spans="1:13">
      <c r="A121" s="254">
        <v>111</v>
      </c>
      <c r="B121" s="562" t="s">
        <v>85</v>
      </c>
      <c r="C121" s="535">
        <v>557.85</v>
      </c>
      <c r="D121" s="536">
        <v>564.66666666666674</v>
      </c>
      <c r="E121" s="536">
        <v>543.38333333333344</v>
      </c>
      <c r="F121" s="536">
        <v>528.91666666666674</v>
      </c>
      <c r="G121" s="536">
        <v>507.63333333333344</v>
      </c>
      <c r="H121" s="536">
        <v>579.13333333333344</v>
      </c>
      <c r="I121" s="536">
        <v>600.41666666666674</v>
      </c>
      <c r="J121" s="536">
        <v>614.88333333333344</v>
      </c>
      <c r="K121" s="535">
        <v>585.95000000000005</v>
      </c>
      <c r="L121" s="535">
        <v>550.20000000000005</v>
      </c>
      <c r="M121" s="535">
        <v>46.124250000000004</v>
      </c>
    </row>
    <row r="122" spans="1:13">
      <c r="A122" s="254">
        <v>112</v>
      </c>
      <c r="B122" s="562" t="s">
        <v>232</v>
      </c>
      <c r="C122" s="535">
        <v>771.35</v>
      </c>
      <c r="D122" s="536">
        <v>771.76666666666677</v>
      </c>
      <c r="E122" s="536">
        <v>765.58333333333348</v>
      </c>
      <c r="F122" s="536">
        <v>759.81666666666672</v>
      </c>
      <c r="G122" s="536">
        <v>753.63333333333344</v>
      </c>
      <c r="H122" s="536">
        <v>777.53333333333353</v>
      </c>
      <c r="I122" s="536">
        <v>783.7166666666667</v>
      </c>
      <c r="J122" s="536">
        <v>789.48333333333358</v>
      </c>
      <c r="K122" s="535">
        <v>777.95</v>
      </c>
      <c r="L122" s="535">
        <v>766</v>
      </c>
      <c r="M122" s="535">
        <v>4.5757899999999996</v>
      </c>
    </row>
    <row r="123" spans="1:13">
      <c r="A123" s="254">
        <v>113</v>
      </c>
      <c r="B123" s="562" t="s">
        <v>337</v>
      </c>
      <c r="C123" s="535">
        <v>681.2</v>
      </c>
      <c r="D123" s="536">
        <v>685.41666666666663</v>
      </c>
      <c r="E123" s="536">
        <v>669.83333333333326</v>
      </c>
      <c r="F123" s="536">
        <v>658.46666666666658</v>
      </c>
      <c r="G123" s="536">
        <v>642.88333333333321</v>
      </c>
      <c r="H123" s="536">
        <v>696.7833333333333</v>
      </c>
      <c r="I123" s="536">
        <v>712.36666666666656</v>
      </c>
      <c r="J123" s="536">
        <v>723.73333333333335</v>
      </c>
      <c r="K123" s="535">
        <v>701</v>
      </c>
      <c r="L123" s="535">
        <v>674.05</v>
      </c>
      <c r="M123" s="535">
        <v>0.82552999999999999</v>
      </c>
    </row>
    <row r="124" spans="1:13">
      <c r="A124" s="254">
        <v>114</v>
      </c>
      <c r="B124" s="562" t="s">
        <v>233</v>
      </c>
      <c r="C124" s="535">
        <v>385.15</v>
      </c>
      <c r="D124" s="536">
        <v>383.81666666666666</v>
      </c>
      <c r="E124" s="536">
        <v>378.0333333333333</v>
      </c>
      <c r="F124" s="536">
        <v>370.91666666666663</v>
      </c>
      <c r="G124" s="536">
        <v>365.13333333333327</v>
      </c>
      <c r="H124" s="536">
        <v>390.93333333333334</v>
      </c>
      <c r="I124" s="536">
        <v>396.71666666666675</v>
      </c>
      <c r="J124" s="536">
        <v>403.83333333333337</v>
      </c>
      <c r="K124" s="535">
        <v>389.6</v>
      </c>
      <c r="L124" s="535">
        <v>376.7</v>
      </c>
      <c r="M124" s="535">
        <v>21.53518</v>
      </c>
    </row>
    <row r="125" spans="1:13">
      <c r="A125" s="254">
        <v>115</v>
      </c>
      <c r="B125" s="562" t="s">
        <v>86</v>
      </c>
      <c r="C125" s="535">
        <v>787.75</v>
      </c>
      <c r="D125" s="536">
        <v>788.86666666666667</v>
      </c>
      <c r="E125" s="536">
        <v>775.88333333333333</v>
      </c>
      <c r="F125" s="536">
        <v>764.01666666666665</v>
      </c>
      <c r="G125" s="536">
        <v>751.0333333333333</v>
      </c>
      <c r="H125" s="536">
        <v>800.73333333333335</v>
      </c>
      <c r="I125" s="536">
        <v>813.7166666666667</v>
      </c>
      <c r="J125" s="536">
        <v>825.58333333333337</v>
      </c>
      <c r="K125" s="535">
        <v>801.85</v>
      </c>
      <c r="L125" s="535">
        <v>777</v>
      </c>
      <c r="M125" s="535">
        <v>10.47053</v>
      </c>
    </row>
    <row r="126" spans="1:13">
      <c r="A126" s="254">
        <v>116</v>
      </c>
      <c r="B126" s="562" t="s">
        <v>338</v>
      </c>
      <c r="C126" s="535">
        <v>652.45000000000005</v>
      </c>
      <c r="D126" s="536">
        <v>649.81666666666672</v>
      </c>
      <c r="E126" s="536">
        <v>634.63333333333344</v>
      </c>
      <c r="F126" s="536">
        <v>616.81666666666672</v>
      </c>
      <c r="G126" s="536">
        <v>601.63333333333344</v>
      </c>
      <c r="H126" s="536">
        <v>667.63333333333344</v>
      </c>
      <c r="I126" s="536">
        <v>682.81666666666661</v>
      </c>
      <c r="J126" s="536">
        <v>700.63333333333344</v>
      </c>
      <c r="K126" s="535">
        <v>665</v>
      </c>
      <c r="L126" s="535">
        <v>632</v>
      </c>
      <c r="M126" s="535">
        <v>4.9038899999999996</v>
      </c>
    </row>
    <row r="127" spans="1:13">
      <c r="A127" s="254">
        <v>117</v>
      </c>
      <c r="B127" s="562" t="s">
        <v>339</v>
      </c>
      <c r="C127" s="535">
        <v>99.95</v>
      </c>
      <c r="D127" s="536">
        <v>99.766666666666652</v>
      </c>
      <c r="E127" s="536">
        <v>94.783333333333303</v>
      </c>
      <c r="F127" s="536">
        <v>89.616666666666646</v>
      </c>
      <c r="G127" s="536">
        <v>84.633333333333297</v>
      </c>
      <c r="H127" s="536">
        <v>104.93333333333331</v>
      </c>
      <c r="I127" s="536">
        <v>109.91666666666666</v>
      </c>
      <c r="J127" s="536">
        <v>115.08333333333331</v>
      </c>
      <c r="K127" s="535">
        <v>104.75</v>
      </c>
      <c r="L127" s="535">
        <v>94.6</v>
      </c>
      <c r="M127" s="535">
        <v>17.047650000000001</v>
      </c>
    </row>
    <row r="128" spans="1:13">
      <c r="A128" s="254">
        <v>118</v>
      </c>
      <c r="B128" s="562" t="s">
        <v>340</v>
      </c>
      <c r="C128" s="535">
        <v>116.4</v>
      </c>
      <c r="D128" s="536">
        <v>115.98333333333333</v>
      </c>
      <c r="E128" s="536">
        <v>112.96666666666667</v>
      </c>
      <c r="F128" s="536">
        <v>109.53333333333333</v>
      </c>
      <c r="G128" s="536">
        <v>106.51666666666667</v>
      </c>
      <c r="H128" s="536">
        <v>119.41666666666667</v>
      </c>
      <c r="I128" s="536">
        <v>122.43333333333335</v>
      </c>
      <c r="J128" s="536">
        <v>125.86666666666667</v>
      </c>
      <c r="K128" s="535">
        <v>119</v>
      </c>
      <c r="L128" s="535">
        <v>112.55</v>
      </c>
      <c r="M128" s="535">
        <v>17.939800000000002</v>
      </c>
    </row>
    <row r="129" spans="1:13">
      <c r="A129" s="254">
        <v>119</v>
      </c>
      <c r="B129" s="562" t="s">
        <v>341</v>
      </c>
      <c r="C129" s="535">
        <v>455</v>
      </c>
      <c r="D129" s="536">
        <v>459.15000000000003</v>
      </c>
      <c r="E129" s="536">
        <v>447.35000000000008</v>
      </c>
      <c r="F129" s="536">
        <v>439.70000000000005</v>
      </c>
      <c r="G129" s="536">
        <v>427.90000000000009</v>
      </c>
      <c r="H129" s="536">
        <v>466.80000000000007</v>
      </c>
      <c r="I129" s="536">
        <v>478.6</v>
      </c>
      <c r="J129" s="536">
        <v>486.25000000000006</v>
      </c>
      <c r="K129" s="535">
        <v>470.95</v>
      </c>
      <c r="L129" s="535">
        <v>451.5</v>
      </c>
      <c r="M129" s="535">
        <v>1.2211799999999999</v>
      </c>
    </row>
    <row r="130" spans="1:13">
      <c r="A130" s="254">
        <v>120</v>
      </c>
      <c r="B130" s="562" t="s">
        <v>92</v>
      </c>
      <c r="C130" s="535">
        <v>302.5</v>
      </c>
      <c r="D130" s="536">
        <v>304.5</v>
      </c>
      <c r="E130" s="536">
        <v>298.3</v>
      </c>
      <c r="F130" s="536">
        <v>294.10000000000002</v>
      </c>
      <c r="G130" s="536">
        <v>287.90000000000003</v>
      </c>
      <c r="H130" s="536">
        <v>308.7</v>
      </c>
      <c r="I130" s="536">
        <v>314.90000000000003</v>
      </c>
      <c r="J130" s="536">
        <v>319.09999999999997</v>
      </c>
      <c r="K130" s="535">
        <v>310.7</v>
      </c>
      <c r="L130" s="535">
        <v>300.3</v>
      </c>
      <c r="M130" s="535">
        <v>165.98724999999999</v>
      </c>
    </row>
    <row r="131" spans="1:13">
      <c r="A131" s="254">
        <v>121</v>
      </c>
      <c r="B131" s="562" t="s">
        <v>87</v>
      </c>
      <c r="C131" s="535">
        <v>503.1</v>
      </c>
      <c r="D131" s="536">
        <v>505.91666666666669</v>
      </c>
      <c r="E131" s="536">
        <v>498.18333333333339</v>
      </c>
      <c r="F131" s="536">
        <v>493.26666666666671</v>
      </c>
      <c r="G131" s="536">
        <v>485.53333333333342</v>
      </c>
      <c r="H131" s="536">
        <v>510.83333333333337</v>
      </c>
      <c r="I131" s="536">
        <v>518.56666666666661</v>
      </c>
      <c r="J131" s="536">
        <v>523.48333333333335</v>
      </c>
      <c r="K131" s="535">
        <v>513.65</v>
      </c>
      <c r="L131" s="535">
        <v>501</v>
      </c>
      <c r="M131" s="535">
        <v>57.099530000000001</v>
      </c>
    </row>
    <row r="132" spans="1:13">
      <c r="A132" s="254">
        <v>122</v>
      </c>
      <c r="B132" s="562" t="s">
        <v>234</v>
      </c>
      <c r="C132" s="535">
        <v>1436.15</v>
      </c>
      <c r="D132" s="536">
        <v>1475.2333333333333</v>
      </c>
      <c r="E132" s="536">
        <v>1376.4666666666667</v>
      </c>
      <c r="F132" s="536">
        <v>1316.7833333333333</v>
      </c>
      <c r="G132" s="536">
        <v>1218.0166666666667</v>
      </c>
      <c r="H132" s="536">
        <v>1534.9166666666667</v>
      </c>
      <c r="I132" s="536">
        <v>1633.6833333333336</v>
      </c>
      <c r="J132" s="536">
        <v>1693.3666666666668</v>
      </c>
      <c r="K132" s="535">
        <v>1574</v>
      </c>
      <c r="L132" s="535">
        <v>1415.55</v>
      </c>
      <c r="M132" s="535">
        <v>4.9157099999999998</v>
      </c>
    </row>
    <row r="133" spans="1:13">
      <c r="A133" s="254">
        <v>123</v>
      </c>
      <c r="B133" s="562" t="s">
        <v>342</v>
      </c>
      <c r="C133" s="535">
        <v>1368.65</v>
      </c>
      <c r="D133" s="536">
        <v>1390.6833333333334</v>
      </c>
      <c r="E133" s="536">
        <v>1337.9666666666667</v>
      </c>
      <c r="F133" s="536">
        <v>1307.2833333333333</v>
      </c>
      <c r="G133" s="536">
        <v>1254.5666666666666</v>
      </c>
      <c r="H133" s="536">
        <v>1421.3666666666668</v>
      </c>
      <c r="I133" s="536">
        <v>1474.0833333333335</v>
      </c>
      <c r="J133" s="536">
        <v>1504.7666666666669</v>
      </c>
      <c r="K133" s="535">
        <v>1443.4</v>
      </c>
      <c r="L133" s="535">
        <v>1360</v>
      </c>
      <c r="M133" s="535">
        <v>16.476559999999999</v>
      </c>
    </row>
    <row r="134" spans="1:13">
      <c r="A134" s="254">
        <v>124</v>
      </c>
      <c r="B134" s="562" t="s">
        <v>343</v>
      </c>
      <c r="C134" s="535">
        <v>147.69999999999999</v>
      </c>
      <c r="D134" s="536">
        <v>148.51666666666665</v>
      </c>
      <c r="E134" s="536">
        <v>146.18333333333331</v>
      </c>
      <c r="F134" s="536">
        <v>144.66666666666666</v>
      </c>
      <c r="G134" s="536">
        <v>142.33333333333331</v>
      </c>
      <c r="H134" s="536">
        <v>150.0333333333333</v>
      </c>
      <c r="I134" s="536">
        <v>152.36666666666667</v>
      </c>
      <c r="J134" s="536">
        <v>153.8833333333333</v>
      </c>
      <c r="K134" s="535">
        <v>150.85</v>
      </c>
      <c r="L134" s="535">
        <v>147</v>
      </c>
      <c r="M134" s="535">
        <v>11.493320000000001</v>
      </c>
    </row>
    <row r="135" spans="1:13">
      <c r="A135" s="254">
        <v>125</v>
      </c>
      <c r="B135" s="562" t="s">
        <v>838</v>
      </c>
      <c r="C135" s="535">
        <v>362</v>
      </c>
      <c r="D135" s="536">
        <v>358.33333333333331</v>
      </c>
      <c r="E135" s="536">
        <v>348.66666666666663</v>
      </c>
      <c r="F135" s="536">
        <v>335.33333333333331</v>
      </c>
      <c r="G135" s="536">
        <v>325.66666666666663</v>
      </c>
      <c r="H135" s="536">
        <v>371.66666666666663</v>
      </c>
      <c r="I135" s="536">
        <v>381.33333333333326</v>
      </c>
      <c r="J135" s="536">
        <v>394.66666666666663</v>
      </c>
      <c r="K135" s="535">
        <v>368</v>
      </c>
      <c r="L135" s="535">
        <v>345</v>
      </c>
      <c r="M135" s="535">
        <v>12.81657</v>
      </c>
    </row>
    <row r="136" spans="1:13">
      <c r="A136" s="254">
        <v>126</v>
      </c>
      <c r="B136" s="562" t="s">
        <v>740</v>
      </c>
      <c r="C136" s="535">
        <v>726</v>
      </c>
      <c r="D136" s="536">
        <v>730.33333333333337</v>
      </c>
      <c r="E136" s="536">
        <v>720.66666666666674</v>
      </c>
      <c r="F136" s="536">
        <v>715.33333333333337</v>
      </c>
      <c r="G136" s="536">
        <v>705.66666666666674</v>
      </c>
      <c r="H136" s="536">
        <v>735.66666666666674</v>
      </c>
      <c r="I136" s="536">
        <v>745.33333333333348</v>
      </c>
      <c r="J136" s="536">
        <v>750.66666666666674</v>
      </c>
      <c r="K136" s="535">
        <v>740</v>
      </c>
      <c r="L136" s="535">
        <v>725</v>
      </c>
      <c r="M136" s="535">
        <v>0.28925000000000001</v>
      </c>
    </row>
    <row r="137" spans="1:13">
      <c r="A137" s="254">
        <v>127</v>
      </c>
      <c r="B137" s="562" t="s">
        <v>345</v>
      </c>
      <c r="C137" s="535">
        <v>679.45</v>
      </c>
      <c r="D137" s="536">
        <v>674.15</v>
      </c>
      <c r="E137" s="536">
        <v>650.29999999999995</v>
      </c>
      <c r="F137" s="536">
        <v>621.15</v>
      </c>
      <c r="G137" s="536">
        <v>597.29999999999995</v>
      </c>
      <c r="H137" s="536">
        <v>703.3</v>
      </c>
      <c r="I137" s="536">
        <v>727.15000000000009</v>
      </c>
      <c r="J137" s="536">
        <v>756.3</v>
      </c>
      <c r="K137" s="535">
        <v>698</v>
      </c>
      <c r="L137" s="535">
        <v>645</v>
      </c>
      <c r="M137" s="535">
        <v>7.2445899999999996</v>
      </c>
    </row>
    <row r="138" spans="1:13">
      <c r="A138" s="254">
        <v>128</v>
      </c>
      <c r="B138" s="562" t="s">
        <v>89</v>
      </c>
      <c r="C138" s="535">
        <v>11.3</v>
      </c>
      <c r="D138" s="536">
        <v>11.316666666666668</v>
      </c>
      <c r="E138" s="536">
        <v>11.133333333333336</v>
      </c>
      <c r="F138" s="536">
        <v>10.966666666666669</v>
      </c>
      <c r="G138" s="536">
        <v>10.783333333333337</v>
      </c>
      <c r="H138" s="536">
        <v>11.483333333333336</v>
      </c>
      <c r="I138" s="536">
        <v>11.66666666666667</v>
      </c>
      <c r="J138" s="536">
        <v>11.833333333333336</v>
      </c>
      <c r="K138" s="535">
        <v>11.5</v>
      </c>
      <c r="L138" s="535">
        <v>11.15</v>
      </c>
      <c r="M138" s="535">
        <v>58.068739999999998</v>
      </c>
    </row>
    <row r="139" spans="1:13">
      <c r="A139" s="254">
        <v>129</v>
      </c>
      <c r="B139" s="562" t="s">
        <v>346</v>
      </c>
      <c r="C139" s="535">
        <v>117.75</v>
      </c>
      <c r="D139" s="536">
        <v>119.76666666666667</v>
      </c>
      <c r="E139" s="536">
        <v>114.53333333333333</v>
      </c>
      <c r="F139" s="536">
        <v>111.31666666666666</v>
      </c>
      <c r="G139" s="536">
        <v>106.08333333333333</v>
      </c>
      <c r="H139" s="536">
        <v>122.98333333333333</v>
      </c>
      <c r="I139" s="536">
        <v>128.21666666666664</v>
      </c>
      <c r="J139" s="536">
        <v>131.43333333333334</v>
      </c>
      <c r="K139" s="535">
        <v>125</v>
      </c>
      <c r="L139" s="535">
        <v>116.55</v>
      </c>
      <c r="M139" s="535">
        <v>6.4440600000000003</v>
      </c>
    </row>
    <row r="140" spans="1:13">
      <c r="A140" s="254">
        <v>130</v>
      </c>
      <c r="B140" s="562" t="s">
        <v>90</v>
      </c>
      <c r="C140" s="535">
        <v>3363.1</v>
      </c>
      <c r="D140" s="536">
        <v>3391.7999999999997</v>
      </c>
      <c r="E140" s="536">
        <v>3297.6999999999994</v>
      </c>
      <c r="F140" s="536">
        <v>3232.2999999999997</v>
      </c>
      <c r="G140" s="536">
        <v>3138.1999999999994</v>
      </c>
      <c r="H140" s="536">
        <v>3457.1999999999994</v>
      </c>
      <c r="I140" s="536">
        <v>3551.2999999999997</v>
      </c>
      <c r="J140" s="536">
        <v>3616.6999999999994</v>
      </c>
      <c r="K140" s="535">
        <v>3485.9</v>
      </c>
      <c r="L140" s="535">
        <v>3326.4</v>
      </c>
      <c r="M140" s="535">
        <v>17.011759999999999</v>
      </c>
    </row>
    <row r="141" spans="1:13">
      <c r="A141" s="254">
        <v>131</v>
      </c>
      <c r="B141" s="562" t="s">
        <v>347</v>
      </c>
      <c r="C141" s="535">
        <v>19848.900000000001</v>
      </c>
      <c r="D141" s="536">
        <v>19849.983333333334</v>
      </c>
      <c r="E141" s="536">
        <v>19599.966666666667</v>
      </c>
      <c r="F141" s="536">
        <v>19351.033333333333</v>
      </c>
      <c r="G141" s="536">
        <v>19101.016666666666</v>
      </c>
      <c r="H141" s="536">
        <v>20098.916666666668</v>
      </c>
      <c r="I141" s="536">
        <v>20348.933333333338</v>
      </c>
      <c r="J141" s="536">
        <v>20597.866666666669</v>
      </c>
      <c r="K141" s="535">
        <v>20100</v>
      </c>
      <c r="L141" s="535">
        <v>19601.05</v>
      </c>
      <c r="M141" s="535">
        <v>0.52051000000000003</v>
      </c>
    </row>
    <row r="142" spans="1:13">
      <c r="A142" s="254">
        <v>132</v>
      </c>
      <c r="B142" s="562" t="s">
        <v>348</v>
      </c>
      <c r="C142" s="535">
        <v>2300.6999999999998</v>
      </c>
      <c r="D142" s="536">
        <v>2297.1666666666665</v>
      </c>
      <c r="E142" s="536">
        <v>2239.333333333333</v>
      </c>
      <c r="F142" s="536">
        <v>2177.9666666666667</v>
      </c>
      <c r="G142" s="536">
        <v>2120.1333333333332</v>
      </c>
      <c r="H142" s="536">
        <v>2358.5333333333328</v>
      </c>
      <c r="I142" s="536">
        <v>2416.3666666666659</v>
      </c>
      <c r="J142" s="536">
        <v>2477.7333333333327</v>
      </c>
      <c r="K142" s="535">
        <v>2355</v>
      </c>
      <c r="L142" s="535">
        <v>2235.8000000000002</v>
      </c>
      <c r="M142" s="535">
        <v>2.2363</v>
      </c>
    </row>
    <row r="143" spans="1:13">
      <c r="A143" s="254">
        <v>133</v>
      </c>
      <c r="B143" s="562" t="s">
        <v>93</v>
      </c>
      <c r="C143" s="535">
        <v>4426.55</v>
      </c>
      <c r="D143" s="536">
        <v>4463.3833333333341</v>
      </c>
      <c r="E143" s="536">
        <v>4368.1666666666679</v>
      </c>
      <c r="F143" s="536">
        <v>4309.7833333333338</v>
      </c>
      <c r="G143" s="536">
        <v>4214.5666666666675</v>
      </c>
      <c r="H143" s="536">
        <v>4521.7666666666682</v>
      </c>
      <c r="I143" s="536">
        <v>4616.9833333333336</v>
      </c>
      <c r="J143" s="536">
        <v>4675.3666666666686</v>
      </c>
      <c r="K143" s="535">
        <v>4558.6000000000004</v>
      </c>
      <c r="L143" s="535">
        <v>4405</v>
      </c>
      <c r="M143" s="535">
        <v>15.068899999999999</v>
      </c>
    </row>
    <row r="144" spans="1:13">
      <c r="A144" s="254">
        <v>134</v>
      </c>
      <c r="B144" s="562" t="s">
        <v>349</v>
      </c>
      <c r="C144" s="535">
        <v>317.8</v>
      </c>
      <c r="D144" s="536">
        <v>319.46666666666664</v>
      </c>
      <c r="E144" s="536">
        <v>312.93333333333328</v>
      </c>
      <c r="F144" s="536">
        <v>308.06666666666666</v>
      </c>
      <c r="G144" s="536">
        <v>301.5333333333333</v>
      </c>
      <c r="H144" s="536">
        <v>324.33333333333326</v>
      </c>
      <c r="I144" s="536">
        <v>330.86666666666667</v>
      </c>
      <c r="J144" s="536">
        <v>335.73333333333323</v>
      </c>
      <c r="K144" s="535">
        <v>326</v>
      </c>
      <c r="L144" s="535">
        <v>314.60000000000002</v>
      </c>
      <c r="M144" s="535">
        <v>2.0318700000000001</v>
      </c>
    </row>
    <row r="145" spans="1:13">
      <c r="A145" s="254">
        <v>135</v>
      </c>
      <c r="B145" s="562" t="s">
        <v>350</v>
      </c>
      <c r="C145" s="535">
        <v>96.7</v>
      </c>
      <c r="D145" s="536">
        <v>96.483333333333334</v>
      </c>
      <c r="E145" s="536">
        <v>94.716666666666669</v>
      </c>
      <c r="F145" s="536">
        <v>92.733333333333334</v>
      </c>
      <c r="G145" s="536">
        <v>90.966666666666669</v>
      </c>
      <c r="H145" s="536">
        <v>98.466666666666669</v>
      </c>
      <c r="I145" s="536">
        <v>100.23333333333335</v>
      </c>
      <c r="J145" s="536">
        <v>102.21666666666667</v>
      </c>
      <c r="K145" s="535">
        <v>98.25</v>
      </c>
      <c r="L145" s="535">
        <v>94.5</v>
      </c>
      <c r="M145" s="535">
        <v>4.09293</v>
      </c>
    </row>
    <row r="146" spans="1:13">
      <c r="A146" s="254">
        <v>136</v>
      </c>
      <c r="B146" s="562" t="s">
        <v>839</v>
      </c>
      <c r="C146" s="535">
        <v>214.6</v>
      </c>
      <c r="D146" s="536">
        <v>217.51666666666665</v>
      </c>
      <c r="E146" s="536">
        <v>211.0333333333333</v>
      </c>
      <c r="F146" s="536">
        <v>207.46666666666664</v>
      </c>
      <c r="G146" s="536">
        <v>200.98333333333329</v>
      </c>
      <c r="H146" s="536">
        <v>221.08333333333331</v>
      </c>
      <c r="I146" s="536">
        <v>227.56666666666666</v>
      </c>
      <c r="J146" s="536">
        <v>231.13333333333333</v>
      </c>
      <c r="K146" s="535">
        <v>224</v>
      </c>
      <c r="L146" s="535">
        <v>213.95</v>
      </c>
      <c r="M146" s="535">
        <v>13.01315</v>
      </c>
    </row>
    <row r="147" spans="1:13">
      <c r="A147" s="254">
        <v>137</v>
      </c>
      <c r="B147" s="562" t="s">
        <v>742</v>
      </c>
      <c r="C147" s="535">
        <v>1837.85</v>
      </c>
      <c r="D147" s="536">
        <v>1835.95</v>
      </c>
      <c r="E147" s="536">
        <v>1792.9</v>
      </c>
      <c r="F147" s="536">
        <v>1747.95</v>
      </c>
      <c r="G147" s="536">
        <v>1704.9</v>
      </c>
      <c r="H147" s="536">
        <v>1880.9</v>
      </c>
      <c r="I147" s="536">
        <v>1923.9499999999998</v>
      </c>
      <c r="J147" s="536">
        <v>1968.9</v>
      </c>
      <c r="K147" s="535">
        <v>1879</v>
      </c>
      <c r="L147" s="535">
        <v>1791</v>
      </c>
      <c r="M147" s="535">
        <v>4.3654000000000002</v>
      </c>
    </row>
    <row r="148" spans="1:13">
      <c r="A148" s="254">
        <v>138</v>
      </c>
      <c r="B148" s="562" t="s">
        <v>235</v>
      </c>
      <c r="C148" s="535">
        <v>69.05</v>
      </c>
      <c r="D148" s="536">
        <v>68.783333333333346</v>
      </c>
      <c r="E148" s="536">
        <v>67.316666666666691</v>
      </c>
      <c r="F148" s="536">
        <v>65.583333333333343</v>
      </c>
      <c r="G148" s="536">
        <v>64.116666666666688</v>
      </c>
      <c r="H148" s="536">
        <v>70.516666666666694</v>
      </c>
      <c r="I148" s="536">
        <v>71.983333333333363</v>
      </c>
      <c r="J148" s="536">
        <v>73.716666666666697</v>
      </c>
      <c r="K148" s="535">
        <v>70.25</v>
      </c>
      <c r="L148" s="535">
        <v>67.05</v>
      </c>
      <c r="M148" s="535">
        <v>45.48677</v>
      </c>
    </row>
    <row r="149" spans="1:13">
      <c r="A149" s="254">
        <v>139</v>
      </c>
      <c r="B149" s="562" t="s">
        <v>94</v>
      </c>
      <c r="C149" s="535">
        <v>2498.6</v>
      </c>
      <c r="D149" s="536">
        <v>2503.0666666666662</v>
      </c>
      <c r="E149" s="536">
        <v>2459.1833333333325</v>
      </c>
      <c r="F149" s="536">
        <v>2419.7666666666664</v>
      </c>
      <c r="G149" s="536">
        <v>2375.8833333333328</v>
      </c>
      <c r="H149" s="536">
        <v>2542.4833333333322</v>
      </c>
      <c r="I149" s="536">
        <v>2586.3666666666663</v>
      </c>
      <c r="J149" s="536">
        <v>2625.7833333333319</v>
      </c>
      <c r="K149" s="535">
        <v>2546.9499999999998</v>
      </c>
      <c r="L149" s="535">
        <v>2463.65</v>
      </c>
      <c r="M149" s="535">
        <v>16.95786</v>
      </c>
    </row>
    <row r="150" spans="1:13">
      <c r="A150" s="254">
        <v>140</v>
      </c>
      <c r="B150" s="562" t="s">
        <v>351</v>
      </c>
      <c r="C150" s="535">
        <v>182.15</v>
      </c>
      <c r="D150" s="536">
        <v>184.0333333333333</v>
      </c>
      <c r="E150" s="536">
        <v>175.56666666666661</v>
      </c>
      <c r="F150" s="536">
        <v>168.98333333333329</v>
      </c>
      <c r="G150" s="536">
        <v>160.51666666666659</v>
      </c>
      <c r="H150" s="536">
        <v>190.61666666666662</v>
      </c>
      <c r="I150" s="536">
        <v>199.08333333333331</v>
      </c>
      <c r="J150" s="536">
        <v>205.66666666666663</v>
      </c>
      <c r="K150" s="535">
        <v>192.5</v>
      </c>
      <c r="L150" s="535">
        <v>177.45</v>
      </c>
      <c r="M150" s="535">
        <v>8.8472500000000007</v>
      </c>
    </row>
    <row r="151" spans="1:13">
      <c r="A151" s="254">
        <v>141</v>
      </c>
      <c r="B151" s="562" t="s">
        <v>236</v>
      </c>
      <c r="C151" s="535">
        <v>455.2</v>
      </c>
      <c r="D151" s="536">
        <v>454.41666666666669</v>
      </c>
      <c r="E151" s="536">
        <v>446.83333333333337</v>
      </c>
      <c r="F151" s="536">
        <v>438.4666666666667</v>
      </c>
      <c r="G151" s="536">
        <v>430.88333333333338</v>
      </c>
      <c r="H151" s="536">
        <v>462.78333333333336</v>
      </c>
      <c r="I151" s="536">
        <v>470.36666666666673</v>
      </c>
      <c r="J151" s="536">
        <v>478.73333333333335</v>
      </c>
      <c r="K151" s="535">
        <v>462</v>
      </c>
      <c r="L151" s="535">
        <v>446.05</v>
      </c>
      <c r="M151" s="535">
        <v>7.2997699999999996</v>
      </c>
    </row>
    <row r="152" spans="1:13">
      <c r="A152" s="254">
        <v>142</v>
      </c>
      <c r="B152" s="562" t="s">
        <v>237</v>
      </c>
      <c r="C152" s="535">
        <v>1442.15</v>
      </c>
      <c r="D152" s="536">
        <v>1426.4166666666667</v>
      </c>
      <c r="E152" s="536">
        <v>1402.8333333333335</v>
      </c>
      <c r="F152" s="536">
        <v>1363.5166666666667</v>
      </c>
      <c r="G152" s="536">
        <v>1339.9333333333334</v>
      </c>
      <c r="H152" s="536">
        <v>1465.7333333333336</v>
      </c>
      <c r="I152" s="536">
        <v>1489.3166666666671</v>
      </c>
      <c r="J152" s="536">
        <v>1528.6333333333337</v>
      </c>
      <c r="K152" s="535">
        <v>1450</v>
      </c>
      <c r="L152" s="535">
        <v>1387.1</v>
      </c>
      <c r="M152" s="535">
        <v>0.80637999999999999</v>
      </c>
    </row>
    <row r="153" spans="1:13">
      <c r="A153" s="254">
        <v>143</v>
      </c>
      <c r="B153" s="562" t="s">
        <v>238</v>
      </c>
      <c r="C153" s="535">
        <v>80.099999999999994</v>
      </c>
      <c r="D153" s="536">
        <v>78.649999999999991</v>
      </c>
      <c r="E153" s="536">
        <v>75.049999999999983</v>
      </c>
      <c r="F153" s="536">
        <v>69.999999999999986</v>
      </c>
      <c r="G153" s="536">
        <v>66.399999999999977</v>
      </c>
      <c r="H153" s="536">
        <v>83.699999999999989</v>
      </c>
      <c r="I153" s="536">
        <v>87.299999999999983</v>
      </c>
      <c r="J153" s="536">
        <v>92.35</v>
      </c>
      <c r="K153" s="535">
        <v>82.25</v>
      </c>
      <c r="L153" s="535">
        <v>73.599999999999994</v>
      </c>
      <c r="M153" s="535">
        <v>242.57908</v>
      </c>
    </row>
    <row r="154" spans="1:13">
      <c r="A154" s="254">
        <v>144</v>
      </c>
      <c r="B154" s="562" t="s">
        <v>95</v>
      </c>
      <c r="C154" s="535">
        <v>85.6</v>
      </c>
      <c r="D154" s="536">
        <v>86.8</v>
      </c>
      <c r="E154" s="536">
        <v>82.3</v>
      </c>
      <c r="F154" s="536">
        <v>79</v>
      </c>
      <c r="G154" s="536">
        <v>74.5</v>
      </c>
      <c r="H154" s="536">
        <v>90.1</v>
      </c>
      <c r="I154" s="536">
        <v>94.6</v>
      </c>
      <c r="J154" s="536">
        <v>97.899999999999991</v>
      </c>
      <c r="K154" s="535">
        <v>91.3</v>
      </c>
      <c r="L154" s="535">
        <v>83.5</v>
      </c>
      <c r="M154" s="535">
        <v>70.897059999999996</v>
      </c>
    </row>
    <row r="155" spans="1:13">
      <c r="A155" s="254">
        <v>145</v>
      </c>
      <c r="B155" s="562" t="s">
        <v>352</v>
      </c>
      <c r="C155" s="535">
        <v>586.4</v>
      </c>
      <c r="D155" s="536">
        <v>590.83333333333337</v>
      </c>
      <c r="E155" s="536">
        <v>577.66666666666674</v>
      </c>
      <c r="F155" s="536">
        <v>568.93333333333339</v>
      </c>
      <c r="G155" s="536">
        <v>555.76666666666677</v>
      </c>
      <c r="H155" s="536">
        <v>599.56666666666672</v>
      </c>
      <c r="I155" s="536">
        <v>612.73333333333346</v>
      </c>
      <c r="J155" s="536">
        <v>621.4666666666667</v>
      </c>
      <c r="K155" s="535">
        <v>604</v>
      </c>
      <c r="L155" s="535">
        <v>582.1</v>
      </c>
      <c r="M155" s="535">
        <v>1.18228</v>
      </c>
    </row>
    <row r="156" spans="1:13">
      <c r="A156" s="254">
        <v>146</v>
      </c>
      <c r="B156" s="562" t="s">
        <v>96</v>
      </c>
      <c r="C156" s="535">
        <v>1310.9</v>
      </c>
      <c r="D156" s="536">
        <v>1309.8</v>
      </c>
      <c r="E156" s="536">
        <v>1282.8</v>
      </c>
      <c r="F156" s="536">
        <v>1254.7</v>
      </c>
      <c r="G156" s="536">
        <v>1227.7</v>
      </c>
      <c r="H156" s="536">
        <v>1337.8999999999999</v>
      </c>
      <c r="I156" s="536">
        <v>1364.8999999999999</v>
      </c>
      <c r="J156" s="536">
        <v>1392.9999999999998</v>
      </c>
      <c r="K156" s="535">
        <v>1336.8</v>
      </c>
      <c r="L156" s="535">
        <v>1281.7</v>
      </c>
      <c r="M156" s="535">
        <v>13.160880000000001</v>
      </c>
    </row>
    <row r="157" spans="1:13">
      <c r="A157" s="254">
        <v>147</v>
      </c>
      <c r="B157" s="562" t="s">
        <v>97</v>
      </c>
      <c r="C157" s="535">
        <v>202.7</v>
      </c>
      <c r="D157" s="536">
        <v>203.86666666666667</v>
      </c>
      <c r="E157" s="536">
        <v>199.83333333333334</v>
      </c>
      <c r="F157" s="536">
        <v>196.96666666666667</v>
      </c>
      <c r="G157" s="536">
        <v>192.93333333333334</v>
      </c>
      <c r="H157" s="536">
        <v>206.73333333333335</v>
      </c>
      <c r="I157" s="536">
        <v>210.76666666666665</v>
      </c>
      <c r="J157" s="536">
        <v>213.63333333333335</v>
      </c>
      <c r="K157" s="535">
        <v>207.9</v>
      </c>
      <c r="L157" s="535">
        <v>201</v>
      </c>
      <c r="M157" s="535">
        <v>45.793379999999999</v>
      </c>
    </row>
    <row r="158" spans="1:13">
      <c r="A158" s="254">
        <v>148</v>
      </c>
      <c r="B158" s="562" t="s">
        <v>354</v>
      </c>
      <c r="C158" s="535">
        <v>277.64999999999998</v>
      </c>
      <c r="D158" s="536">
        <v>279.2</v>
      </c>
      <c r="E158" s="536">
        <v>274.54999999999995</v>
      </c>
      <c r="F158" s="536">
        <v>271.45</v>
      </c>
      <c r="G158" s="536">
        <v>266.79999999999995</v>
      </c>
      <c r="H158" s="536">
        <v>282.29999999999995</v>
      </c>
      <c r="I158" s="536">
        <v>286.94999999999993</v>
      </c>
      <c r="J158" s="536">
        <v>290.04999999999995</v>
      </c>
      <c r="K158" s="535">
        <v>283.85000000000002</v>
      </c>
      <c r="L158" s="535">
        <v>276.10000000000002</v>
      </c>
      <c r="M158" s="535">
        <v>1.4178599999999999</v>
      </c>
    </row>
    <row r="159" spans="1:13">
      <c r="A159" s="254">
        <v>149</v>
      </c>
      <c r="B159" s="562" t="s">
        <v>98</v>
      </c>
      <c r="C159" s="535">
        <v>83.55</v>
      </c>
      <c r="D159" s="536">
        <v>83.63333333333334</v>
      </c>
      <c r="E159" s="536">
        <v>82.01666666666668</v>
      </c>
      <c r="F159" s="536">
        <v>80.483333333333334</v>
      </c>
      <c r="G159" s="536">
        <v>78.866666666666674</v>
      </c>
      <c r="H159" s="536">
        <v>85.166666666666686</v>
      </c>
      <c r="I159" s="536">
        <v>86.783333333333331</v>
      </c>
      <c r="J159" s="536">
        <v>88.316666666666691</v>
      </c>
      <c r="K159" s="535">
        <v>85.25</v>
      </c>
      <c r="L159" s="535">
        <v>82.1</v>
      </c>
      <c r="M159" s="535">
        <v>269.36158</v>
      </c>
    </row>
    <row r="160" spans="1:13">
      <c r="A160" s="254">
        <v>150</v>
      </c>
      <c r="B160" s="562" t="s">
        <v>355</v>
      </c>
      <c r="C160" s="535">
        <v>2328.9499999999998</v>
      </c>
      <c r="D160" s="536">
        <v>2320.2000000000003</v>
      </c>
      <c r="E160" s="536">
        <v>2295.4000000000005</v>
      </c>
      <c r="F160" s="536">
        <v>2261.8500000000004</v>
      </c>
      <c r="G160" s="536">
        <v>2237.0500000000006</v>
      </c>
      <c r="H160" s="536">
        <v>2353.7500000000005</v>
      </c>
      <c r="I160" s="536">
        <v>2378.5500000000006</v>
      </c>
      <c r="J160" s="536">
        <v>2412.1000000000004</v>
      </c>
      <c r="K160" s="535">
        <v>2345</v>
      </c>
      <c r="L160" s="535">
        <v>2286.65</v>
      </c>
      <c r="M160" s="535">
        <v>0.56798999999999999</v>
      </c>
    </row>
    <row r="161" spans="1:13">
      <c r="A161" s="254">
        <v>151</v>
      </c>
      <c r="B161" s="562" t="s">
        <v>356</v>
      </c>
      <c r="C161" s="535">
        <v>390.35</v>
      </c>
      <c r="D161" s="536">
        <v>395.33333333333331</v>
      </c>
      <c r="E161" s="536">
        <v>382.66666666666663</v>
      </c>
      <c r="F161" s="536">
        <v>374.98333333333329</v>
      </c>
      <c r="G161" s="536">
        <v>362.31666666666661</v>
      </c>
      <c r="H161" s="536">
        <v>403.01666666666665</v>
      </c>
      <c r="I161" s="536">
        <v>415.68333333333328</v>
      </c>
      <c r="J161" s="536">
        <v>423.36666666666667</v>
      </c>
      <c r="K161" s="535">
        <v>408</v>
      </c>
      <c r="L161" s="535">
        <v>387.65</v>
      </c>
      <c r="M161" s="535">
        <v>3.2716099999999999</v>
      </c>
    </row>
    <row r="162" spans="1:13">
      <c r="A162" s="254">
        <v>152</v>
      </c>
      <c r="B162" s="562" t="s">
        <v>357</v>
      </c>
      <c r="C162" s="535">
        <v>613.1</v>
      </c>
      <c r="D162" s="536">
        <v>619.63333333333333</v>
      </c>
      <c r="E162" s="536">
        <v>601.4666666666667</v>
      </c>
      <c r="F162" s="536">
        <v>589.83333333333337</v>
      </c>
      <c r="G162" s="536">
        <v>571.66666666666674</v>
      </c>
      <c r="H162" s="536">
        <v>631.26666666666665</v>
      </c>
      <c r="I162" s="536">
        <v>649.43333333333339</v>
      </c>
      <c r="J162" s="536">
        <v>661.06666666666661</v>
      </c>
      <c r="K162" s="535">
        <v>637.79999999999995</v>
      </c>
      <c r="L162" s="535">
        <v>608</v>
      </c>
      <c r="M162" s="535">
        <v>2.7493400000000001</v>
      </c>
    </row>
    <row r="163" spans="1:13">
      <c r="A163" s="254">
        <v>153</v>
      </c>
      <c r="B163" s="562" t="s">
        <v>358</v>
      </c>
      <c r="C163" s="535">
        <v>99.6</v>
      </c>
      <c r="D163" s="536">
        <v>99.59999999999998</v>
      </c>
      <c r="E163" s="536">
        <v>97.849999999999966</v>
      </c>
      <c r="F163" s="536">
        <v>96.09999999999998</v>
      </c>
      <c r="G163" s="536">
        <v>94.349999999999966</v>
      </c>
      <c r="H163" s="536">
        <v>101.34999999999997</v>
      </c>
      <c r="I163" s="536">
        <v>103.1</v>
      </c>
      <c r="J163" s="536">
        <v>104.84999999999997</v>
      </c>
      <c r="K163" s="535">
        <v>101.35</v>
      </c>
      <c r="L163" s="535">
        <v>97.85</v>
      </c>
      <c r="M163" s="535">
        <v>33.336219999999997</v>
      </c>
    </row>
    <row r="164" spans="1:13">
      <c r="A164" s="254">
        <v>154</v>
      </c>
      <c r="B164" s="562" t="s">
        <v>359</v>
      </c>
      <c r="C164" s="535">
        <v>158.35</v>
      </c>
      <c r="D164" s="536">
        <v>158.44999999999999</v>
      </c>
      <c r="E164" s="536">
        <v>156.34999999999997</v>
      </c>
      <c r="F164" s="536">
        <v>154.34999999999997</v>
      </c>
      <c r="G164" s="536">
        <v>152.24999999999994</v>
      </c>
      <c r="H164" s="536">
        <v>160.44999999999999</v>
      </c>
      <c r="I164" s="536">
        <v>162.55000000000001</v>
      </c>
      <c r="J164" s="536">
        <v>164.55</v>
      </c>
      <c r="K164" s="535">
        <v>160.55000000000001</v>
      </c>
      <c r="L164" s="535">
        <v>156.44999999999999</v>
      </c>
      <c r="M164" s="535">
        <v>11.08001</v>
      </c>
    </row>
    <row r="165" spans="1:13">
      <c r="A165" s="254">
        <v>155</v>
      </c>
      <c r="B165" s="562" t="s">
        <v>239</v>
      </c>
      <c r="C165" s="535">
        <v>8</v>
      </c>
      <c r="D165" s="536">
        <v>8.0833333333333339</v>
      </c>
      <c r="E165" s="536">
        <v>7.7166666666666686</v>
      </c>
      <c r="F165" s="536">
        <v>7.4333333333333345</v>
      </c>
      <c r="G165" s="536">
        <v>7.0666666666666691</v>
      </c>
      <c r="H165" s="536">
        <v>8.3666666666666671</v>
      </c>
      <c r="I165" s="536">
        <v>8.7333333333333307</v>
      </c>
      <c r="J165" s="536">
        <v>9.0166666666666675</v>
      </c>
      <c r="K165" s="535">
        <v>8.4499999999999993</v>
      </c>
      <c r="L165" s="535">
        <v>7.8</v>
      </c>
      <c r="M165" s="535">
        <v>74.182029999999997</v>
      </c>
    </row>
    <row r="166" spans="1:13">
      <c r="A166" s="254">
        <v>156</v>
      </c>
      <c r="B166" s="562" t="s">
        <v>240</v>
      </c>
      <c r="C166" s="535">
        <v>69.650000000000006</v>
      </c>
      <c r="D166" s="536">
        <v>69.666666666666671</v>
      </c>
      <c r="E166" s="536">
        <v>69.083333333333343</v>
      </c>
      <c r="F166" s="536">
        <v>68.516666666666666</v>
      </c>
      <c r="G166" s="536">
        <v>67.933333333333337</v>
      </c>
      <c r="H166" s="536">
        <v>70.233333333333348</v>
      </c>
      <c r="I166" s="536">
        <v>70.816666666666691</v>
      </c>
      <c r="J166" s="536">
        <v>71.383333333333354</v>
      </c>
      <c r="K166" s="535">
        <v>70.25</v>
      </c>
      <c r="L166" s="535">
        <v>69.099999999999994</v>
      </c>
      <c r="M166" s="535">
        <v>28.21003</v>
      </c>
    </row>
    <row r="167" spans="1:13">
      <c r="A167" s="254">
        <v>157</v>
      </c>
      <c r="B167" s="562" t="s">
        <v>99</v>
      </c>
      <c r="C167" s="535">
        <v>141.80000000000001</v>
      </c>
      <c r="D167" s="536">
        <v>144.04999999999998</v>
      </c>
      <c r="E167" s="536">
        <v>138.14999999999998</v>
      </c>
      <c r="F167" s="536">
        <v>134.5</v>
      </c>
      <c r="G167" s="536">
        <v>128.6</v>
      </c>
      <c r="H167" s="536">
        <v>147.69999999999996</v>
      </c>
      <c r="I167" s="536">
        <v>153.6</v>
      </c>
      <c r="J167" s="536">
        <v>157.24999999999994</v>
      </c>
      <c r="K167" s="535">
        <v>149.94999999999999</v>
      </c>
      <c r="L167" s="535">
        <v>140.4</v>
      </c>
      <c r="M167" s="535">
        <v>374.58344</v>
      </c>
    </row>
    <row r="168" spans="1:13">
      <c r="A168" s="254">
        <v>158</v>
      </c>
      <c r="B168" s="562" t="s">
        <v>360</v>
      </c>
      <c r="C168" s="535">
        <v>274.60000000000002</v>
      </c>
      <c r="D168" s="536">
        <v>274.98333333333335</v>
      </c>
      <c r="E168" s="536">
        <v>271.61666666666667</v>
      </c>
      <c r="F168" s="536">
        <v>268.63333333333333</v>
      </c>
      <c r="G168" s="536">
        <v>265.26666666666665</v>
      </c>
      <c r="H168" s="536">
        <v>277.9666666666667</v>
      </c>
      <c r="I168" s="536">
        <v>281.33333333333337</v>
      </c>
      <c r="J168" s="536">
        <v>284.31666666666672</v>
      </c>
      <c r="K168" s="535">
        <v>278.35000000000002</v>
      </c>
      <c r="L168" s="535">
        <v>272</v>
      </c>
      <c r="M168" s="535">
        <v>0.56386999999999998</v>
      </c>
    </row>
    <row r="169" spans="1:13">
      <c r="A169" s="254">
        <v>159</v>
      </c>
      <c r="B169" s="562" t="s">
        <v>361</v>
      </c>
      <c r="C169" s="535">
        <v>215</v>
      </c>
      <c r="D169" s="536">
        <v>215.38333333333333</v>
      </c>
      <c r="E169" s="536">
        <v>209.96666666666664</v>
      </c>
      <c r="F169" s="536">
        <v>204.93333333333331</v>
      </c>
      <c r="G169" s="536">
        <v>199.51666666666662</v>
      </c>
      <c r="H169" s="536">
        <v>220.41666666666666</v>
      </c>
      <c r="I169" s="536">
        <v>225.83333333333334</v>
      </c>
      <c r="J169" s="536">
        <v>230.86666666666667</v>
      </c>
      <c r="K169" s="535">
        <v>220.8</v>
      </c>
      <c r="L169" s="535">
        <v>210.35</v>
      </c>
      <c r="M169" s="535">
        <v>2.3528899999999999</v>
      </c>
    </row>
    <row r="170" spans="1:13">
      <c r="A170" s="254">
        <v>160</v>
      </c>
      <c r="B170" s="562" t="s">
        <v>744</v>
      </c>
      <c r="C170" s="535">
        <v>4112.55</v>
      </c>
      <c r="D170" s="536">
        <v>4122.8166666666666</v>
      </c>
      <c r="E170" s="536">
        <v>4050.7333333333336</v>
      </c>
      <c r="F170" s="536">
        <v>3988.916666666667</v>
      </c>
      <c r="G170" s="536">
        <v>3916.8333333333339</v>
      </c>
      <c r="H170" s="536">
        <v>4184.6333333333332</v>
      </c>
      <c r="I170" s="536">
        <v>4256.7166666666672</v>
      </c>
      <c r="J170" s="536">
        <v>4318.5333333333328</v>
      </c>
      <c r="K170" s="535">
        <v>4194.8999999999996</v>
      </c>
      <c r="L170" s="535">
        <v>4061</v>
      </c>
      <c r="M170" s="535">
        <v>0.69406000000000001</v>
      </c>
    </row>
    <row r="171" spans="1:13">
      <c r="A171" s="254">
        <v>161</v>
      </c>
      <c r="B171" s="562" t="s">
        <v>102</v>
      </c>
      <c r="C171" s="535">
        <v>26.05</v>
      </c>
      <c r="D171" s="536">
        <v>26.3</v>
      </c>
      <c r="E171" s="536">
        <v>25.650000000000002</v>
      </c>
      <c r="F171" s="536">
        <v>25.25</v>
      </c>
      <c r="G171" s="536">
        <v>24.6</v>
      </c>
      <c r="H171" s="536">
        <v>26.700000000000003</v>
      </c>
      <c r="I171" s="536">
        <v>27.35</v>
      </c>
      <c r="J171" s="536">
        <v>27.750000000000004</v>
      </c>
      <c r="K171" s="535">
        <v>26.95</v>
      </c>
      <c r="L171" s="535">
        <v>25.9</v>
      </c>
      <c r="M171" s="535">
        <v>341.29683</v>
      </c>
    </row>
    <row r="172" spans="1:13">
      <c r="A172" s="254">
        <v>162</v>
      </c>
      <c r="B172" s="562" t="s">
        <v>362</v>
      </c>
      <c r="C172" s="535">
        <v>2206.75</v>
      </c>
      <c r="D172" s="536">
        <v>2185.6</v>
      </c>
      <c r="E172" s="536">
        <v>2151.1999999999998</v>
      </c>
      <c r="F172" s="536">
        <v>2095.65</v>
      </c>
      <c r="G172" s="536">
        <v>2061.25</v>
      </c>
      <c r="H172" s="536">
        <v>2241.1499999999996</v>
      </c>
      <c r="I172" s="536">
        <v>2275.5500000000002</v>
      </c>
      <c r="J172" s="536">
        <v>2331.0999999999995</v>
      </c>
      <c r="K172" s="535">
        <v>2220</v>
      </c>
      <c r="L172" s="535">
        <v>2130.0500000000002</v>
      </c>
      <c r="M172" s="535">
        <v>0.1613</v>
      </c>
    </row>
    <row r="173" spans="1:13">
      <c r="A173" s="254">
        <v>163</v>
      </c>
      <c r="B173" s="562" t="s">
        <v>745</v>
      </c>
      <c r="C173" s="535">
        <v>198.05</v>
      </c>
      <c r="D173" s="536">
        <v>197.85</v>
      </c>
      <c r="E173" s="536">
        <v>194.2</v>
      </c>
      <c r="F173" s="536">
        <v>190.35</v>
      </c>
      <c r="G173" s="536">
        <v>186.7</v>
      </c>
      <c r="H173" s="536">
        <v>201.7</v>
      </c>
      <c r="I173" s="536">
        <v>205.35000000000002</v>
      </c>
      <c r="J173" s="536">
        <v>209.2</v>
      </c>
      <c r="K173" s="535">
        <v>201.5</v>
      </c>
      <c r="L173" s="535">
        <v>194</v>
      </c>
      <c r="M173" s="535">
        <v>1.4372100000000001</v>
      </c>
    </row>
    <row r="174" spans="1:13">
      <c r="A174" s="254">
        <v>164</v>
      </c>
      <c r="B174" s="562" t="s">
        <v>363</v>
      </c>
      <c r="C174" s="535">
        <v>2585.35</v>
      </c>
      <c r="D174" s="536">
        <v>2632.1166666666668</v>
      </c>
      <c r="E174" s="536">
        <v>2504.2333333333336</v>
      </c>
      <c r="F174" s="536">
        <v>2423.1166666666668</v>
      </c>
      <c r="G174" s="536">
        <v>2295.2333333333336</v>
      </c>
      <c r="H174" s="536">
        <v>2713.2333333333336</v>
      </c>
      <c r="I174" s="536">
        <v>2841.1166666666668</v>
      </c>
      <c r="J174" s="536">
        <v>2922.2333333333336</v>
      </c>
      <c r="K174" s="535">
        <v>2760</v>
      </c>
      <c r="L174" s="535">
        <v>2551</v>
      </c>
      <c r="M174" s="535">
        <v>0.57596000000000003</v>
      </c>
    </row>
    <row r="175" spans="1:13">
      <c r="A175" s="254">
        <v>165</v>
      </c>
      <c r="B175" s="562" t="s">
        <v>241</v>
      </c>
      <c r="C175" s="535">
        <v>189.05</v>
      </c>
      <c r="D175" s="536">
        <v>191.58333333333334</v>
      </c>
      <c r="E175" s="536">
        <v>185.4666666666667</v>
      </c>
      <c r="F175" s="536">
        <v>181.88333333333335</v>
      </c>
      <c r="G175" s="536">
        <v>175.76666666666671</v>
      </c>
      <c r="H175" s="536">
        <v>195.16666666666669</v>
      </c>
      <c r="I175" s="536">
        <v>201.2833333333333</v>
      </c>
      <c r="J175" s="536">
        <v>204.86666666666667</v>
      </c>
      <c r="K175" s="535">
        <v>197.7</v>
      </c>
      <c r="L175" s="535">
        <v>188</v>
      </c>
      <c r="M175" s="535">
        <v>12.8508</v>
      </c>
    </row>
    <row r="176" spans="1:13">
      <c r="A176" s="254">
        <v>166</v>
      </c>
      <c r="B176" s="562" t="s">
        <v>364</v>
      </c>
      <c r="C176" s="535">
        <v>5531.1</v>
      </c>
      <c r="D176" s="536">
        <v>5554.75</v>
      </c>
      <c r="E176" s="536">
        <v>5487.35</v>
      </c>
      <c r="F176" s="536">
        <v>5443.6</v>
      </c>
      <c r="G176" s="536">
        <v>5376.2000000000007</v>
      </c>
      <c r="H176" s="536">
        <v>5598.5</v>
      </c>
      <c r="I176" s="536">
        <v>5665.9</v>
      </c>
      <c r="J176" s="536">
        <v>5709.65</v>
      </c>
      <c r="K176" s="535">
        <v>5622.15</v>
      </c>
      <c r="L176" s="535">
        <v>5511</v>
      </c>
      <c r="M176" s="535">
        <v>5.5570000000000001E-2</v>
      </c>
    </row>
    <row r="177" spans="1:13">
      <c r="A177" s="254">
        <v>167</v>
      </c>
      <c r="B177" s="562" t="s">
        <v>365</v>
      </c>
      <c r="C177" s="535">
        <v>1460.55</v>
      </c>
      <c r="D177" s="536">
        <v>1463.6833333333334</v>
      </c>
      <c r="E177" s="536">
        <v>1452.3666666666668</v>
      </c>
      <c r="F177" s="536">
        <v>1444.1833333333334</v>
      </c>
      <c r="G177" s="536">
        <v>1432.8666666666668</v>
      </c>
      <c r="H177" s="536">
        <v>1471.8666666666668</v>
      </c>
      <c r="I177" s="536">
        <v>1483.1833333333334</v>
      </c>
      <c r="J177" s="536">
        <v>1491.3666666666668</v>
      </c>
      <c r="K177" s="535">
        <v>1475</v>
      </c>
      <c r="L177" s="535">
        <v>1455.5</v>
      </c>
      <c r="M177" s="535">
        <v>0.30859999999999999</v>
      </c>
    </row>
    <row r="178" spans="1:13">
      <c r="A178" s="254">
        <v>168</v>
      </c>
      <c r="B178" s="562" t="s">
        <v>100</v>
      </c>
      <c r="C178" s="535">
        <v>466.2</v>
      </c>
      <c r="D178" s="536">
        <v>469.05</v>
      </c>
      <c r="E178" s="536">
        <v>460.35</v>
      </c>
      <c r="F178" s="536">
        <v>454.5</v>
      </c>
      <c r="G178" s="536">
        <v>445.8</v>
      </c>
      <c r="H178" s="536">
        <v>474.90000000000003</v>
      </c>
      <c r="I178" s="536">
        <v>483.59999999999997</v>
      </c>
      <c r="J178" s="536">
        <v>489.45000000000005</v>
      </c>
      <c r="K178" s="535">
        <v>477.75</v>
      </c>
      <c r="L178" s="535">
        <v>463.2</v>
      </c>
      <c r="M178" s="535">
        <v>17.481850000000001</v>
      </c>
    </row>
    <row r="179" spans="1:13">
      <c r="A179" s="254">
        <v>169</v>
      </c>
      <c r="B179" s="562" t="s">
        <v>366</v>
      </c>
      <c r="C179" s="535">
        <v>898.85</v>
      </c>
      <c r="D179" s="536">
        <v>903.2833333333333</v>
      </c>
      <c r="E179" s="536">
        <v>890.56666666666661</v>
      </c>
      <c r="F179" s="536">
        <v>882.2833333333333</v>
      </c>
      <c r="G179" s="536">
        <v>869.56666666666661</v>
      </c>
      <c r="H179" s="536">
        <v>911.56666666666661</v>
      </c>
      <c r="I179" s="536">
        <v>924.2833333333333</v>
      </c>
      <c r="J179" s="536">
        <v>932.56666666666661</v>
      </c>
      <c r="K179" s="535">
        <v>916</v>
      </c>
      <c r="L179" s="535">
        <v>895</v>
      </c>
      <c r="M179" s="535">
        <v>0.47227000000000002</v>
      </c>
    </row>
    <row r="180" spans="1:13">
      <c r="A180" s="254">
        <v>170</v>
      </c>
      <c r="B180" s="562" t="s">
        <v>242</v>
      </c>
      <c r="C180" s="535">
        <v>485.75</v>
      </c>
      <c r="D180" s="536">
        <v>486.86666666666662</v>
      </c>
      <c r="E180" s="536">
        <v>479.98333333333323</v>
      </c>
      <c r="F180" s="536">
        <v>474.21666666666664</v>
      </c>
      <c r="G180" s="536">
        <v>467.33333333333326</v>
      </c>
      <c r="H180" s="536">
        <v>492.63333333333321</v>
      </c>
      <c r="I180" s="536">
        <v>499.51666666666654</v>
      </c>
      <c r="J180" s="536">
        <v>505.28333333333319</v>
      </c>
      <c r="K180" s="535">
        <v>493.75</v>
      </c>
      <c r="L180" s="535">
        <v>481.1</v>
      </c>
      <c r="M180" s="535">
        <v>0.89059999999999995</v>
      </c>
    </row>
    <row r="181" spans="1:13">
      <c r="A181" s="254">
        <v>171</v>
      </c>
      <c r="B181" s="562" t="s">
        <v>103</v>
      </c>
      <c r="C181" s="535">
        <v>686.4</v>
      </c>
      <c r="D181" s="536">
        <v>690.0333333333333</v>
      </c>
      <c r="E181" s="536">
        <v>676.46666666666658</v>
      </c>
      <c r="F181" s="536">
        <v>666.5333333333333</v>
      </c>
      <c r="G181" s="536">
        <v>652.96666666666658</v>
      </c>
      <c r="H181" s="536">
        <v>699.96666666666658</v>
      </c>
      <c r="I181" s="536">
        <v>713.53333333333319</v>
      </c>
      <c r="J181" s="536">
        <v>723.46666666666658</v>
      </c>
      <c r="K181" s="535">
        <v>703.6</v>
      </c>
      <c r="L181" s="535">
        <v>680.1</v>
      </c>
      <c r="M181" s="535">
        <v>30.425000000000001</v>
      </c>
    </row>
    <row r="182" spans="1:13">
      <c r="A182" s="254">
        <v>172</v>
      </c>
      <c r="B182" s="562" t="s">
        <v>243</v>
      </c>
      <c r="C182" s="535">
        <v>446.45</v>
      </c>
      <c r="D182" s="536">
        <v>444.41666666666669</v>
      </c>
      <c r="E182" s="536">
        <v>441.03333333333336</v>
      </c>
      <c r="F182" s="536">
        <v>435.61666666666667</v>
      </c>
      <c r="G182" s="536">
        <v>432.23333333333335</v>
      </c>
      <c r="H182" s="536">
        <v>449.83333333333337</v>
      </c>
      <c r="I182" s="536">
        <v>453.2166666666667</v>
      </c>
      <c r="J182" s="536">
        <v>458.63333333333338</v>
      </c>
      <c r="K182" s="535">
        <v>447.8</v>
      </c>
      <c r="L182" s="535">
        <v>439</v>
      </c>
      <c r="M182" s="535">
        <v>2.40313</v>
      </c>
    </row>
    <row r="183" spans="1:13">
      <c r="A183" s="254">
        <v>173</v>
      </c>
      <c r="B183" s="562" t="s">
        <v>244</v>
      </c>
      <c r="C183" s="535">
        <v>1540.55</v>
      </c>
      <c r="D183" s="536">
        <v>1530.4166666666667</v>
      </c>
      <c r="E183" s="536">
        <v>1504.1333333333334</v>
      </c>
      <c r="F183" s="536">
        <v>1467.7166666666667</v>
      </c>
      <c r="G183" s="536">
        <v>1441.4333333333334</v>
      </c>
      <c r="H183" s="536">
        <v>1566.8333333333335</v>
      </c>
      <c r="I183" s="536">
        <v>1593.1166666666668</v>
      </c>
      <c r="J183" s="536">
        <v>1629.5333333333335</v>
      </c>
      <c r="K183" s="535">
        <v>1556.7</v>
      </c>
      <c r="L183" s="535">
        <v>1494</v>
      </c>
      <c r="M183" s="535">
        <v>10.23089</v>
      </c>
    </row>
    <row r="184" spans="1:13">
      <c r="A184" s="254">
        <v>174</v>
      </c>
      <c r="B184" s="562" t="s">
        <v>367</v>
      </c>
      <c r="C184" s="535">
        <v>323.64999999999998</v>
      </c>
      <c r="D184" s="536">
        <v>326.33333333333331</v>
      </c>
      <c r="E184" s="536">
        <v>316.66666666666663</v>
      </c>
      <c r="F184" s="536">
        <v>309.68333333333334</v>
      </c>
      <c r="G184" s="536">
        <v>300.01666666666665</v>
      </c>
      <c r="H184" s="536">
        <v>333.31666666666661</v>
      </c>
      <c r="I184" s="536">
        <v>342.98333333333323</v>
      </c>
      <c r="J184" s="536">
        <v>349.96666666666658</v>
      </c>
      <c r="K184" s="535">
        <v>336</v>
      </c>
      <c r="L184" s="535">
        <v>319.35000000000002</v>
      </c>
      <c r="M184" s="535">
        <v>25.838550000000001</v>
      </c>
    </row>
    <row r="185" spans="1:13">
      <c r="A185" s="254">
        <v>175</v>
      </c>
      <c r="B185" s="562" t="s">
        <v>245</v>
      </c>
      <c r="C185" s="535">
        <v>481.2</v>
      </c>
      <c r="D185" s="536">
        <v>484.73333333333329</v>
      </c>
      <c r="E185" s="536">
        <v>473.11666666666656</v>
      </c>
      <c r="F185" s="536">
        <v>465.03333333333325</v>
      </c>
      <c r="G185" s="536">
        <v>453.41666666666652</v>
      </c>
      <c r="H185" s="536">
        <v>492.81666666666661</v>
      </c>
      <c r="I185" s="536">
        <v>504.43333333333328</v>
      </c>
      <c r="J185" s="536">
        <v>512.51666666666665</v>
      </c>
      <c r="K185" s="535">
        <v>496.35</v>
      </c>
      <c r="L185" s="535">
        <v>476.65</v>
      </c>
      <c r="M185" s="535">
        <v>13.62378</v>
      </c>
    </row>
    <row r="186" spans="1:13">
      <c r="A186" s="254">
        <v>176</v>
      </c>
      <c r="B186" s="562" t="s">
        <v>104</v>
      </c>
      <c r="C186" s="535">
        <v>1200.8</v>
      </c>
      <c r="D186" s="536">
        <v>1220.55</v>
      </c>
      <c r="E186" s="536">
        <v>1171.0999999999999</v>
      </c>
      <c r="F186" s="536">
        <v>1141.3999999999999</v>
      </c>
      <c r="G186" s="536">
        <v>1091.9499999999998</v>
      </c>
      <c r="H186" s="536">
        <v>1250.25</v>
      </c>
      <c r="I186" s="536">
        <v>1299.7000000000003</v>
      </c>
      <c r="J186" s="536">
        <v>1329.4</v>
      </c>
      <c r="K186" s="535">
        <v>1270</v>
      </c>
      <c r="L186" s="535">
        <v>1190.8499999999999</v>
      </c>
      <c r="M186" s="535">
        <v>27.985469999999999</v>
      </c>
    </row>
    <row r="187" spans="1:13">
      <c r="A187" s="254">
        <v>177</v>
      </c>
      <c r="B187" s="562" t="s">
        <v>368</v>
      </c>
      <c r="C187" s="535">
        <v>314.14999999999998</v>
      </c>
      <c r="D187" s="536">
        <v>316.05</v>
      </c>
      <c r="E187" s="536">
        <v>297.10000000000002</v>
      </c>
      <c r="F187" s="536">
        <v>280.05</v>
      </c>
      <c r="G187" s="536">
        <v>261.10000000000002</v>
      </c>
      <c r="H187" s="536">
        <v>333.1</v>
      </c>
      <c r="I187" s="536">
        <v>352.04999999999995</v>
      </c>
      <c r="J187" s="536">
        <v>369.1</v>
      </c>
      <c r="K187" s="535">
        <v>335</v>
      </c>
      <c r="L187" s="535">
        <v>299</v>
      </c>
      <c r="M187" s="535">
        <v>17.747319999999998</v>
      </c>
    </row>
    <row r="188" spans="1:13">
      <c r="A188" s="254">
        <v>178</v>
      </c>
      <c r="B188" s="562" t="s">
        <v>369</v>
      </c>
      <c r="C188" s="535">
        <v>137.05000000000001</v>
      </c>
      <c r="D188" s="536">
        <v>136.41666666666666</v>
      </c>
      <c r="E188" s="536">
        <v>126.63333333333333</v>
      </c>
      <c r="F188" s="536">
        <v>116.21666666666667</v>
      </c>
      <c r="G188" s="536">
        <v>106.43333333333334</v>
      </c>
      <c r="H188" s="536">
        <v>146.83333333333331</v>
      </c>
      <c r="I188" s="536">
        <v>156.61666666666667</v>
      </c>
      <c r="J188" s="536">
        <v>167.0333333333333</v>
      </c>
      <c r="K188" s="535">
        <v>146.19999999999999</v>
      </c>
      <c r="L188" s="535">
        <v>126</v>
      </c>
      <c r="M188" s="535">
        <v>73.3</v>
      </c>
    </row>
    <row r="189" spans="1:13">
      <c r="A189" s="254">
        <v>179</v>
      </c>
      <c r="B189" s="562" t="s">
        <v>370</v>
      </c>
      <c r="C189" s="535">
        <v>871.15</v>
      </c>
      <c r="D189" s="536">
        <v>869.43333333333339</v>
      </c>
      <c r="E189" s="536">
        <v>847.86666666666679</v>
      </c>
      <c r="F189" s="536">
        <v>824.58333333333337</v>
      </c>
      <c r="G189" s="536">
        <v>803.01666666666677</v>
      </c>
      <c r="H189" s="536">
        <v>892.71666666666681</v>
      </c>
      <c r="I189" s="536">
        <v>914.28333333333342</v>
      </c>
      <c r="J189" s="536">
        <v>937.56666666666683</v>
      </c>
      <c r="K189" s="535">
        <v>891</v>
      </c>
      <c r="L189" s="535">
        <v>846.15</v>
      </c>
      <c r="M189" s="535">
        <v>0.26989999999999997</v>
      </c>
    </row>
    <row r="190" spans="1:13">
      <c r="A190" s="254">
        <v>180</v>
      </c>
      <c r="B190" s="562" t="s">
        <v>371</v>
      </c>
      <c r="C190" s="535">
        <v>313.2</v>
      </c>
      <c r="D190" s="536">
        <v>315.36666666666667</v>
      </c>
      <c r="E190" s="536">
        <v>308.98333333333335</v>
      </c>
      <c r="F190" s="536">
        <v>304.76666666666665</v>
      </c>
      <c r="G190" s="536">
        <v>298.38333333333333</v>
      </c>
      <c r="H190" s="536">
        <v>319.58333333333337</v>
      </c>
      <c r="I190" s="536">
        <v>325.9666666666667</v>
      </c>
      <c r="J190" s="536">
        <v>330.18333333333339</v>
      </c>
      <c r="K190" s="535">
        <v>321.75</v>
      </c>
      <c r="L190" s="535">
        <v>311.14999999999998</v>
      </c>
      <c r="M190" s="535">
        <v>1.55623</v>
      </c>
    </row>
    <row r="191" spans="1:13">
      <c r="A191" s="254">
        <v>181</v>
      </c>
      <c r="B191" s="562" t="s">
        <v>743</v>
      </c>
      <c r="C191" s="535">
        <v>124.85</v>
      </c>
      <c r="D191" s="536">
        <v>125.73333333333333</v>
      </c>
      <c r="E191" s="536">
        <v>122.56666666666666</v>
      </c>
      <c r="F191" s="536">
        <v>120.28333333333333</v>
      </c>
      <c r="G191" s="536">
        <v>117.11666666666666</v>
      </c>
      <c r="H191" s="536">
        <v>128.01666666666665</v>
      </c>
      <c r="I191" s="536">
        <v>131.18333333333334</v>
      </c>
      <c r="J191" s="536">
        <v>133.46666666666667</v>
      </c>
      <c r="K191" s="535">
        <v>128.9</v>
      </c>
      <c r="L191" s="535">
        <v>123.45</v>
      </c>
      <c r="M191" s="535">
        <v>4.6528499999999999</v>
      </c>
    </row>
    <row r="192" spans="1:13">
      <c r="A192" s="254">
        <v>182</v>
      </c>
      <c r="B192" s="562" t="s">
        <v>773</v>
      </c>
      <c r="C192" s="535">
        <v>577.35</v>
      </c>
      <c r="D192" s="536">
        <v>578.98333333333346</v>
      </c>
      <c r="E192" s="536">
        <v>569.01666666666688</v>
      </c>
      <c r="F192" s="536">
        <v>560.68333333333339</v>
      </c>
      <c r="G192" s="536">
        <v>550.71666666666681</v>
      </c>
      <c r="H192" s="536">
        <v>587.31666666666695</v>
      </c>
      <c r="I192" s="536">
        <v>597.28333333333342</v>
      </c>
      <c r="J192" s="536">
        <v>605.61666666666702</v>
      </c>
      <c r="K192" s="535">
        <v>588.95000000000005</v>
      </c>
      <c r="L192" s="535">
        <v>570.65</v>
      </c>
      <c r="M192" s="535">
        <v>0.48054000000000002</v>
      </c>
    </row>
    <row r="193" spans="1:13">
      <c r="A193" s="254">
        <v>183</v>
      </c>
      <c r="B193" s="562" t="s">
        <v>372</v>
      </c>
      <c r="C193" s="535">
        <v>494.7</v>
      </c>
      <c r="D193" s="536">
        <v>494.16666666666669</v>
      </c>
      <c r="E193" s="536">
        <v>485.53333333333336</v>
      </c>
      <c r="F193" s="536">
        <v>476.36666666666667</v>
      </c>
      <c r="G193" s="536">
        <v>467.73333333333335</v>
      </c>
      <c r="H193" s="536">
        <v>503.33333333333337</v>
      </c>
      <c r="I193" s="536">
        <v>511.9666666666667</v>
      </c>
      <c r="J193" s="536">
        <v>521.13333333333344</v>
      </c>
      <c r="K193" s="535">
        <v>502.8</v>
      </c>
      <c r="L193" s="535">
        <v>485</v>
      </c>
      <c r="M193" s="535">
        <v>13.69139</v>
      </c>
    </row>
    <row r="194" spans="1:13">
      <c r="A194" s="254">
        <v>184</v>
      </c>
      <c r="B194" s="562" t="s">
        <v>373</v>
      </c>
      <c r="C194" s="535">
        <v>62.05</v>
      </c>
      <c r="D194" s="536">
        <v>62.033333333333331</v>
      </c>
      <c r="E194" s="536">
        <v>60.316666666666663</v>
      </c>
      <c r="F194" s="536">
        <v>58.583333333333329</v>
      </c>
      <c r="G194" s="536">
        <v>56.86666666666666</v>
      </c>
      <c r="H194" s="536">
        <v>63.766666666666666</v>
      </c>
      <c r="I194" s="536">
        <v>65.483333333333334</v>
      </c>
      <c r="J194" s="536">
        <v>67.216666666666669</v>
      </c>
      <c r="K194" s="535">
        <v>63.75</v>
      </c>
      <c r="L194" s="535">
        <v>60.3</v>
      </c>
      <c r="M194" s="535">
        <v>41.856349999999999</v>
      </c>
    </row>
    <row r="195" spans="1:13">
      <c r="A195" s="254">
        <v>185</v>
      </c>
      <c r="B195" s="562" t="s">
        <v>374</v>
      </c>
      <c r="C195" s="535">
        <v>291.64999999999998</v>
      </c>
      <c r="D195" s="536">
        <v>286.7833333333333</v>
      </c>
      <c r="E195" s="536">
        <v>274.56666666666661</v>
      </c>
      <c r="F195" s="536">
        <v>257.48333333333329</v>
      </c>
      <c r="G195" s="536">
        <v>245.26666666666659</v>
      </c>
      <c r="H195" s="536">
        <v>303.86666666666662</v>
      </c>
      <c r="I195" s="536">
        <v>316.08333333333331</v>
      </c>
      <c r="J195" s="536">
        <v>333.16666666666663</v>
      </c>
      <c r="K195" s="535">
        <v>299</v>
      </c>
      <c r="L195" s="535">
        <v>269.7</v>
      </c>
      <c r="M195" s="535">
        <v>55.983339999999998</v>
      </c>
    </row>
    <row r="196" spans="1:13">
      <c r="A196" s="254">
        <v>186</v>
      </c>
      <c r="B196" s="562" t="s">
        <v>375</v>
      </c>
      <c r="C196" s="535">
        <v>98.9</v>
      </c>
      <c r="D196" s="536">
        <v>99.38333333333334</v>
      </c>
      <c r="E196" s="536">
        <v>97.066666666666677</v>
      </c>
      <c r="F196" s="536">
        <v>95.233333333333334</v>
      </c>
      <c r="G196" s="536">
        <v>92.916666666666671</v>
      </c>
      <c r="H196" s="536">
        <v>101.21666666666668</v>
      </c>
      <c r="I196" s="536">
        <v>103.53333333333335</v>
      </c>
      <c r="J196" s="536">
        <v>105.36666666666669</v>
      </c>
      <c r="K196" s="535">
        <v>101.7</v>
      </c>
      <c r="L196" s="535">
        <v>97.55</v>
      </c>
      <c r="M196" s="535">
        <v>11.420389999999999</v>
      </c>
    </row>
    <row r="197" spans="1:13">
      <c r="A197" s="254">
        <v>187</v>
      </c>
      <c r="B197" s="562" t="s">
        <v>376</v>
      </c>
      <c r="C197" s="535">
        <v>88.95</v>
      </c>
      <c r="D197" s="536">
        <v>88.766666666666666</v>
      </c>
      <c r="E197" s="536">
        <v>85.333333333333329</v>
      </c>
      <c r="F197" s="536">
        <v>81.716666666666669</v>
      </c>
      <c r="G197" s="536">
        <v>78.283333333333331</v>
      </c>
      <c r="H197" s="536">
        <v>92.383333333333326</v>
      </c>
      <c r="I197" s="536">
        <v>95.816666666666663</v>
      </c>
      <c r="J197" s="536">
        <v>99.433333333333323</v>
      </c>
      <c r="K197" s="535">
        <v>92.2</v>
      </c>
      <c r="L197" s="535">
        <v>85.15</v>
      </c>
      <c r="M197" s="535">
        <v>93.9161</v>
      </c>
    </row>
    <row r="198" spans="1:13">
      <c r="A198" s="254">
        <v>188</v>
      </c>
      <c r="B198" s="562" t="s">
        <v>246</v>
      </c>
      <c r="C198" s="535">
        <v>249.8</v>
      </c>
      <c r="D198" s="536">
        <v>250.21666666666667</v>
      </c>
      <c r="E198" s="536">
        <v>244.58333333333334</v>
      </c>
      <c r="F198" s="536">
        <v>239.36666666666667</v>
      </c>
      <c r="G198" s="536">
        <v>233.73333333333335</v>
      </c>
      <c r="H198" s="536">
        <v>255.43333333333334</v>
      </c>
      <c r="I198" s="536">
        <v>261.06666666666666</v>
      </c>
      <c r="J198" s="536">
        <v>266.2833333333333</v>
      </c>
      <c r="K198" s="535">
        <v>255.85</v>
      </c>
      <c r="L198" s="535">
        <v>245</v>
      </c>
      <c r="M198" s="535">
        <v>10.999359999999999</v>
      </c>
    </row>
    <row r="199" spans="1:13">
      <c r="A199" s="254">
        <v>189</v>
      </c>
      <c r="B199" s="562" t="s">
        <v>377</v>
      </c>
      <c r="C199" s="535">
        <v>730.05</v>
      </c>
      <c r="D199" s="536">
        <v>728.68333333333339</v>
      </c>
      <c r="E199" s="536">
        <v>721.36666666666679</v>
      </c>
      <c r="F199" s="536">
        <v>712.68333333333339</v>
      </c>
      <c r="G199" s="536">
        <v>705.36666666666679</v>
      </c>
      <c r="H199" s="536">
        <v>737.36666666666679</v>
      </c>
      <c r="I199" s="536">
        <v>744.68333333333339</v>
      </c>
      <c r="J199" s="536">
        <v>753.36666666666679</v>
      </c>
      <c r="K199" s="535">
        <v>736</v>
      </c>
      <c r="L199" s="535">
        <v>720</v>
      </c>
      <c r="M199" s="535">
        <v>0.11226999999999999</v>
      </c>
    </row>
    <row r="200" spans="1:13">
      <c r="A200" s="254">
        <v>190</v>
      </c>
      <c r="B200" s="562" t="s">
        <v>247</v>
      </c>
      <c r="C200" s="535">
        <v>1446.1</v>
      </c>
      <c r="D200" s="536">
        <v>1452.4166666666667</v>
      </c>
      <c r="E200" s="536">
        <v>1422.2333333333336</v>
      </c>
      <c r="F200" s="536">
        <v>1398.3666666666668</v>
      </c>
      <c r="G200" s="536">
        <v>1368.1833333333336</v>
      </c>
      <c r="H200" s="536">
        <v>1476.2833333333335</v>
      </c>
      <c r="I200" s="536">
        <v>1506.4666666666665</v>
      </c>
      <c r="J200" s="536">
        <v>1530.3333333333335</v>
      </c>
      <c r="K200" s="535">
        <v>1482.6</v>
      </c>
      <c r="L200" s="535">
        <v>1428.55</v>
      </c>
      <c r="M200" s="535">
        <v>3.1914799999999999</v>
      </c>
    </row>
    <row r="201" spans="1:13">
      <c r="A201" s="254">
        <v>191</v>
      </c>
      <c r="B201" s="562" t="s">
        <v>107</v>
      </c>
      <c r="C201" s="535">
        <v>909.45</v>
      </c>
      <c r="D201" s="536">
        <v>913.18333333333339</v>
      </c>
      <c r="E201" s="536">
        <v>901.36666666666679</v>
      </c>
      <c r="F201" s="536">
        <v>893.28333333333342</v>
      </c>
      <c r="G201" s="536">
        <v>881.46666666666681</v>
      </c>
      <c r="H201" s="536">
        <v>921.26666666666677</v>
      </c>
      <c r="I201" s="536">
        <v>933.08333333333337</v>
      </c>
      <c r="J201" s="536">
        <v>941.16666666666674</v>
      </c>
      <c r="K201" s="535">
        <v>925</v>
      </c>
      <c r="L201" s="535">
        <v>905.1</v>
      </c>
      <c r="M201" s="535">
        <v>91.98218</v>
      </c>
    </row>
    <row r="202" spans="1:13">
      <c r="A202" s="254">
        <v>192</v>
      </c>
      <c r="B202" s="562" t="s">
        <v>248</v>
      </c>
      <c r="C202" s="535">
        <v>2937</v>
      </c>
      <c r="D202" s="536">
        <v>2939.35</v>
      </c>
      <c r="E202" s="536">
        <v>2893.7</v>
      </c>
      <c r="F202" s="536">
        <v>2850.4</v>
      </c>
      <c r="G202" s="536">
        <v>2804.75</v>
      </c>
      <c r="H202" s="536">
        <v>2982.6499999999996</v>
      </c>
      <c r="I202" s="536">
        <v>3028.3</v>
      </c>
      <c r="J202" s="536">
        <v>3071.5999999999995</v>
      </c>
      <c r="K202" s="535">
        <v>2985</v>
      </c>
      <c r="L202" s="535">
        <v>2896.05</v>
      </c>
      <c r="M202" s="535">
        <v>3.4540000000000002</v>
      </c>
    </row>
    <row r="203" spans="1:13">
      <c r="A203" s="254">
        <v>193</v>
      </c>
      <c r="B203" s="562" t="s">
        <v>109</v>
      </c>
      <c r="C203" s="535">
        <v>1534.4</v>
      </c>
      <c r="D203" s="536">
        <v>1548.1000000000001</v>
      </c>
      <c r="E203" s="536">
        <v>1507.3000000000002</v>
      </c>
      <c r="F203" s="536">
        <v>1480.2</v>
      </c>
      <c r="G203" s="536">
        <v>1439.4</v>
      </c>
      <c r="H203" s="536">
        <v>1575.2000000000003</v>
      </c>
      <c r="I203" s="536">
        <v>1616</v>
      </c>
      <c r="J203" s="536">
        <v>1643.1000000000004</v>
      </c>
      <c r="K203" s="535">
        <v>1588.9</v>
      </c>
      <c r="L203" s="535">
        <v>1521</v>
      </c>
      <c r="M203" s="535">
        <v>139.56423000000001</v>
      </c>
    </row>
    <row r="204" spans="1:13">
      <c r="A204" s="254">
        <v>194</v>
      </c>
      <c r="B204" s="562" t="s">
        <v>249</v>
      </c>
      <c r="C204" s="535">
        <v>700.65</v>
      </c>
      <c r="D204" s="536">
        <v>708.5</v>
      </c>
      <c r="E204" s="536">
        <v>686.1</v>
      </c>
      <c r="F204" s="536">
        <v>671.55000000000007</v>
      </c>
      <c r="G204" s="536">
        <v>649.15000000000009</v>
      </c>
      <c r="H204" s="536">
        <v>723.05</v>
      </c>
      <c r="I204" s="536">
        <v>745.45</v>
      </c>
      <c r="J204" s="536">
        <v>759.99999999999989</v>
      </c>
      <c r="K204" s="535">
        <v>730.9</v>
      </c>
      <c r="L204" s="535">
        <v>693.95</v>
      </c>
      <c r="M204" s="535">
        <v>131.22512</v>
      </c>
    </row>
    <row r="205" spans="1:13">
      <c r="A205" s="254">
        <v>195</v>
      </c>
      <c r="B205" s="562" t="s">
        <v>382</v>
      </c>
      <c r="C205" s="535">
        <v>29.15</v>
      </c>
      <c r="D205" s="536">
        <v>29.433333333333337</v>
      </c>
      <c r="E205" s="536">
        <v>28.566666666666674</v>
      </c>
      <c r="F205" s="536">
        <v>27.983333333333338</v>
      </c>
      <c r="G205" s="536">
        <v>27.116666666666674</v>
      </c>
      <c r="H205" s="536">
        <v>30.016666666666673</v>
      </c>
      <c r="I205" s="536">
        <v>30.883333333333333</v>
      </c>
      <c r="J205" s="536">
        <v>31.466666666666672</v>
      </c>
      <c r="K205" s="535">
        <v>30.3</v>
      </c>
      <c r="L205" s="535">
        <v>28.85</v>
      </c>
      <c r="M205" s="535">
        <v>89.443950000000001</v>
      </c>
    </row>
    <row r="206" spans="1:13">
      <c r="A206" s="254">
        <v>196</v>
      </c>
      <c r="B206" s="562" t="s">
        <v>378</v>
      </c>
      <c r="C206" s="535">
        <v>29.75</v>
      </c>
      <c r="D206" s="536">
        <v>29.849999999999998</v>
      </c>
      <c r="E206" s="536">
        <v>29.549999999999997</v>
      </c>
      <c r="F206" s="536">
        <v>29.349999999999998</v>
      </c>
      <c r="G206" s="536">
        <v>29.049999999999997</v>
      </c>
      <c r="H206" s="536">
        <v>30.049999999999997</v>
      </c>
      <c r="I206" s="536">
        <v>30.35</v>
      </c>
      <c r="J206" s="536">
        <v>30.549999999999997</v>
      </c>
      <c r="K206" s="535">
        <v>30.15</v>
      </c>
      <c r="L206" s="535">
        <v>29.65</v>
      </c>
      <c r="M206" s="535">
        <v>4.1628600000000002</v>
      </c>
    </row>
    <row r="207" spans="1:13">
      <c r="A207" s="254">
        <v>197</v>
      </c>
      <c r="B207" s="562" t="s">
        <v>379</v>
      </c>
      <c r="C207" s="535">
        <v>716.95</v>
      </c>
      <c r="D207" s="536">
        <v>720.7166666666667</v>
      </c>
      <c r="E207" s="536">
        <v>701.73333333333335</v>
      </c>
      <c r="F207" s="536">
        <v>686.51666666666665</v>
      </c>
      <c r="G207" s="536">
        <v>667.5333333333333</v>
      </c>
      <c r="H207" s="536">
        <v>735.93333333333339</v>
      </c>
      <c r="I207" s="536">
        <v>754.91666666666674</v>
      </c>
      <c r="J207" s="536">
        <v>770.13333333333344</v>
      </c>
      <c r="K207" s="535">
        <v>739.7</v>
      </c>
      <c r="L207" s="535">
        <v>705.5</v>
      </c>
      <c r="M207" s="535">
        <v>0.88843000000000005</v>
      </c>
    </row>
    <row r="208" spans="1:13">
      <c r="A208" s="254">
        <v>198</v>
      </c>
      <c r="B208" s="562" t="s">
        <v>105</v>
      </c>
      <c r="C208" s="535">
        <v>1105.55</v>
      </c>
      <c r="D208" s="536">
        <v>1132.6666666666667</v>
      </c>
      <c r="E208" s="536">
        <v>1068.8833333333334</v>
      </c>
      <c r="F208" s="536">
        <v>1032.2166666666667</v>
      </c>
      <c r="G208" s="536">
        <v>968.43333333333339</v>
      </c>
      <c r="H208" s="536">
        <v>1169.3333333333335</v>
      </c>
      <c r="I208" s="536">
        <v>1233.1166666666668</v>
      </c>
      <c r="J208" s="536">
        <v>1269.7833333333335</v>
      </c>
      <c r="K208" s="535">
        <v>1196.45</v>
      </c>
      <c r="L208" s="535">
        <v>1096</v>
      </c>
      <c r="M208" s="535">
        <v>41.648310000000002</v>
      </c>
    </row>
    <row r="209" spans="1:13">
      <c r="A209" s="254">
        <v>199</v>
      </c>
      <c r="B209" s="562" t="s">
        <v>380</v>
      </c>
      <c r="C209" s="535">
        <v>232.35</v>
      </c>
      <c r="D209" s="536">
        <v>231.51666666666665</v>
      </c>
      <c r="E209" s="536">
        <v>228.83333333333331</v>
      </c>
      <c r="F209" s="536">
        <v>225.31666666666666</v>
      </c>
      <c r="G209" s="536">
        <v>222.63333333333333</v>
      </c>
      <c r="H209" s="536">
        <v>235.0333333333333</v>
      </c>
      <c r="I209" s="536">
        <v>237.71666666666664</v>
      </c>
      <c r="J209" s="536">
        <v>241.23333333333329</v>
      </c>
      <c r="K209" s="535">
        <v>234.2</v>
      </c>
      <c r="L209" s="535">
        <v>228</v>
      </c>
      <c r="M209" s="535">
        <v>2.0413000000000001</v>
      </c>
    </row>
    <row r="210" spans="1:13">
      <c r="A210" s="254">
        <v>200</v>
      </c>
      <c r="B210" s="562" t="s">
        <v>381</v>
      </c>
      <c r="C210" s="535">
        <v>314.55</v>
      </c>
      <c r="D210" s="536">
        <v>316.78333333333336</v>
      </c>
      <c r="E210" s="536">
        <v>310.76666666666671</v>
      </c>
      <c r="F210" s="536">
        <v>306.98333333333335</v>
      </c>
      <c r="G210" s="536">
        <v>300.9666666666667</v>
      </c>
      <c r="H210" s="536">
        <v>320.56666666666672</v>
      </c>
      <c r="I210" s="536">
        <v>326.58333333333337</v>
      </c>
      <c r="J210" s="536">
        <v>330.36666666666673</v>
      </c>
      <c r="K210" s="535">
        <v>322.8</v>
      </c>
      <c r="L210" s="535">
        <v>313</v>
      </c>
      <c r="M210" s="535">
        <v>2.1790699999999998</v>
      </c>
    </row>
    <row r="211" spans="1:13">
      <c r="A211" s="254">
        <v>201</v>
      </c>
      <c r="B211" s="562" t="s">
        <v>110</v>
      </c>
      <c r="C211" s="535">
        <v>3224</v>
      </c>
      <c r="D211" s="536">
        <v>3282.4833333333336</v>
      </c>
      <c r="E211" s="536">
        <v>3141.3166666666671</v>
      </c>
      <c r="F211" s="536">
        <v>3058.6333333333337</v>
      </c>
      <c r="G211" s="536">
        <v>2917.4666666666672</v>
      </c>
      <c r="H211" s="536">
        <v>3365.166666666667</v>
      </c>
      <c r="I211" s="536">
        <v>3506.333333333333</v>
      </c>
      <c r="J211" s="536">
        <v>3589.0166666666669</v>
      </c>
      <c r="K211" s="535">
        <v>3423.65</v>
      </c>
      <c r="L211" s="535">
        <v>3199.8</v>
      </c>
      <c r="M211" s="535">
        <v>18.803709999999999</v>
      </c>
    </row>
    <row r="212" spans="1:13">
      <c r="A212" s="254">
        <v>202</v>
      </c>
      <c r="B212" s="562" t="s">
        <v>383</v>
      </c>
      <c r="C212" s="535">
        <v>52.3</v>
      </c>
      <c r="D212" s="536">
        <v>52.266666666666659</v>
      </c>
      <c r="E212" s="536">
        <v>48.133333333333319</v>
      </c>
      <c r="F212" s="536">
        <v>43.966666666666661</v>
      </c>
      <c r="G212" s="536">
        <v>39.833333333333321</v>
      </c>
      <c r="H212" s="536">
        <v>56.433333333333316</v>
      </c>
      <c r="I212" s="536">
        <v>60.566666666666656</v>
      </c>
      <c r="J212" s="536">
        <v>64.73333333333332</v>
      </c>
      <c r="K212" s="535">
        <v>56.4</v>
      </c>
      <c r="L212" s="535">
        <v>48.1</v>
      </c>
      <c r="M212" s="535">
        <v>900.76751999999999</v>
      </c>
    </row>
    <row r="213" spans="1:13">
      <c r="A213" s="254">
        <v>203</v>
      </c>
      <c r="B213" s="562" t="s">
        <v>112</v>
      </c>
      <c r="C213" s="535">
        <v>340.25</v>
      </c>
      <c r="D213" s="536">
        <v>341.55</v>
      </c>
      <c r="E213" s="536">
        <v>333.45000000000005</v>
      </c>
      <c r="F213" s="536">
        <v>326.65000000000003</v>
      </c>
      <c r="G213" s="536">
        <v>318.55000000000007</v>
      </c>
      <c r="H213" s="536">
        <v>348.35</v>
      </c>
      <c r="I213" s="536">
        <v>356.45000000000005</v>
      </c>
      <c r="J213" s="536">
        <v>363.25</v>
      </c>
      <c r="K213" s="535">
        <v>349.65</v>
      </c>
      <c r="L213" s="535">
        <v>334.75</v>
      </c>
      <c r="M213" s="535">
        <v>203.7921</v>
      </c>
    </row>
    <row r="214" spans="1:13">
      <c r="A214" s="254">
        <v>204</v>
      </c>
      <c r="B214" s="562" t="s">
        <v>384</v>
      </c>
      <c r="C214" s="535">
        <v>1087.05</v>
      </c>
      <c r="D214" s="536">
        <v>1090.95</v>
      </c>
      <c r="E214" s="536">
        <v>1066.9000000000001</v>
      </c>
      <c r="F214" s="536">
        <v>1046.75</v>
      </c>
      <c r="G214" s="536">
        <v>1022.7</v>
      </c>
      <c r="H214" s="536">
        <v>1111.1000000000001</v>
      </c>
      <c r="I214" s="536">
        <v>1135.1499999999999</v>
      </c>
      <c r="J214" s="536">
        <v>1155.3000000000002</v>
      </c>
      <c r="K214" s="535">
        <v>1115</v>
      </c>
      <c r="L214" s="535">
        <v>1070.8</v>
      </c>
      <c r="M214" s="535">
        <v>8.2925599999999999</v>
      </c>
    </row>
    <row r="215" spans="1:13">
      <c r="A215" s="254">
        <v>205</v>
      </c>
      <c r="B215" s="562" t="s">
        <v>385</v>
      </c>
      <c r="C215" s="535">
        <v>149.85</v>
      </c>
      <c r="D215" s="536">
        <v>145.46666666666667</v>
      </c>
      <c r="E215" s="536">
        <v>136.38333333333333</v>
      </c>
      <c r="F215" s="536">
        <v>122.91666666666666</v>
      </c>
      <c r="G215" s="536">
        <v>113.83333333333331</v>
      </c>
      <c r="H215" s="536">
        <v>158.93333333333334</v>
      </c>
      <c r="I215" s="536">
        <v>168.01666666666665</v>
      </c>
      <c r="J215" s="536">
        <v>181.48333333333335</v>
      </c>
      <c r="K215" s="535">
        <v>154.55000000000001</v>
      </c>
      <c r="L215" s="535">
        <v>132</v>
      </c>
      <c r="M215" s="535">
        <v>371.55450999999999</v>
      </c>
    </row>
    <row r="216" spans="1:13">
      <c r="A216" s="254">
        <v>206</v>
      </c>
      <c r="B216" s="562" t="s">
        <v>113</v>
      </c>
      <c r="C216" s="535">
        <v>242.45</v>
      </c>
      <c r="D216" s="536">
        <v>245.83333333333334</v>
      </c>
      <c r="E216" s="536">
        <v>236.61666666666667</v>
      </c>
      <c r="F216" s="536">
        <v>230.78333333333333</v>
      </c>
      <c r="G216" s="536">
        <v>221.56666666666666</v>
      </c>
      <c r="H216" s="536">
        <v>251.66666666666669</v>
      </c>
      <c r="I216" s="536">
        <v>260.88333333333333</v>
      </c>
      <c r="J216" s="536">
        <v>266.7166666666667</v>
      </c>
      <c r="K216" s="535">
        <v>255.05</v>
      </c>
      <c r="L216" s="535">
        <v>240</v>
      </c>
      <c r="M216" s="535">
        <v>119.18505999999999</v>
      </c>
    </row>
    <row r="217" spans="1:13">
      <c r="A217" s="254">
        <v>207</v>
      </c>
      <c r="B217" s="562" t="s">
        <v>114</v>
      </c>
      <c r="C217" s="535">
        <v>2132.0500000000002</v>
      </c>
      <c r="D217" s="536">
        <v>2144.8166666666671</v>
      </c>
      <c r="E217" s="536">
        <v>2107.233333333334</v>
      </c>
      <c r="F217" s="536">
        <v>2082.416666666667</v>
      </c>
      <c r="G217" s="536">
        <v>2044.8333333333339</v>
      </c>
      <c r="H217" s="536">
        <v>2169.6333333333341</v>
      </c>
      <c r="I217" s="536">
        <v>2207.2166666666672</v>
      </c>
      <c r="J217" s="536">
        <v>2232.0333333333342</v>
      </c>
      <c r="K217" s="535">
        <v>2182.4</v>
      </c>
      <c r="L217" s="535">
        <v>2120</v>
      </c>
      <c r="M217" s="535">
        <v>34.13194</v>
      </c>
    </row>
    <row r="218" spans="1:13">
      <c r="A218" s="254">
        <v>208</v>
      </c>
      <c r="B218" s="562" t="s">
        <v>250</v>
      </c>
      <c r="C218" s="535">
        <v>297.5</v>
      </c>
      <c r="D218" s="536">
        <v>299.41666666666669</v>
      </c>
      <c r="E218" s="536">
        <v>289.08333333333337</v>
      </c>
      <c r="F218" s="536">
        <v>280.66666666666669</v>
      </c>
      <c r="G218" s="536">
        <v>270.33333333333337</v>
      </c>
      <c r="H218" s="536">
        <v>307.83333333333337</v>
      </c>
      <c r="I218" s="536">
        <v>318.16666666666674</v>
      </c>
      <c r="J218" s="536">
        <v>326.58333333333337</v>
      </c>
      <c r="K218" s="535">
        <v>309.75</v>
      </c>
      <c r="L218" s="535">
        <v>291</v>
      </c>
      <c r="M218" s="535">
        <v>19.885149999999999</v>
      </c>
    </row>
    <row r="219" spans="1:13">
      <c r="A219" s="254">
        <v>209</v>
      </c>
      <c r="B219" s="562" t="s">
        <v>386</v>
      </c>
      <c r="C219" s="535">
        <v>44988.4</v>
      </c>
      <c r="D219" s="536">
        <v>45712.816666666673</v>
      </c>
      <c r="E219" s="536">
        <v>44125.633333333346</v>
      </c>
      <c r="F219" s="536">
        <v>43262.866666666676</v>
      </c>
      <c r="G219" s="536">
        <v>41675.683333333349</v>
      </c>
      <c r="H219" s="536">
        <v>46575.583333333343</v>
      </c>
      <c r="I219" s="536">
        <v>48162.766666666677</v>
      </c>
      <c r="J219" s="536">
        <v>49025.53333333334</v>
      </c>
      <c r="K219" s="535">
        <v>47300</v>
      </c>
      <c r="L219" s="535">
        <v>44850.05</v>
      </c>
      <c r="M219" s="535">
        <v>0.11394</v>
      </c>
    </row>
    <row r="220" spans="1:13">
      <c r="A220" s="254">
        <v>210</v>
      </c>
      <c r="B220" s="562" t="s">
        <v>251</v>
      </c>
      <c r="C220" s="535">
        <v>49</v>
      </c>
      <c r="D220" s="536">
        <v>48.866666666666667</v>
      </c>
      <c r="E220" s="536">
        <v>46.133333333333333</v>
      </c>
      <c r="F220" s="536">
        <v>43.266666666666666</v>
      </c>
      <c r="G220" s="536">
        <v>40.533333333333331</v>
      </c>
      <c r="H220" s="536">
        <v>51.733333333333334</v>
      </c>
      <c r="I220" s="536">
        <v>54.466666666666669</v>
      </c>
      <c r="J220" s="536">
        <v>57.333333333333336</v>
      </c>
      <c r="K220" s="535">
        <v>51.6</v>
      </c>
      <c r="L220" s="535">
        <v>46</v>
      </c>
      <c r="M220" s="535">
        <v>128.81352999999999</v>
      </c>
    </row>
    <row r="221" spans="1:13">
      <c r="A221" s="254">
        <v>211</v>
      </c>
      <c r="B221" s="562" t="s">
        <v>108</v>
      </c>
      <c r="C221" s="535">
        <v>2539.4</v>
      </c>
      <c r="D221" s="536">
        <v>2563.4833333333336</v>
      </c>
      <c r="E221" s="536">
        <v>2495.916666666667</v>
      </c>
      <c r="F221" s="536">
        <v>2452.4333333333334</v>
      </c>
      <c r="G221" s="536">
        <v>2384.8666666666668</v>
      </c>
      <c r="H221" s="536">
        <v>2606.9666666666672</v>
      </c>
      <c r="I221" s="536">
        <v>2674.5333333333338</v>
      </c>
      <c r="J221" s="536">
        <v>2718.0166666666673</v>
      </c>
      <c r="K221" s="535">
        <v>2631.05</v>
      </c>
      <c r="L221" s="535">
        <v>2520</v>
      </c>
      <c r="M221" s="535">
        <v>87.714309999999998</v>
      </c>
    </row>
    <row r="222" spans="1:13">
      <c r="A222" s="254">
        <v>212</v>
      </c>
      <c r="B222" s="562" t="s">
        <v>840</v>
      </c>
      <c r="C222" s="535">
        <v>288.14999999999998</v>
      </c>
      <c r="D222" s="536">
        <v>289.14999999999998</v>
      </c>
      <c r="E222" s="536">
        <v>284.09999999999997</v>
      </c>
      <c r="F222" s="536">
        <v>280.05</v>
      </c>
      <c r="G222" s="536">
        <v>275</v>
      </c>
      <c r="H222" s="536">
        <v>293.19999999999993</v>
      </c>
      <c r="I222" s="536">
        <v>298.24999999999989</v>
      </c>
      <c r="J222" s="536">
        <v>302.2999999999999</v>
      </c>
      <c r="K222" s="535">
        <v>294.2</v>
      </c>
      <c r="L222" s="535">
        <v>285.10000000000002</v>
      </c>
      <c r="M222" s="535">
        <v>3.57125</v>
      </c>
    </row>
    <row r="223" spans="1:13">
      <c r="A223" s="254">
        <v>213</v>
      </c>
      <c r="B223" s="562" t="s">
        <v>116</v>
      </c>
      <c r="C223" s="535">
        <v>597.75</v>
      </c>
      <c r="D223" s="536">
        <v>601.2166666666667</v>
      </c>
      <c r="E223" s="536">
        <v>587.43333333333339</v>
      </c>
      <c r="F223" s="536">
        <v>577.11666666666667</v>
      </c>
      <c r="G223" s="536">
        <v>563.33333333333337</v>
      </c>
      <c r="H223" s="536">
        <v>611.53333333333342</v>
      </c>
      <c r="I223" s="536">
        <v>625.31666666666672</v>
      </c>
      <c r="J223" s="536">
        <v>635.63333333333344</v>
      </c>
      <c r="K223" s="535">
        <v>615</v>
      </c>
      <c r="L223" s="535">
        <v>590.9</v>
      </c>
      <c r="M223" s="535">
        <v>573.49273000000005</v>
      </c>
    </row>
    <row r="224" spans="1:13">
      <c r="A224" s="254">
        <v>214</v>
      </c>
      <c r="B224" s="562" t="s">
        <v>252</v>
      </c>
      <c r="C224" s="535">
        <v>1426</v>
      </c>
      <c r="D224" s="536">
        <v>1429.5</v>
      </c>
      <c r="E224" s="536">
        <v>1376.65</v>
      </c>
      <c r="F224" s="536">
        <v>1327.3000000000002</v>
      </c>
      <c r="G224" s="536">
        <v>1274.4500000000003</v>
      </c>
      <c r="H224" s="536">
        <v>1478.85</v>
      </c>
      <c r="I224" s="536">
        <v>1531.6999999999998</v>
      </c>
      <c r="J224" s="536">
        <v>1581.0499999999997</v>
      </c>
      <c r="K224" s="535">
        <v>1482.35</v>
      </c>
      <c r="L224" s="535">
        <v>1380.15</v>
      </c>
      <c r="M224" s="535">
        <v>27.718309999999999</v>
      </c>
    </row>
    <row r="225" spans="1:13">
      <c r="A225" s="254">
        <v>215</v>
      </c>
      <c r="B225" s="562" t="s">
        <v>117</v>
      </c>
      <c r="C225" s="535">
        <v>461.55</v>
      </c>
      <c r="D225" s="536">
        <v>464.7</v>
      </c>
      <c r="E225" s="536">
        <v>454.7</v>
      </c>
      <c r="F225" s="536">
        <v>447.85</v>
      </c>
      <c r="G225" s="536">
        <v>437.85</v>
      </c>
      <c r="H225" s="536">
        <v>471.54999999999995</v>
      </c>
      <c r="I225" s="536">
        <v>481.54999999999995</v>
      </c>
      <c r="J225" s="536">
        <v>488.39999999999992</v>
      </c>
      <c r="K225" s="535">
        <v>474.7</v>
      </c>
      <c r="L225" s="535">
        <v>457.85</v>
      </c>
      <c r="M225" s="535">
        <v>29.015309999999999</v>
      </c>
    </row>
    <row r="226" spans="1:13">
      <c r="A226" s="254">
        <v>216</v>
      </c>
      <c r="B226" s="562" t="s">
        <v>387</v>
      </c>
      <c r="C226" s="535">
        <v>406.6</v>
      </c>
      <c r="D226" s="536">
        <v>404.83333333333331</v>
      </c>
      <c r="E226" s="536">
        <v>401.76666666666665</v>
      </c>
      <c r="F226" s="536">
        <v>396.93333333333334</v>
      </c>
      <c r="G226" s="536">
        <v>393.86666666666667</v>
      </c>
      <c r="H226" s="536">
        <v>409.66666666666663</v>
      </c>
      <c r="I226" s="536">
        <v>412.73333333333335</v>
      </c>
      <c r="J226" s="536">
        <v>417.56666666666661</v>
      </c>
      <c r="K226" s="535">
        <v>407.9</v>
      </c>
      <c r="L226" s="535">
        <v>400</v>
      </c>
      <c r="M226" s="535">
        <v>3.5007000000000001</v>
      </c>
    </row>
    <row r="227" spans="1:13">
      <c r="A227" s="254">
        <v>217</v>
      </c>
      <c r="B227" s="562" t="s">
        <v>388</v>
      </c>
      <c r="C227" s="535">
        <v>2694.3</v>
      </c>
      <c r="D227" s="536">
        <v>2727.2000000000003</v>
      </c>
      <c r="E227" s="536">
        <v>2640.1500000000005</v>
      </c>
      <c r="F227" s="536">
        <v>2586.0000000000005</v>
      </c>
      <c r="G227" s="536">
        <v>2498.9500000000007</v>
      </c>
      <c r="H227" s="536">
        <v>2781.3500000000004</v>
      </c>
      <c r="I227" s="536">
        <v>2868.4000000000005</v>
      </c>
      <c r="J227" s="536">
        <v>2922.55</v>
      </c>
      <c r="K227" s="535">
        <v>2814.25</v>
      </c>
      <c r="L227" s="535">
        <v>2673.05</v>
      </c>
      <c r="M227" s="535">
        <v>1.7590000000000001E-2</v>
      </c>
    </row>
    <row r="228" spans="1:13">
      <c r="A228" s="254">
        <v>218</v>
      </c>
      <c r="B228" s="562" t="s">
        <v>253</v>
      </c>
      <c r="C228" s="535">
        <v>31.55</v>
      </c>
      <c r="D228" s="536">
        <v>31.683333333333334</v>
      </c>
      <c r="E228" s="536">
        <v>30.06666666666667</v>
      </c>
      <c r="F228" s="536">
        <v>28.583333333333336</v>
      </c>
      <c r="G228" s="536">
        <v>26.966666666666672</v>
      </c>
      <c r="H228" s="536">
        <v>33.166666666666671</v>
      </c>
      <c r="I228" s="536">
        <v>34.783333333333331</v>
      </c>
      <c r="J228" s="536">
        <v>36.266666666666666</v>
      </c>
      <c r="K228" s="535">
        <v>33.299999999999997</v>
      </c>
      <c r="L228" s="535">
        <v>30.2</v>
      </c>
      <c r="M228" s="535">
        <v>348.60532000000001</v>
      </c>
    </row>
    <row r="229" spans="1:13">
      <c r="A229" s="254">
        <v>219</v>
      </c>
      <c r="B229" s="562" t="s">
        <v>119</v>
      </c>
      <c r="C229" s="535">
        <v>63.45</v>
      </c>
      <c r="D229" s="536">
        <v>63.416666666666664</v>
      </c>
      <c r="E229" s="536">
        <v>62.433333333333323</v>
      </c>
      <c r="F229" s="536">
        <v>61.416666666666657</v>
      </c>
      <c r="G229" s="536">
        <v>60.433333333333316</v>
      </c>
      <c r="H229" s="536">
        <v>64.433333333333337</v>
      </c>
      <c r="I229" s="536">
        <v>65.416666666666657</v>
      </c>
      <c r="J229" s="536">
        <v>66.433333333333337</v>
      </c>
      <c r="K229" s="535">
        <v>64.400000000000006</v>
      </c>
      <c r="L229" s="535">
        <v>62.4</v>
      </c>
      <c r="M229" s="535">
        <v>535.53669000000002</v>
      </c>
    </row>
    <row r="230" spans="1:13">
      <c r="A230" s="254">
        <v>220</v>
      </c>
      <c r="B230" s="562" t="s">
        <v>389</v>
      </c>
      <c r="C230" s="535">
        <v>54.9</v>
      </c>
      <c r="D230" s="536">
        <v>54.883333333333333</v>
      </c>
      <c r="E230" s="536">
        <v>53.016666666666666</v>
      </c>
      <c r="F230" s="536">
        <v>51.133333333333333</v>
      </c>
      <c r="G230" s="536">
        <v>49.266666666666666</v>
      </c>
      <c r="H230" s="536">
        <v>56.766666666666666</v>
      </c>
      <c r="I230" s="536">
        <v>58.633333333333326</v>
      </c>
      <c r="J230" s="536">
        <v>60.516666666666666</v>
      </c>
      <c r="K230" s="535">
        <v>56.75</v>
      </c>
      <c r="L230" s="535">
        <v>53</v>
      </c>
      <c r="M230" s="535">
        <v>166.19913</v>
      </c>
    </row>
    <row r="231" spans="1:13">
      <c r="A231" s="254">
        <v>221</v>
      </c>
      <c r="B231" s="562" t="s">
        <v>390</v>
      </c>
      <c r="C231" s="535">
        <v>1220.3</v>
      </c>
      <c r="D231" s="536">
        <v>1223.75</v>
      </c>
      <c r="E231" s="536">
        <v>1200.5</v>
      </c>
      <c r="F231" s="536">
        <v>1180.7</v>
      </c>
      <c r="G231" s="536">
        <v>1157.45</v>
      </c>
      <c r="H231" s="536">
        <v>1243.55</v>
      </c>
      <c r="I231" s="536">
        <v>1266.8</v>
      </c>
      <c r="J231" s="536">
        <v>1286.5999999999999</v>
      </c>
      <c r="K231" s="535">
        <v>1247</v>
      </c>
      <c r="L231" s="535">
        <v>1203.95</v>
      </c>
      <c r="M231" s="535">
        <v>0.26052999999999998</v>
      </c>
    </row>
    <row r="232" spans="1:13">
      <c r="A232" s="254">
        <v>222</v>
      </c>
      <c r="B232" s="562" t="s">
        <v>391</v>
      </c>
      <c r="C232" s="535">
        <v>277.55</v>
      </c>
      <c r="D232" s="536">
        <v>276.91666666666669</v>
      </c>
      <c r="E232" s="536">
        <v>265.83333333333337</v>
      </c>
      <c r="F232" s="536">
        <v>254.11666666666667</v>
      </c>
      <c r="G232" s="536">
        <v>243.03333333333336</v>
      </c>
      <c r="H232" s="536">
        <v>288.63333333333338</v>
      </c>
      <c r="I232" s="536">
        <v>299.71666666666675</v>
      </c>
      <c r="J232" s="536">
        <v>311.43333333333339</v>
      </c>
      <c r="K232" s="535">
        <v>288</v>
      </c>
      <c r="L232" s="535">
        <v>265.2</v>
      </c>
      <c r="M232" s="535">
        <v>8.4032900000000001</v>
      </c>
    </row>
    <row r="233" spans="1:13">
      <c r="A233" s="254">
        <v>223</v>
      </c>
      <c r="B233" s="562" t="s">
        <v>746</v>
      </c>
      <c r="C233" s="535">
        <v>1212.4000000000001</v>
      </c>
      <c r="D233" s="536">
        <v>1196.6333333333334</v>
      </c>
      <c r="E233" s="536">
        <v>1167.0666666666668</v>
      </c>
      <c r="F233" s="536">
        <v>1121.7333333333333</v>
      </c>
      <c r="G233" s="536">
        <v>1092.1666666666667</v>
      </c>
      <c r="H233" s="536">
        <v>1241.9666666666669</v>
      </c>
      <c r="I233" s="536">
        <v>1271.5333333333335</v>
      </c>
      <c r="J233" s="536">
        <v>1316.866666666667</v>
      </c>
      <c r="K233" s="535">
        <v>1226.2</v>
      </c>
      <c r="L233" s="535">
        <v>1151.3</v>
      </c>
      <c r="M233" s="535">
        <v>0.31224000000000002</v>
      </c>
    </row>
    <row r="234" spans="1:13">
      <c r="A234" s="254">
        <v>224</v>
      </c>
      <c r="B234" s="562" t="s">
        <v>750</v>
      </c>
      <c r="C234" s="535">
        <v>554.15</v>
      </c>
      <c r="D234" s="536">
        <v>557.58333333333337</v>
      </c>
      <c r="E234" s="536">
        <v>547.66666666666674</v>
      </c>
      <c r="F234" s="536">
        <v>541.18333333333339</v>
      </c>
      <c r="G234" s="536">
        <v>531.26666666666677</v>
      </c>
      <c r="H234" s="536">
        <v>564.06666666666672</v>
      </c>
      <c r="I234" s="536">
        <v>573.98333333333346</v>
      </c>
      <c r="J234" s="536">
        <v>580.4666666666667</v>
      </c>
      <c r="K234" s="535">
        <v>567.5</v>
      </c>
      <c r="L234" s="535">
        <v>551.1</v>
      </c>
      <c r="M234" s="535">
        <v>3.44448</v>
      </c>
    </row>
    <row r="235" spans="1:13">
      <c r="A235" s="254">
        <v>225</v>
      </c>
      <c r="B235" s="562" t="s">
        <v>392</v>
      </c>
      <c r="C235" s="535">
        <v>108.05</v>
      </c>
      <c r="D235" s="536">
        <v>107.48333333333333</v>
      </c>
      <c r="E235" s="536">
        <v>105.56666666666666</v>
      </c>
      <c r="F235" s="536">
        <v>103.08333333333333</v>
      </c>
      <c r="G235" s="536">
        <v>101.16666666666666</v>
      </c>
      <c r="H235" s="536">
        <v>109.96666666666667</v>
      </c>
      <c r="I235" s="536">
        <v>111.88333333333333</v>
      </c>
      <c r="J235" s="536">
        <v>114.36666666666667</v>
      </c>
      <c r="K235" s="535">
        <v>109.4</v>
      </c>
      <c r="L235" s="535">
        <v>105</v>
      </c>
      <c r="M235" s="535">
        <v>6.9597699999999998</v>
      </c>
    </row>
    <row r="236" spans="1:13">
      <c r="A236" s="254">
        <v>226</v>
      </c>
      <c r="B236" s="562" t="s">
        <v>393</v>
      </c>
      <c r="C236" s="535">
        <v>94.25</v>
      </c>
      <c r="D236" s="536">
        <v>94.483333333333334</v>
      </c>
      <c r="E236" s="536">
        <v>92.766666666666666</v>
      </c>
      <c r="F236" s="536">
        <v>91.283333333333331</v>
      </c>
      <c r="G236" s="536">
        <v>89.566666666666663</v>
      </c>
      <c r="H236" s="536">
        <v>95.966666666666669</v>
      </c>
      <c r="I236" s="536">
        <v>97.683333333333337</v>
      </c>
      <c r="J236" s="536">
        <v>99.166666666666671</v>
      </c>
      <c r="K236" s="535">
        <v>96.2</v>
      </c>
      <c r="L236" s="535">
        <v>93</v>
      </c>
      <c r="M236" s="535">
        <v>11.254020000000001</v>
      </c>
    </row>
    <row r="237" spans="1:13">
      <c r="A237" s="254">
        <v>227</v>
      </c>
      <c r="B237" s="562" t="s">
        <v>126</v>
      </c>
      <c r="C237" s="535">
        <v>203.85</v>
      </c>
      <c r="D237" s="536">
        <v>204.95000000000002</v>
      </c>
      <c r="E237" s="536">
        <v>201.90000000000003</v>
      </c>
      <c r="F237" s="536">
        <v>199.95000000000002</v>
      </c>
      <c r="G237" s="536">
        <v>196.90000000000003</v>
      </c>
      <c r="H237" s="536">
        <v>206.90000000000003</v>
      </c>
      <c r="I237" s="536">
        <v>209.95000000000005</v>
      </c>
      <c r="J237" s="536">
        <v>211.90000000000003</v>
      </c>
      <c r="K237" s="535">
        <v>208</v>
      </c>
      <c r="L237" s="535">
        <v>203</v>
      </c>
      <c r="M237" s="535">
        <v>434.29293000000001</v>
      </c>
    </row>
    <row r="238" spans="1:13">
      <c r="A238" s="254">
        <v>228</v>
      </c>
      <c r="B238" s="562" t="s">
        <v>395</v>
      </c>
      <c r="C238" s="535">
        <v>126.25</v>
      </c>
      <c r="D238" s="536">
        <v>127.98333333333335</v>
      </c>
      <c r="E238" s="536">
        <v>122.66666666666669</v>
      </c>
      <c r="F238" s="536">
        <v>119.08333333333334</v>
      </c>
      <c r="G238" s="536">
        <v>113.76666666666668</v>
      </c>
      <c r="H238" s="536">
        <v>131.56666666666669</v>
      </c>
      <c r="I238" s="536">
        <v>136.88333333333335</v>
      </c>
      <c r="J238" s="536">
        <v>140.4666666666667</v>
      </c>
      <c r="K238" s="535">
        <v>133.30000000000001</v>
      </c>
      <c r="L238" s="535">
        <v>124.4</v>
      </c>
      <c r="M238" s="535">
        <v>13.279120000000001</v>
      </c>
    </row>
    <row r="239" spans="1:13">
      <c r="A239" s="254">
        <v>229</v>
      </c>
      <c r="B239" s="562" t="s">
        <v>396</v>
      </c>
      <c r="C239" s="535">
        <v>162.5</v>
      </c>
      <c r="D239" s="536">
        <v>165.06666666666669</v>
      </c>
      <c r="E239" s="536">
        <v>158.33333333333337</v>
      </c>
      <c r="F239" s="536">
        <v>154.16666666666669</v>
      </c>
      <c r="G239" s="536">
        <v>147.43333333333337</v>
      </c>
      <c r="H239" s="536">
        <v>169.23333333333338</v>
      </c>
      <c r="I239" s="536">
        <v>175.96666666666667</v>
      </c>
      <c r="J239" s="536">
        <v>180.13333333333338</v>
      </c>
      <c r="K239" s="535">
        <v>171.8</v>
      </c>
      <c r="L239" s="535">
        <v>160.9</v>
      </c>
      <c r="M239" s="535">
        <v>47.88214</v>
      </c>
    </row>
    <row r="240" spans="1:13">
      <c r="A240" s="254">
        <v>230</v>
      </c>
      <c r="B240" s="562" t="s">
        <v>115</v>
      </c>
      <c r="C240" s="535">
        <v>218.75</v>
      </c>
      <c r="D240" s="536">
        <v>219.16666666666666</v>
      </c>
      <c r="E240" s="536">
        <v>214.18333333333331</v>
      </c>
      <c r="F240" s="536">
        <v>209.61666666666665</v>
      </c>
      <c r="G240" s="536">
        <v>204.6333333333333</v>
      </c>
      <c r="H240" s="536">
        <v>223.73333333333332</v>
      </c>
      <c r="I240" s="536">
        <v>228.71666666666667</v>
      </c>
      <c r="J240" s="536">
        <v>233.28333333333333</v>
      </c>
      <c r="K240" s="535">
        <v>224.15</v>
      </c>
      <c r="L240" s="535">
        <v>214.6</v>
      </c>
      <c r="M240" s="535">
        <v>192.84396000000001</v>
      </c>
    </row>
    <row r="241" spans="1:13">
      <c r="A241" s="254">
        <v>231</v>
      </c>
      <c r="B241" s="562" t="s">
        <v>397</v>
      </c>
      <c r="C241" s="535">
        <v>89.25</v>
      </c>
      <c r="D241" s="536">
        <v>89.783333333333346</v>
      </c>
      <c r="E241" s="536">
        <v>86.766666666666694</v>
      </c>
      <c r="F241" s="536">
        <v>84.283333333333346</v>
      </c>
      <c r="G241" s="536">
        <v>81.266666666666694</v>
      </c>
      <c r="H241" s="536">
        <v>92.266666666666694</v>
      </c>
      <c r="I241" s="536">
        <v>95.283333333333346</v>
      </c>
      <c r="J241" s="536">
        <v>97.766666666666694</v>
      </c>
      <c r="K241" s="535">
        <v>92.8</v>
      </c>
      <c r="L241" s="535">
        <v>87.3</v>
      </c>
      <c r="M241" s="535">
        <v>121.58174</v>
      </c>
    </row>
    <row r="242" spans="1:13">
      <c r="A242" s="254">
        <v>232</v>
      </c>
      <c r="B242" s="562" t="s">
        <v>747</v>
      </c>
      <c r="C242" s="535">
        <v>8595.75</v>
      </c>
      <c r="D242" s="536">
        <v>8594.3666666666668</v>
      </c>
      <c r="E242" s="536">
        <v>8501.4833333333336</v>
      </c>
      <c r="F242" s="536">
        <v>8407.2166666666672</v>
      </c>
      <c r="G242" s="536">
        <v>8314.3333333333339</v>
      </c>
      <c r="H242" s="536">
        <v>8688.6333333333332</v>
      </c>
      <c r="I242" s="536">
        <v>8781.5166666666682</v>
      </c>
      <c r="J242" s="536">
        <v>8875.7833333333328</v>
      </c>
      <c r="K242" s="535">
        <v>8687.25</v>
      </c>
      <c r="L242" s="535">
        <v>8500.1</v>
      </c>
      <c r="M242" s="535">
        <v>1.1098399999999999</v>
      </c>
    </row>
    <row r="243" spans="1:13">
      <c r="A243" s="254">
        <v>233</v>
      </c>
      <c r="B243" s="562" t="s">
        <v>254</v>
      </c>
      <c r="C243" s="535">
        <v>136.05000000000001</v>
      </c>
      <c r="D243" s="536">
        <v>137.71666666666667</v>
      </c>
      <c r="E243" s="536">
        <v>133.83333333333334</v>
      </c>
      <c r="F243" s="536">
        <v>131.61666666666667</v>
      </c>
      <c r="G243" s="536">
        <v>127.73333333333335</v>
      </c>
      <c r="H243" s="536">
        <v>139.93333333333334</v>
      </c>
      <c r="I243" s="536">
        <v>143.81666666666666</v>
      </c>
      <c r="J243" s="536">
        <v>146.03333333333333</v>
      </c>
      <c r="K243" s="535">
        <v>141.6</v>
      </c>
      <c r="L243" s="535">
        <v>135.5</v>
      </c>
      <c r="M243" s="535">
        <v>30.830850000000002</v>
      </c>
    </row>
    <row r="244" spans="1:13">
      <c r="A244" s="254">
        <v>234</v>
      </c>
      <c r="B244" s="562" t="s">
        <v>398</v>
      </c>
      <c r="C244" s="535">
        <v>293.35000000000002</v>
      </c>
      <c r="D244" s="536">
        <v>293.73333333333335</v>
      </c>
      <c r="E244" s="536">
        <v>286.4666666666667</v>
      </c>
      <c r="F244" s="536">
        <v>279.58333333333337</v>
      </c>
      <c r="G244" s="536">
        <v>272.31666666666672</v>
      </c>
      <c r="H244" s="536">
        <v>300.61666666666667</v>
      </c>
      <c r="I244" s="536">
        <v>307.88333333333333</v>
      </c>
      <c r="J244" s="536">
        <v>314.76666666666665</v>
      </c>
      <c r="K244" s="535">
        <v>301</v>
      </c>
      <c r="L244" s="535">
        <v>286.85000000000002</v>
      </c>
      <c r="M244" s="535">
        <v>30.56598</v>
      </c>
    </row>
    <row r="245" spans="1:13">
      <c r="A245" s="254">
        <v>235</v>
      </c>
      <c r="B245" s="562" t="s">
        <v>255</v>
      </c>
      <c r="C245" s="535">
        <v>122.85</v>
      </c>
      <c r="D245" s="536">
        <v>121.66666666666667</v>
      </c>
      <c r="E245" s="536">
        <v>119.18333333333334</v>
      </c>
      <c r="F245" s="536">
        <v>115.51666666666667</v>
      </c>
      <c r="G245" s="536">
        <v>113.03333333333333</v>
      </c>
      <c r="H245" s="536">
        <v>125.33333333333334</v>
      </c>
      <c r="I245" s="536">
        <v>127.81666666666666</v>
      </c>
      <c r="J245" s="536">
        <v>131.48333333333335</v>
      </c>
      <c r="K245" s="535">
        <v>124.15</v>
      </c>
      <c r="L245" s="535">
        <v>118</v>
      </c>
      <c r="M245" s="535">
        <v>29.6645</v>
      </c>
    </row>
    <row r="246" spans="1:13">
      <c r="A246" s="254">
        <v>236</v>
      </c>
      <c r="B246" s="562" t="s">
        <v>125</v>
      </c>
      <c r="C246" s="535">
        <v>98.05</v>
      </c>
      <c r="D246" s="536">
        <v>99.066666666666663</v>
      </c>
      <c r="E246" s="536">
        <v>96.183333333333323</v>
      </c>
      <c r="F246" s="536">
        <v>94.316666666666663</v>
      </c>
      <c r="G246" s="536">
        <v>91.433333333333323</v>
      </c>
      <c r="H246" s="536">
        <v>100.93333333333332</v>
      </c>
      <c r="I246" s="536">
        <v>103.81666666666665</v>
      </c>
      <c r="J246" s="536">
        <v>105.68333333333332</v>
      </c>
      <c r="K246" s="535">
        <v>101.95</v>
      </c>
      <c r="L246" s="535">
        <v>97.2</v>
      </c>
      <c r="M246" s="535">
        <v>457.23160000000001</v>
      </c>
    </row>
    <row r="247" spans="1:13">
      <c r="A247" s="254">
        <v>237</v>
      </c>
      <c r="B247" s="562" t="s">
        <v>399</v>
      </c>
      <c r="C247" s="535">
        <v>17.899999999999999</v>
      </c>
      <c r="D247" s="536">
        <v>17.95</v>
      </c>
      <c r="E247" s="536">
        <v>17.099999999999998</v>
      </c>
      <c r="F247" s="536">
        <v>16.299999999999997</v>
      </c>
      <c r="G247" s="536">
        <v>15.449999999999996</v>
      </c>
      <c r="H247" s="536">
        <v>18.75</v>
      </c>
      <c r="I247" s="536">
        <v>19.600000000000001</v>
      </c>
      <c r="J247" s="536">
        <v>20.400000000000002</v>
      </c>
      <c r="K247" s="535">
        <v>18.8</v>
      </c>
      <c r="L247" s="535">
        <v>17.149999999999999</v>
      </c>
      <c r="M247" s="535">
        <v>364.05817000000002</v>
      </c>
    </row>
    <row r="248" spans="1:13">
      <c r="A248" s="254">
        <v>238</v>
      </c>
      <c r="B248" s="562" t="s">
        <v>772</v>
      </c>
      <c r="C248" s="535">
        <v>1759.65</v>
      </c>
      <c r="D248" s="536">
        <v>1749.8666666666668</v>
      </c>
      <c r="E248" s="536">
        <v>1689.7833333333335</v>
      </c>
      <c r="F248" s="536">
        <v>1619.9166666666667</v>
      </c>
      <c r="G248" s="536">
        <v>1559.8333333333335</v>
      </c>
      <c r="H248" s="536">
        <v>1819.7333333333336</v>
      </c>
      <c r="I248" s="536">
        <v>1879.8166666666666</v>
      </c>
      <c r="J248" s="536">
        <v>1949.6833333333336</v>
      </c>
      <c r="K248" s="535">
        <v>1809.95</v>
      </c>
      <c r="L248" s="535">
        <v>1680</v>
      </c>
      <c r="M248" s="535">
        <v>51.277209999999997</v>
      </c>
    </row>
    <row r="249" spans="1:13">
      <c r="A249" s="254">
        <v>239</v>
      </c>
      <c r="B249" s="562" t="s">
        <v>748</v>
      </c>
      <c r="C249" s="535">
        <v>290.85000000000002</v>
      </c>
      <c r="D249" s="536">
        <v>293.05</v>
      </c>
      <c r="E249" s="536">
        <v>286.10000000000002</v>
      </c>
      <c r="F249" s="536">
        <v>281.35000000000002</v>
      </c>
      <c r="G249" s="536">
        <v>274.40000000000003</v>
      </c>
      <c r="H249" s="536">
        <v>297.8</v>
      </c>
      <c r="I249" s="536">
        <v>304.74999999999994</v>
      </c>
      <c r="J249" s="536">
        <v>309.5</v>
      </c>
      <c r="K249" s="535">
        <v>300</v>
      </c>
      <c r="L249" s="535">
        <v>288.3</v>
      </c>
      <c r="M249" s="535">
        <v>0.76143000000000005</v>
      </c>
    </row>
    <row r="250" spans="1:13">
      <c r="A250" s="254">
        <v>240</v>
      </c>
      <c r="B250" s="562" t="s">
        <v>120</v>
      </c>
      <c r="C250" s="535">
        <v>491.95</v>
      </c>
      <c r="D250" s="536">
        <v>499.15000000000003</v>
      </c>
      <c r="E250" s="536">
        <v>479.80000000000007</v>
      </c>
      <c r="F250" s="536">
        <v>467.65000000000003</v>
      </c>
      <c r="G250" s="536">
        <v>448.30000000000007</v>
      </c>
      <c r="H250" s="536">
        <v>511.30000000000007</v>
      </c>
      <c r="I250" s="536">
        <v>530.65000000000009</v>
      </c>
      <c r="J250" s="536">
        <v>542.80000000000007</v>
      </c>
      <c r="K250" s="535">
        <v>518.5</v>
      </c>
      <c r="L250" s="535">
        <v>487</v>
      </c>
      <c r="M250" s="535">
        <v>55.838920000000002</v>
      </c>
    </row>
    <row r="251" spans="1:13">
      <c r="A251" s="254">
        <v>241</v>
      </c>
      <c r="B251" s="562" t="s">
        <v>830</v>
      </c>
      <c r="C251" s="535">
        <v>257.8</v>
      </c>
      <c r="D251" s="536">
        <v>261.38333333333338</v>
      </c>
      <c r="E251" s="536">
        <v>249.96666666666675</v>
      </c>
      <c r="F251" s="536">
        <v>242.13333333333338</v>
      </c>
      <c r="G251" s="536">
        <v>230.71666666666675</v>
      </c>
      <c r="H251" s="536">
        <v>269.21666666666675</v>
      </c>
      <c r="I251" s="536">
        <v>280.63333333333338</v>
      </c>
      <c r="J251" s="536">
        <v>288.46666666666675</v>
      </c>
      <c r="K251" s="535">
        <v>272.8</v>
      </c>
      <c r="L251" s="535">
        <v>253.55</v>
      </c>
      <c r="M251" s="535">
        <v>410.90228999999999</v>
      </c>
    </row>
    <row r="252" spans="1:13">
      <c r="A252" s="254">
        <v>242</v>
      </c>
      <c r="B252" s="562" t="s">
        <v>122</v>
      </c>
      <c r="C252" s="535">
        <v>1062.95</v>
      </c>
      <c r="D252" s="536">
        <v>1065.7</v>
      </c>
      <c r="E252" s="536">
        <v>1048.5</v>
      </c>
      <c r="F252" s="536">
        <v>1034.05</v>
      </c>
      <c r="G252" s="536">
        <v>1016.8499999999999</v>
      </c>
      <c r="H252" s="536">
        <v>1080.1500000000001</v>
      </c>
      <c r="I252" s="536">
        <v>1097.3500000000004</v>
      </c>
      <c r="J252" s="536">
        <v>1111.8000000000002</v>
      </c>
      <c r="K252" s="535">
        <v>1082.9000000000001</v>
      </c>
      <c r="L252" s="535">
        <v>1051.25</v>
      </c>
      <c r="M252" s="535">
        <v>122.47085</v>
      </c>
    </row>
    <row r="253" spans="1:13">
      <c r="A253" s="254">
        <v>243</v>
      </c>
      <c r="B253" s="562" t="s">
        <v>256</v>
      </c>
      <c r="C253" s="535">
        <v>4910.3500000000004</v>
      </c>
      <c r="D253" s="536">
        <v>4876.583333333333</v>
      </c>
      <c r="E253" s="536">
        <v>4788.1666666666661</v>
      </c>
      <c r="F253" s="536">
        <v>4665.9833333333327</v>
      </c>
      <c r="G253" s="536">
        <v>4577.5666666666657</v>
      </c>
      <c r="H253" s="536">
        <v>4998.7666666666664</v>
      </c>
      <c r="I253" s="536">
        <v>5087.1833333333325</v>
      </c>
      <c r="J253" s="536">
        <v>5209.3666666666668</v>
      </c>
      <c r="K253" s="535">
        <v>4965</v>
      </c>
      <c r="L253" s="535">
        <v>4754.3999999999996</v>
      </c>
      <c r="M253" s="535">
        <v>7.0144799999999998</v>
      </c>
    </row>
    <row r="254" spans="1:13">
      <c r="A254" s="254">
        <v>244</v>
      </c>
      <c r="B254" s="562" t="s">
        <v>124</v>
      </c>
      <c r="C254" s="535">
        <v>1253.3</v>
      </c>
      <c r="D254" s="536">
        <v>1257.45</v>
      </c>
      <c r="E254" s="536">
        <v>1240.6000000000001</v>
      </c>
      <c r="F254" s="536">
        <v>1227.9000000000001</v>
      </c>
      <c r="G254" s="536">
        <v>1211.0500000000002</v>
      </c>
      <c r="H254" s="536">
        <v>1270.1500000000001</v>
      </c>
      <c r="I254" s="536">
        <v>1287</v>
      </c>
      <c r="J254" s="536">
        <v>1299.7</v>
      </c>
      <c r="K254" s="535">
        <v>1274.3</v>
      </c>
      <c r="L254" s="535">
        <v>1244.75</v>
      </c>
      <c r="M254" s="535">
        <v>151.32388</v>
      </c>
    </row>
    <row r="255" spans="1:13">
      <c r="A255" s="254">
        <v>245</v>
      </c>
      <c r="B255" s="562" t="s">
        <v>749</v>
      </c>
      <c r="C255" s="535">
        <v>742.4</v>
      </c>
      <c r="D255" s="536">
        <v>744.13333333333333</v>
      </c>
      <c r="E255" s="536">
        <v>728.26666666666665</v>
      </c>
      <c r="F255" s="536">
        <v>714.13333333333333</v>
      </c>
      <c r="G255" s="536">
        <v>698.26666666666665</v>
      </c>
      <c r="H255" s="536">
        <v>758.26666666666665</v>
      </c>
      <c r="I255" s="536">
        <v>774.13333333333321</v>
      </c>
      <c r="J255" s="536">
        <v>788.26666666666665</v>
      </c>
      <c r="K255" s="535">
        <v>760</v>
      </c>
      <c r="L255" s="535">
        <v>730</v>
      </c>
      <c r="M255" s="535">
        <v>1.0882799999999999</v>
      </c>
    </row>
    <row r="256" spans="1:13">
      <c r="A256" s="254">
        <v>246</v>
      </c>
      <c r="B256" s="562" t="s">
        <v>400</v>
      </c>
      <c r="C256" s="535">
        <v>307.39999999999998</v>
      </c>
      <c r="D256" s="536">
        <v>307.13333333333327</v>
      </c>
      <c r="E256" s="536">
        <v>298.56666666666655</v>
      </c>
      <c r="F256" s="536">
        <v>289.73333333333329</v>
      </c>
      <c r="G256" s="536">
        <v>281.16666666666657</v>
      </c>
      <c r="H256" s="536">
        <v>315.96666666666653</v>
      </c>
      <c r="I256" s="536">
        <v>324.53333333333325</v>
      </c>
      <c r="J256" s="536">
        <v>333.3666666666665</v>
      </c>
      <c r="K256" s="535">
        <v>315.7</v>
      </c>
      <c r="L256" s="535">
        <v>298.3</v>
      </c>
      <c r="M256" s="535">
        <v>9.4595300000000009</v>
      </c>
    </row>
    <row r="257" spans="1:13">
      <c r="A257" s="254">
        <v>247</v>
      </c>
      <c r="B257" s="562" t="s">
        <v>121</v>
      </c>
      <c r="C257" s="535">
        <v>1619.95</v>
      </c>
      <c r="D257" s="536">
        <v>1626.9333333333334</v>
      </c>
      <c r="E257" s="536">
        <v>1599.3166666666668</v>
      </c>
      <c r="F257" s="536">
        <v>1578.6833333333334</v>
      </c>
      <c r="G257" s="536">
        <v>1551.0666666666668</v>
      </c>
      <c r="H257" s="536">
        <v>1647.5666666666668</v>
      </c>
      <c r="I257" s="536">
        <v>1675.1833333333336</v>
      </c>
      <c r="J257" s="536">
        <v>1695.8166666666668</v>
      </c>
      <c r="K257" s="535">
        <v>1654.55</v>
      </c>
      <c r="L257" s="535">
        <v>1606.3</v>
      </c>
      <c r="M257" s="535">
        <v>11.607390000000001</v>
      </c>
    </row>
    <row r="258" spans="1:13">
      <c r="A258" s="254">
        <v>248</v>
      </c>
      <c r="B258" s="562" t="s">
        <v>257</v>
      </c>
      <c r="C258" s="535">
        <v>1849.55</v>
      </c>
      <c r="D258" s="536">
        <v>1844.45</v>
      </c>
      <c r="E258" s="536">
        <v>1825.15</v>
      </c>
      <c r="F258" s="536">
        <v>1800.75</v>
      </c>
      <c r="G258" s="536">
        <v>1781.45</v>
      </c>
      <c r="H258" s="536">
        <v>1868.8500000000001</v>
      </c>
      <c r="I258" s="536">
        <v>1888.1499999999999</v>
      </c>
      <c r="J258" s="536">
        <v>1912.5500000000002</v>
      </c>
      <c r="K258" s="535">
        <v>1863.75</v>
      </c>
      <c r="L258" s="535">
        <v>1820.05</v>
      </c>
      <c r="M258" s="535">
        <v>3.7191999999999998</v>
      </c>
    </row>
    <row r="259" spans="1:13">
      <c r="A259" s="254">
        <v>249</v>
      </c>
      <c r="B259" s="562" t="s">
        <v>401</v>
      </c>
      <c r="C259" s="535">
        <v>1118.5999999999999</v>
      </c>
      <c r="D259" s="536">
        <v>1143.9833333333333</v>
      </c>
      <c r="E259" s="536">
        <v>1081.6666666666667</v>
      </c>
      <c r="F259" s="536">
        <v>1044.7333333333333</v>
      </c>
      <c r="G259" s="536">
        <v>982.41666666666674</v>
      </c>
      <c r="H259" s="536">
        <v>1180.9166666666667</v>
      </c>
      <c r="I259" s="536">
        <v>1243.2333333333333</v>
      </c>
      <c r="J259" s="536">
        <v>1280.1666666666667</v>
      </c>
      <c r="K259" s="535">
        <v>1206.3</v>
      </c>
      <c r="L259" s="535">
        <v>1107.05</v>
      </c>
      <c r="M259" s="535">
        <v>2.3901500000000002</v>
      </c>
    </row>
    <row r="260" spans="1:13">
      <c r="A260" s="254">
        <v>250</v>
      </c>
      <c r="B260" s="562" t="s">
        <v>402</v>
      </c>
      <c r="C260" s="535">
        <v>2688.1</v>
      </c>
      <c r="D260" s="536">
        <v>2656.4</v>
      </c>
      <c r="E260" s="536">
        <v>2603.8000000000002</v>
      </c>
      <c r="F260" s="536">
        <v>2519.5</v>
      </c>
      <c r="G260" s="536">
        <v>2466.9</v>
      </c>
      <c r="H260" s="536">
        <v>2740.7000000000003</v>
      </c>
      <c r="I260" s="536">
        <v>2793.2999999999997</v>
      </c>
      <c r="J260" s="536">
        <v>2877.6000000000004</v>
      </c>
      <c r="K260" s="535">
        <v>2709</v>
      </c>
      <c r="L260" s="535">
        <v>2572.1</v>
      </c>
      <c r="M260" s="535">
        <v>0.59997999999999996</v>
      </c>
    </row>
    <row r="261" spans="1:13">
      <c r="A261" s="254">
        <v>251</v>
      </c>
      <c r="B261" s="562" t="s">
        <v>403</v>
      </c>
      <c r="C261" s="535">
        <v>373.6</v>
      </c>
      <c r="D261" s="536">
        <v>374.58333333333331</v>
      </c>
      <c r="E261" s="536">
        <v>367.61666666666662</v>
      </c>
      <c r="F261" s="536">
        <v>361.63333333333333</v>
      </c>
      <c r="G261" s="536">
        <v>354.66666666666663</v>
      </c>
      <c r="H261" s="536">
        <v>380.56666666666661</v>
      </c>
      <c r="I261" s="536">
        <v>387.5333333333333</v>
      </c>
      <c r="J261" s="536">
        <v>393.51666666666659</v>
      </c>
      <c r="K261" s="535">
        <v>381.55</v>
      </c>
      <c r="L261" s="535">
        <v>368.6</v>
      </c>
      <c r="M261" s="535">
        <v>4.5802399999999999</v>
      </c>
    </row>
    <row r="262" spans="1:13">
      <c r="A262" s="254">
        <v>252</v>
      </c>
      <c r="B262" s="562" t="s">
        <v>404</v>
      </c>
      <c r="C262" s="535">
        <v>145.1</v>
      </c>
      <c r="D262" s="536">
        <v>144.55000000000001</v>
      </c>
      <c r="E262" s="536">
        <v>141.60000000000002</v>
      </c>
      <c r="F262" s="536">
        <v>138.10000000000002</v>
      </c>
      <c r="G262" s="536">
        <v>135.15000000000003</v>
      </c>
      <c r="H262" s="536">
        <v>148.05000000000001</v>
      </c>
      <c r="I262" s="536">
        <v>151</v>
      </c>
      <c r="J262" s="536">
        <v>154.5</v>
      </c>
      <c r="K262" s="535">
        <v>147.5</v>
      </c>
      <c r="L262" s="535">
        <v>141.05000000000001</v>
      </c>
      <c r="M262" s="535">
        <v>10.67385</v>
      </c>
    </row>
    <row r="263" spans="1:13">
      <c r="A263" s="254">
        <v>253</v>
      </c>
      <c r="B263" s="562" t="s">
        <v>405</v>
      </c>
      <c r="C263" s="535">
        <v>124.1</v>
      </c>
      <c r="D263" s="536">
        <v>124.36666666666667</v>
      </c>
      <c r="E263" s="536">
        <v>122.73333333333335</v>
      </c>
      <c r="F263" s="536">
        <v>121.36666666666667</v>
      </c>
      <c r="G263" s="536">
        <v>119.73333333333335</v>
      </c>
      <c r="H263" s="536">
        <v>125.73333333333335</v>
      </c>
      <c r="I263" s="536">
        <v>127.36666666666667</v>
      </c>
      <c r="J263" s="536">
        <v>128.73333333333335</v>
      </c>
      <c r="K263" s="535">
        <v>126</v>
      </c>
      <c r="L263" s="535">
        <v>123</v>
      </c>
      <c r="M263" s="535">
        <v>15.890470000000001</v>
      </c>
    </row>
    <row r="264" spans="1:13">
      <c r="A264" s="254">
        <v>254</v>
      </c>
      <c r="B264" s="562" t="s">
        <v>406</v>
      </c>
      <c r="C264" s="535">
        <v>90.9</v>
      </c>
      <c r="D264" s="536">
        <v>91.066666666666663</v>
      </c>
      <c r="E264" s="536">
        <v>89.333333333333329</v>
      </c>
      <c r="F264" s="536">
        <v>87.766666666666666</v>
      </c>
      <c r="G264" s="536">
        <v>86.033333333333331</v>
      </c>
      <c r="H264" s="536">
        <v>92.633333333333326</v>
      </c>
      <c r="I264" s="536">
        <v>94.366666666666674</v>
      </c>
      <c r="J264" s="536">
        <v>95.933333333333323</v>
      </c>
      <c r="K264" s="535">
        <v>92.8</v>
      </c>
      <c r="L264" s="535">
        <v>89.5</v>
      </c>
      <c r="M264" s="535">
        <v>8.6823099999999993</v>
      </c>
    </row>
    <row r="265" spans="1:13">
      <c r="A265" s="254">
        <v>255</v>
      </c>
      <c r="B265" s="562" t="s">
        <v>258</v>
      </c>
      <c r="C265" s="535">
        <v>71.900000000000006</v>
      </c>
      <c r="D265" s="536">
        <v>72.3</v>
      </c>
      <c r="E265" s="536">
        <v>70.75</v>
      </c>
      <c r="F265" s="536">
        <v>69.600000000000009</v>
      </c>
      <c r="G265" s="536">
        <v>68.050000000000011</v>
      </c>
      <c r="H265" s="536">
        <v>73.449999999999989</v>
      </c>
      <c r="I265" s="536">
        <v>74.999999999999972</v>
      </c>
      <c r="J265" s="536">
        <v>76.149999999999977</v>
      </c>
      <c r="K265" s="535">
        <v>73.849999999999994</v>
      </c>
      <c r="L265" s="535">
        <v>71.150000000000006</v>
      </c>
      <c r="M265" s="535">
        <v>21.996729999999999</v>
      </c>
    </row>
    <row r="266" spans="1:13">
      <c r="A266" s="254">
        <v>256</v>
      </c>
      <c r="B266" s="562" t="s">
        <v>128</v>
      </c>
      <c r="C266" s="535">
        <v>395.45</v>
      </c>
      <c r="D266" s="536">
        <v>402.93333333333334</v>
      </c>
      <c r="E266" s="536">
        <v>384.56666666666666</v>
      </c>
      <c r="F266" s="536">
        <v>373.68333333333334</v>
      </c>
      <c r="G266" s="536">
        <v>355.31666666666666</v>
      </c>
      <c r="H266" s="536">
        <v>413.81666666666666</v>
      </c>
      <c r="I266" s="536">
        <v>432.18333333333334</v>
      </c>
      <c r="J266" s="536">
        <v>443.06666666666666</v>
      </c>
      <c r="K266" s="535">
        <v>421.3</v>
      </c>
      <c r="L266" s="535">
        <v>392.05</v>
      </c>
      <c r="M266" s="535">
        <v>114.33748</v>
      </c>
    </row>
    <row r="267" spans="1:13">
      <c r="A267" s="254">
        <v>257</v>
      </c>
      <c r="B267" s="562" t="s">
        <v>751</v>
      </c>
      <c r="C267" s="535">
        <v>87.85</v>
      </c>
      <c r="D267" s="536">
        <v>88.8</v>
      </c>
      <c r="E267" s="536">
        <v>86.649999999999991</v>
      </c>
      <c r="F267" s="536">
        <v>85.449999999999989</v>
      </c>
      <c r="G267" s="536">
        <v>83.299999999999983</v>
      </c>
      <c r="H267" s="536">
        <v>90</v>
      </c>
      <c r="I267" s="536">
        <v>92.15</v>
      </c>
      <c r="J267" s="536">
        <v>93.350000000000009</v>
      </c>
      <c r="K267" s="535">
        <v>90.95</v>
      </c>
      <c r="L267" s="535">
        <v>87.6</v>
      </c>
      <c r="M267" s="535">
        <v>1.7934300000000001</v>
      </c>
    </row>
    <row r="268" spans="1:13">
      <c r="A268" s="254">
        <v>258</v>
      </c>
      <c r="B268" s="562" t="s">
        <v>407</v>
      </c>
      <c r="C268" s="535">
        <v>59.7</v>
      </c>
      <c r="D268" s="536">
        <v>57.916666666666664</v>
      </c>
      <c r="E268" s="536">
        <v>55.43333333333333</v>
      </c>
      <c r="F268" s="536">
        <v>51.166666666666664</v>
      </c>
      <c r="G268" s="536">
        <v>48.68333333333333</v>
      </c>
      <c r="H268" s="536">
        <v>62.18333333333333</v>
      </c>
      <c r="I268" s="536">
        <v>64.666666666666657</v>
      </c>
      <c r="J268" s="536">
        <v>68.933333333333337</v>
      </c>
      <c r="K268" s="535">
        <v>60.4</v>
      </c>
      <c r="L268" s="535">
        <v>53.65</v>
      </c>
      <c r="M268" s="535">
        <v>34.34975</v>
      </c>
    </row>
    <row r="269" spans="1:13">
      <c r="A269" s="254">
        <v>259</v>
      </c>
      <c r="B269" s="562" t="s">
        <v>408</v>
      </c>
      <c r="C269" s="535">
        <v>90.5</v>
      </c>
      <c r="D269" s="536">
        <v>91.2</v>
      </c>
      <c r="E269" s="536">
        <v>89.4</v>
      </c>
      <c r="F269" s="536">
        <v>88.3</v>
      </c>
      <c r="G269" s="536">
        <v>86.5</v>
      </c>
      <c r="H269" s="536">
        <v>92.300000000000011</v>
      </c>
      <c r="I269" s="536">
        <v>94.1</v>
      </c>
      <c r="J269" s="536">
        <v>95.200000000000017</v>
      </c>
      <c r="K269" s="535">
        <v>93</v>
      </c>
      <c r="L269" s="535">
        <v>90.1</v>
      </c>
      <c r="M269" s="535">
        <v>13.120509999999999</v>
      </c>
    </row>
    <row r="270" spans="1:13">
      <c r="A270" s="254">
        <v>260</v>
      </c>
      <c r="B270" s="562" t="s">
        <v>409</v>
      </c>
      <c r="C270" s="535">
        <v>29</v>
      </c>
      <c r="D270" s="536">
        <v>29.016666666666666</v>
      </c>
      <c r="E270" s="536">
        <v>28.633333333333333</v>
      </c>
      <c r="F270" s="536">
        <v>28.266666666666666</v>
      </c>
      <c r="G270" s="536">
        <v>27.883333333333333</v>
      </c>
      <c r="H270" s="536">
        <v>29.383333333333333</v>
      </c>
      <c r="I270" s="536">
        <v>29.766666666666666</v>
      </c>
      <c r="J270" s="536">
        <v>30.133333333333333</v>
      </c>
      <c r="K270" s="535">
        <v>29.4</v>
      </c>
      <c r="L270" s="535">
        <v>28.65</v>
      </c>
      <c r="M270" s="535">
        <v>29.455719999999999</v>
      </c>
    </row>
    <row r="271" spans="1:13">
      <c r="A271" s="254">
        <v>261</v>
      </c>
      <c r="B271" s="562" t="s">
        <v>410</v>
      </c>
      <c r="C271" s="535">
        <v>69.45</v>
      </c>
      <c r="D271" s="536">
        <v>68.483333333333334</v>
      </c>
      <c r="E271" s="536">
        <v>66.566666666666663</v>
      </c>
      <c r="F271" s="536">
        <v>63.683333333333323</v>
      </c>
      <c r="G271" s="536">
        <v>61.766666666666652</v>
      </c>
      <c r="H271" s="536">
        <v>71.366666666666674</v>
      </c>
      <c r="I271" s="536">
        <v>73.283333333333331</v>
      </c>
      <c r="J271" s="536">
        <v>76.166666666666686</v>
      </c>
      <c r="K271" s="535">
        <v>70.400000000000006</v>
      </c>
      <c r="L271" s="535">
        <v>65.599999999999994</v>
      </c>
      <c r="M271" s="535">
        <v>15.877700000000001</v>
      </c>
    </row>
    <row r="272" spans="1:13">
      <c r="A272" s="254">
        <v>262</v>
      </c>
      <c r="B272" s="562" t="s">
        <v>411</v>
      </c>
      <c r="C272" s="535">
        <v>79.599999999999994</v>
      </c>
      <c r="D272" s="536">
        <v>80</v>
      </c>
      <c r="E272" s="536">
        <v>78.099999999999994</v>
      </c>
      <c r="F272" s="536">
        <v>76.599999999999994</v>
      </c>
      <c r="G272" s="536">
        <v>74.699999999999989</v>
      </c>
      <c r="H272" s="536">
        <v>81.5</v>
      </c>
      <c r="I272" s="536">
        <v>83.4</v>
      </c>
      <c r="J272" s="536">
        <v>84.9</v>
      </c>
      <c r="K272" s="535">
        <v>81.900000000000006</v>
      </c>
      <c r="L272" s="535">
        <v>78.5</v>
      </c>
      <c r="M272" s="535">
        <v>36.649740000000001</v>
      </c>
    </row>
    <row r="273" spans="1:13">
      <c r="A273" s="254">
        <v>263</v>
      </c>
      <c r="B273" s="562" t="s">
        <v>412</v>
      </c>
      <c r="C273" s="535">
        <v>124.35</v>
      </c>
      <c r="D273" s="536">
        <v>123.61666666666666</v>
      </c>
      <c r="E273" s="536">
        <v>121.93333333333332</v>
      </c>
      <c r="F273" s="536">
        <v>119.51666666666667</v>
      </c>
      <c r="G273" s="536">
        <v>117.83333333333333</v>
      </c>
      <c r="H273" s="536">
        <v>126.03333333333332</v>
      </c>
      <c r="I273" s="536">
        <v>127.71666666666665</v>
      </c>
      <c r="J273" s="536">
        <v>130.13333333333333</v>
      </c>
      <c r="K273" s="535">
        <v>125.3</v>
      </c>
      <c r="L273" s="535">
        <v>121.2</v>
      </c>
      <c r="M273" s="535">
        <v>4.6138599999999999</v>
      </c>
    </row>
    <row r="274" spans="1:13">
      <c r="A274" s="254">
        <v>264</v>
      </c>
      <c r="B274" s="562" t="s">
        <v>413</v>
      </c>
      <c r="C274" s="535">
        <v>71.2</v>
      </c>
      <c r="D274" s="536">
        <v>71.716666666666669</v>
      </c>
      <c r="E274" s="536">
        <v>69.983333333333334</v>
      </c>
      <c r="F274" s="536">
        <v>68.766666666666666</v>
      </c>
      <c r="G274" s="536">
        <v>67.033333333333331</v>
      </c>
      <c r="H274" s="536">
        <v>72.933333333333337</v>
      </c>
      <c r="I274" s="536">
        <v>74.666666666666686</v>
      </c>
      <c r="J274" s="536">
        <v>75.88333333333334</v>
      </c>
      <c r="K274" s="535">
        <v>73.45</v>
      </c>
      <c r="L274" s="535">
        <v>70.5</v>
      </c>
      <c r="M274" s="535">
        <v>9.9693299999999994</v>
      </c>
    </row>
    <row r="275" spans="1:13">
      <c r="A275" s="254">
        <v>265</v>
      </c>
      <c r="B275" s="562" t="s">
        <v>127</v>
      </c>
      <c r="C275" s="535">
        <v>335.9</v>
      </c>
      <c r="D275" s="536">
        <v>337.93333333333334</v>
      </c>
      <c r="E275" s="536">
        <v>329.9666666666667</v>
      </c>
      <c r="F275" s="536">
        <v>324.03333333333336</v>
      </c>
      <c r="G275" s="536">
        <v>316.06666666666672</v>
      </c>
      <c r="H275" s="536">
        <v>343.86666666666667</v>
      </c>
      <c r="I275" s="536">
        <v>351.83333333333326</v>
      </c>
      <c r="J275" s="536">
        <v>357.76666666666665</v>
      </c>
      <c r="K275" s="535">
        <v>345.9</v>
      </c>
      <c r="L275" s="535">
        <v>332</v>
      </c>
      <c r="M275" s="535">
        <v>88.512730000000005</v>
      </c>
    </row>
    <row r="276" spans="1:13">
      <c r="A276" s="254">
        <v>266</v>
      </c>
      <c r="B276" s="562" t="s">
        <v>414</v>
      </c>
      <c r="C276" s="535">
        <v>2574.75</v>
      </c>
      <c r="D276" s="536">
        <v>2584.6666666666665</v>
      </c>
      <c r="E276" s="536">
        <v>2545.083333333333</v>
      </c>
      <c r="F276" s="536">
        <v>2515.4166666666665</v>
      </c>
      <c r="G276" s="536">
        <v>2475.833333333333</v>
      </c>
      <c r="H276" s="536">
        <v>2614.333333333333</v>
      </c>
      <c r="I276" s="536">
        <v>2653.9166666666661</v>
      </c>
      <c r="J276" s="536">
        <v>2683.583333333333</v>
      </c>
      <c r="K276" s="535">
        <v>2624.25</v>
      </c>
      <c r="L276" s="535">
        <v>2555</v>
      </c>
      <c r="M276" s="535">
        <v>0.11847000000000001</v>
      </c>
    </row>
    <row r="277" spans="1:13">
      <c r="A277" s="254">
        <v>267</v>
      </c>
      <c r="B277" s="562" t="s">
        <v>129</v>
      </c>
      <c r="C277" s="535">
        <v>2994.9</v>
      </c>
      <c r="D277" s="536">
        <v>3004.0833333333335</v>
      </c>
      <c r="E277" s="536">
        <v>2916.166666666667</v>
      </c>
      <c r="F277" s="536">
        <v>2837.4333333333334</v>
      </c>
      <c r="G277" s="536">
        <v>2749.5166666666669</v>
      </c>
      <c r="H277" s="536">
        <v>3082.8166666666671</v>
      </c>
      <c r="I277" s="536">
        <v>3170.733333333334</v>
      </c>
      <c r="J277" s="536">
        <v>3249.4666666666672</v>
      </c>
      <c r="K277" s="535">
        <v>3092</v>
      </c>
      <c r="L277" s="535">
        <v>2925.35</v>
      </c>
      <c r="M277" s="535">
        <v>13.45274</v>
      </c>
    </row>
    <row r="278" spans="1:13">
      <c r="A278" s="254">
        <v>268</v>
      </c>
      <c r="B278" s="562" t="s">
        <v>130</v>
      </c>
      <c r="C278" s="535">
        <v>714.45</v>
      </c>
      <c r="D278" s="536">
        <v>750.76666666666677</v>
      </c>
      <c r="E278" s="536">
        <v>667.68333333333351</v>
      </c>
      <c r="F278" s="536">
        <v>620.91666666666674</v>
      </c>
      <c r="G278" s="536">
        <v>537.83333333333348</v>
      </c>
      <c r="H278" s="536">
        <v>797.53333333333353</v>
      </c>
      <c r="I278" s="536">
        <v>880.61666666666679</v>
      </c>
      <c r="J278" s="536">
        <v>927.38333333333355</v>
      </c>
      <c r="K278" s="535">
        <v>833.85</v>
      </c>
      <c r="L278" s="535">
        <v>704</v>
      </c>
      <c r="M278" s="535">
        <v>177.44892999999999</v>
      </c>
    </row>
    <row r="279" spans="1:13">
      <c r="A279" s="254">
        <v>269</v>
      </c>
      <c r="B279" s="562" t="s">
        <v>415</v>
      </c>
      <c r="C279" s="535">
        <v>148.85</v>
      </c>
      <c r="D279" s="536">
        <v>147.58333333333334</v>
      </c>
      <c r="E279" s="536">
        <v>145.26666666666668</v>
      </c>
      <c r="F279" s="536">
        <v>141.68333333333334</v>
      </c>
      <c r="G279" s="536">
        <v>139.36666666666667</v>
      </c>
      <c r="H279" s="536">
        <v>151.16666666666669</v>
      </c>
      <c r="I279" s="536">
        <v>153.48333333333335</v>
      </c>
      <c r="J279" s="536">
        <v>157.06666666666669</v>
      </c>
      <c r="K279" s="535">
        <v>149.9</v>
      </c>
      <c r="L279" s="535">
        <v>144</v>
      </c>
      <c r="M279" s="535">
        <v>3.5163899999999999</v>
      </c>
    </row>
    <row r="280" spans="1:13">
      <c r="A280" s="254">
        <v>270</v>
      </c>
      <c r="B280" s="562" t="s">
        <v>417</v>
      </c>
      <c r="C280" s="535">
        <v>500.2</v>
      </c>
      <c r="D280" s="536">
        <v>498.25</v>
      </c>
      <c r="E280" s="536">
        <v>486.95</v>
      </c>
      <c r="F280" s="536">
        <v>473.7</v>
      </c>
      <c r="G280" s="536">
        <v>462.4</v>
      </c>
      <c r="H280" s="536">
        <v>511.5</v>
      </c>
      <c r="I280" s="536">
        <v>522.79999999999995</v>
      </c>
      <c r="J280" s="536">
        <v>536.04999999999995</v>
      </c>
      <c r="K280" s="535">
        <v>509.55</v>
      </c>
      <c r="L280" s="535">
        <v>485</v>
      </c>
      <c r="M280" s="535">
        <v>1.9096200000000001</v>
      </c>
    </row>
    <row r="281" spans="1:13">
      <c r="A281" s="254">
        <v>271</v>
      </c>
      <c r="B281" s="562" t="s">
        <v>418</v>
      </c>
      <c r="C281" s="535">
        <v>206.6</v>
      </c>
      <c r="D281" s="536">
        <v>207.18333333333331</v>
      </c>
      <c r="E281" s="536">
        <v>204.46666666666661</v>
      </c>
      <c r="F281" s="536">
        <v>202.33333333333331</v>
      </c>
      <c r="G281" s="536">
        <v>199.61666666666662</v>
      </c>
      <c r="H281" s="536">
        <v>209.31666666666661</v>
      </c>
      <c r="I281" s="536">
        <v>212.0333333333333</v>
      </c>
      <c r="J281" s="536">
        <v>214.1666666666666</v>
      </c>
      <c r="K281" s="535">
        <v>209.9</v>
      </c>
      <c r="L281" s="535">
        <v>205.05</v>
      </c>
      <c r="M281" s="535">
        <v>4.2435700000000001</v>
      </c>
    </row>
    <row r="282" spans="1:13">
      <c r="A282" s="254">
        <v>272</v>
      </c>
      <c r="B282" s="562" t="s">
        <v>419</v>
      </c>
      <c r="C282" s="535">
        <v>196.9</v>
      </c>
      <c r="D282" s="536">
        <v>198.85</v>
      </c>
      <c r="E282" s="536">
        <v>193.7</v>
      </c>
      <c r="F282" s="536">
        <v>190.5</v>
      </c>
      <c r="G282" s="536">
        <v>185.35</v>
      </c>
      <c r="H282" s="536">
        <v>202.04999999999998</v>
      </c>
      <c r="I282" s="536">
        <v>207.20000000000002</v>
      </c>
      <c r="J282" s="536">
        <v>210.39999999999998</v>
      </c>
      <c r="K282" s="535">
        <v>204</v>
      </c>
      <c r="L282" s="535">
        <v>195.65</v>
      </c>
      <c r="M282" s="535">
        <v>4.9807300000000003</v>
      </c>
    </row>
    <row r="283" spans="1:13">
      <c r="A283" s="254">
        <v>273</v>
      </c>
      <c r="B283" s="562" t="s">
        <v>752</v>
      </c>
      <c r="C283" s="535">
        <v>725.25</v>
      </c>
      <c r="D283" s="536">
        <v>730.5333333333333</v>
      </c>
      <c r="E283" s="536">
        <v>673.81666666666661</v>
      </c>
      <c r="F283" s="536">
        <v>622.38333333333333</v>
      </c>
      <c r="G283" s="536">
        <v>565.66666666666663</v>
      </c>
      <c r="H283" s="536">
        <v>781.96666666666658</v>
      </c>
      <c r="I283" s="536">
        <v>838.68333333333328</v>
      </c>
      <c r="J283" s="536">
        <v>890.11666666666656</v>
      </c>
      <c r="K283" s="535">
        <v>787.25</v>
      </c>
      <c r="L283" s="535">
        <v>679.1</v>
      </c>
      <c r="M283" s="535">
        <v>6.2876300000000001</v>
      </c>
    </row>
    <row r="284" spans="1:13">
      <c r="A284" s="254">
        <v>274</v>
      </c>
      <c r="B284" s="562" t="s">
        <v>420</v>
      </c>
      <c r="C284" s="535">
        <v>947.05</v>
      </c>
      <c r="D284" s="536">
        <v>942.7833333333333</v>
      </c>
      <c r="E284" s="536">
        <v>934.36666666666656</v>
      </c>
      <c r="F284" s="536">
        <v>921.68333333333328</v>
      </c>
      <c r="G284" s="536">
        <v>913.26666666666654</v>
      </c>
      <c r="H284" s="536">
        <v>955.46666666666658</v>
      </c>
      <c r="I284" s="536">
        <v>963.88333333333333</v>
      </c>
      <c r="J284" s="536">
        <v>976.56666666666661</v>
      </c>
      <c r="K284" s="535">
        <v>951.2</v>
      </c>
      <c r="L284" s="535">
        <v>930.1</v>
      </c>
      <c r="M284" s="535">
        <v>1.8952800000000001</v>
      </c>
    </row>
    <row r="285" spans="1:13">
      <c r="A285" s="254">
        <v>275</v>
      </c>
      <c r="B285" s="562" t="s">
        <v>421</v>
      </c>
      <c r="C285" s="535">
        <v>381.7</v>
      </c>
      <c r="D285" s="536">
        <v>382.68333333333339</v>
      </c>
      <c r="E285" s="536">
        <v>376.86666666666679</v>
      </c>
      <c r="F285" s="536">
        <v>372.03333333333342</v>
      </c>
      <c r="G285" s="536">
        <v>366.21666666666681</v>
      </c>
      <c r="H285" s="536">
        <v>387.51666666666677</v>
      </c>
      <c r="I285" s="536">
        <v>393.33333333333337</v>
      </c>
      <c r="J285" s="536">
        <v>398.16666666666674</v>
      </c>
      <c r="K285" s="535">
        <v>388.5</v>
      </c>
      <c r="L285" s="535">
        <v>377.85</v>
      </c>
      <c r="M285" s="535">
        <v>1.9444999999999999</v>
      </c>
    </row>
    <row r="286" spans="1:13">
      <c r="A286" s="254">
        <v>276</v>
      </c>
      <c r="B286" s="562" t="s">
        <v>422</v>
      </c>
      <c r="C286" s="535">
        <v>558.95000000000005</v>
      </c>
      <c r="D286" s="536">
        <v>560.08333333333337</v>
      </c>
      <c r="E286" s="536">
        <v>550.16666666666674</v>
      </c>
      <c r="F286" s="536">
        <v>541.38333333333333</v>
      </c>
      <c r="G286" s="536">
        <v>531.4666666666667</v>
      </c>
      <c r="H286" s="536">
        <v>568.86666666666679</v>
      </c>
      <c r="I286" s="536">
        <v>578.78333333333353</v>
      </c>
      <c r="J286" s="536">
        <v>587.56666666666683</v>
      </c>
      <c r="K286" s="535">
        <v>570</v>
      </c>
      <c r="L286" s="535">
        <v>551.29999999999995</v>
      </c>
      <c r="M286" s="535">
        <v>3.7169599999999998</v>
      </c>
    </row>
    <row r="287" spans="1:13">
      <c r="A287" s="254">
        <v>277</v>
      </c>
      <c r="B287" s="562" t="s">
        <v>423</v>
      </c>
      <c r="C287" s="535">
        <v>67.8</v>
      </c>
      <c r="D287" s="536">
        <v>68.13333333333334</v>
      </c>
      <c r="E287" s="536">
        <v>67.01666666666668</v>
      </c>
      <c r="F287" s="536">
        <v>66.233333333333334</v>
      </c>
      <c r="G287" s="536">
        <v>65.116666666666674</v>
      </c>
      <c r="H287" s="536">
        <v>68.916666666666686</v>
      </c>
      <c r="I287" s="536">
        <v>70.033333333333331</v>
      </c>
      <c r="J287" s="536">
        <v>70.816666666666691</v>
      </c>
      <c r="K287" s="535">
        <v>69.25</v>
      </c>
      <c r="L287" s="535">
        <v>67.349999999999994</v>
      </c>
      <c r="M287" s="535">
        <v>25.468440000000001</v>
      </c>
    </row>
    <row r="288" spans="1:13">
      <c r="A288" s="254">
        <v>278</v>
      </c>
      <c r="B288" s="562" t="s">
        <v>424</v>
      </c>
      <c r="C288" s="535">
        <v>59.65</v>
      </c>
      <c r="D288" s="536">
        <v>60.216666666666669</v>
      </c>
      <c r="E288" s="536">
        <v>58.433333333333337</v>
      </c>
      <c r="F288" s="536">
        <v>57.216666666666669</v>
      </c>
      <c r="G288" s="536">
        <v>55.433333333333337</v>
      </c>
      <c r="H288" s="536">
        <v>61.433333333333337</v>
      </c>
      <c r="I288" s="536">
        <v>63.216666666666669</v>
      </c>
      <c r="J288" s="536">
        <v>64.433333333333337</v>
      </c>
      <c r="K288" s="535">
        <v>62</v>
      </c>
      <c r="L288" s="535">
        <v>59</v>
      </c>
      <c r="M288" s="535">
        <v>19.52786</v>
      </c>
    </row>
    <row r="289" spans="1:13">
      <c r="A289" s="254">
        <v>279</v>
      </c>
      <c r="B289" s="562" t="s">
        <v>425</v>
      </c>
      <c r="C289" s="535">
        <v>507</v>
      </c>
      <c r="D289" s="536">
        <v>507.66666666666669</v>
      </c>
      <c r="E289" s="536">
        <v>501.68333333333339</v>
      </c>
      <c r="F289" s="536">
        <v>496.36666666666673</v>
      </c>
      <c r="G289" s="536">
        <v>490.38333333333344</v>
      </c>
      <c r="H289" s="536">
        <v>512.98333333333335</v>
      </c>
      <c r="I289" s="536">
        <v>518.96666666666658</v>
      </c>
      <c r="J289" s="536">
        <v>524.2833333333333</v>
      </c>
      <c r="K289" s="535">
        <v>513.65</v>
      </c>
      <c r="L289" s="535">
        <v>502.35</v>
      </c>
      <c r="M289" s="535">
        <v>1.1896599999999999</v>
      </c>
    </row>
    <row r="290" spans="1:13">
      <c r="A290" s="254">
        <v>280</v>
      </c>
      <c r="B290" s="562" t="s">
        <v>426</v>
      </c>
      <c r="C290" s="535">
        <v>430.65</v>
      </c>
      <c r="D290" s="536">
        <v>431.16666666666669</v>
      </c>
      <c r="E290" s="536">
        <v>424.48333333333335</v>
      </c>
      <c r="F290" s="536">
        <v>418.31666666666666</v>
      </c>
      <c r="G290" s="536">
        <v>411.63333333333333</v>
      </c>
      <c r="H290" s="536">
        <v>437.33333333333337</v>
      </c>
      <c r="I290" s="536">
        <v>444.01666666666665</v>
      </c>
      <c r="J290" s="536">
        <v>450.18333333333339</v>
      </c>
      <c r="K290" s="535">
        <v>437.85</v>
      </c>
      <c r="L290" s="535">
        <v>425</v>
      </c>
      <c r="M290" s="535">
        <v>2.1302500000000002</v>
      </c>
    </row>
    <row r="291" spans="1:13">
      <c r="A291" s="254">
        <v>281</v>
      </c>
      <c r="B291" s="562" t="s">
        <v>427</v>
      </c>
      <c r="C291" s="535">
        <v>242.65</v>
      </c>
      <c r="D291" s="536">
        <v>243.08333333333334</v>
      </c>
      <c r="E291" s="536">
        <v>240.56666666666669</v>
      </c>
      <c r="F291" s="536">
        <v>238.48333333333335</v>
      </c>
      <c r="G291" s="536">
        <v>235.9666666666667</v>
      </c>
      <c r="H291" s="536">
        <v>245.16666666666669</v>
      </c>
      <c r="I291" s="536">
        <v>247.68333333333334</v>
      </c>
      <c r="J291" s="536">
        <v>249.76666666666668</v>
      </c>
      <c r="K291" s="535">
        <v>245.6</v>
      </c>
      <c r="L291" s="535">
        <v>241</v>
      </c>
      <c r="M291" s="535">
        <v>0.46664</v>
      </c>
    </row>
    <row r="292" spans="1:13">
      <c r="A292" s="254">
        <v>282</v>
      </c>
      <c r="B292" s="562" t="s">
        <v>131</v>
      </c>
      <c r="C292" s="535">
        <v>1780.35</v>
      </c>
      <c r="D292" s="536">
        <v>1807.45</v>
      </c>
      <c r="E292" s="536">
        <v>1745.9</v>
      </c>
      <c r="F292" s="536">
        <v>1711.45</v>
      </c>
      <c r="G292" s="536">
        <v>1649.9</v>
      </c>
      <c r="H292" s="536">
        <v>1841.9</v>
      </c>
      <c r="I292" s="536">
        <v>1903.4499999999998</v>
      </c>
      <c r="J292" s="536">
        <v>1937.9</v>
      </c>
      <c r="K292" s="535">
        <v>1869</v>
      </c>
      <c r="L292" s="535">
        <v>1773</v>
      </c>
      <c r="M292" s="535">
        <v>84.000960000000006</v>
      </c>
    </row>
    <row r="293" spans="1:13">
      <c r="A293" s="254">
        <v>283</v>
      </c>
      <c r="B293" s="562" t="s">
        <v>132</v>
      </c>
      <c r="C293" s="535">
        <v>104.9</v>
      </c>
      <c r="D293" s="536">
        <v>104.38333333333333</v>
      </c>
      <c r="E293" s="536">
        <v>102.66666666666666</v>
      </c>
      <c r="F293" s="536">
        <v>100.43333333333334</v>
      </c>
      <c r="G293" s="536">
        <v>98.716666666666669</v>
      </c>
      <c r="H293" s="536">
        <v>106.61666666666665</v>
      </c>
      <c r="I293" s="536">
        <v>108.33333333333331</v>
      </c>
      <c r="J293" s="536">
        <v>110.56666666666663</v>
      </c>
      <c r="K293" s="535">
        <v>106.1</v>
      </c>
      <c r="L293" s="535">
        <v>102.15</v>
      </c>
      <c r="M293" s="535">
        <v>331.70431000000002</v>
      </c>
    </row>
    <row r="294" spans="1:13">
      <c r="A294" s="254">
        <v>284</v>
      </c>
      <c r="B294" s="562" t="s">
        <v>259</v>
      </c>
      <c r="C294" s="535">
        <v>2567.6999999999998</v>
      </c>
      <c r="D294" s="536">
        <v>2570.6499999999996</v>
      </c>
      <c r="E294" s="536">
        <v>2527.4499999999994</v>
      </c>
      <c r="F294" s="536">
        <v>2487.1999999999998</v>
      </c>
      <c r="G294" s="536">
        <v>2443.9999999999995</v>
      </c>
      <c r="H294" s="536">
        <v>2610.8999999999992</v>
      </c>
      <c r="I294" s="536">
        <v>2654.1</v>
      </c>
      <c r="J294" s="536">
        <v>2694.349999999999</v>
      </c>
      <c r="K294" s="535">
        <v>2613.85</v>
      </c>
      <c r="L294" s="535">
        <v>2530.4</v>
      </c>
      <c r="M294" s="535">
        <v>1.5314000000000001</v>
      </c>
    </row>
    <row r="295" spans="1:13">
      <c r="A295" s="254">
        <v>285</v>
      </c>
      <c r="B295" s="562" t="s">
        <v>133</v>
      </c>
      <c r="C295" s="535">
        <v>429.5</v>
      </c>
      <c r="D295" s="536">
        <v>433.16666666666669</v>
      </c>
      <c r="E295" s="536">
        <v>424.33333333333337</v>
      </c>
      <c r="F295" s="536">
        <v>419.16666666666669</v>
      </c>
      <c r="G295" s="536">
        <v>410.33333333333337</v>
      </c>
      <c r="H295" s="536">
        <v>438.33333333333337</v>
      </c>
      <c r="I295" s="536">
        <v>447.16666666666674</v>
      </c>
      <c r="J295" s="536">
        <v>452.33333333333337</v>
      </c>
      <c r="K295" s="535">
        <v>442</v>
      </c>
      <c r="L295" s="535">
        <v>428</v>
      </c>
      <c r="M295" s="535">
        <v>56.903199999999998</v>
      </c>
    </row>
    <row r="296" spans="1:13">
      <c r="A296" s="254">
        <v>286</v>
      </c>
      <c r="B296" s="562" t="s">
        <v>753</v>
      </c>
      <c r="C296" s="535">
        <v>219</v>
      </c>
      <c r="D296" s="536">
        <v>220.51666666666665</v>
      </c>
      <c r="E296" s="536">
        <v>216.23333333333329</v>
      </c>
      <c r="F296" s="536">
        <v>213.46666666666664</v>
      </c>
      <c r="G296" s="536">
        <v>209.18333333333328</v>
      </c>
      <c r="H296" s="536">
        <v>223.2833333333333</v>
      </c>
      <c r="I296" s="536">
        <v>227.56666666666666</v>
      </c>
      <c r="J296" s="536">
        <v>230.33333333333331</v>
      </c>
      <c r="K296" s="535">
        <v>224.8</v>
      </c>
      <c r="L296" s="535">
        <v>217.75</v>
      </c>
      <c r="M296" s="535">
        <v>0.75653000000000004</v>
      </c>
    </row>
    <row r="297" spans="1:13">
      <c r="A297" s="254">
        <v>287</v>
      </c>
      <c r="B297" s="562" t="s">
        <v>428</v>
      </c>
      <c r="C297" s="535">
        <v>6449.3</v>
      </c>
      <c r="D297" s="536">
        <v>6460.0999999999995</v>
      </c>
      <c r="E297" s="536">
        <v>6291.1999999999989</v>
      </c>
      <c r="F297" s="536">
        <v>6133.0999999999995</v>
      </c>
      <c r="G297" s="536">
        <v>5964.1999999999989</v>
      </c>
      <c r="H297" s="536">
        <v>6618.1999999999989</v>
      </c>
      <c r="I297" s="536">
        <v>6787.0999999999985</v>
      </c>
      <c r="J297" s="536">
        <v>6945.1999999999989</v>
      </c>
      <c r="K297" s="535">
        <v>6629</v>
      </c>
      <c r="L297" s="535">
        <v>6302</v>
      </c>
      <c r="M297" s="535">
        <v>0.15084</v>
      </c>
    </row>
    <row r="298" spans="1:13">
      <c r="A298" s="254">
        <v>288</v>
      </c>
      <c r="B298" s="562" t="s">
        <v>260</v>
      </c>
      <c r="C298" s="535">
        <v>3599.85</v>
      </c>
      <c r="D298" s="536">
        <v>3606.1333333333332</v>
      </c>
      <c r="E298" s="536">
        <v>3563.7166666666662</v>
      </c>
      <c r="F298" s="536">
        <v>3527.583333333333</v>
      </c>
      <c r="G298" s="536">
        <v>3485.1666666666661</v>
      </c>
      <c r="H298" s="536">
        <v>3642.2666666666664</v>
      </c>
      <c r="I298" s="536">
        <v>3684.6833333333334</v>
      </c>
      <c r="J298" s="536">
        <v>3720.8166666666666</v>
      </c>
      <c r="K298" s="535">
        <v>3648.55</v>
      </c>
      <c r="L298" s="535">
        <v>3570</v>
      </c>
      <c r="M298" s="535">
        <v>2.40333</v>
      </c>
    </row>
    <row r="299" spans="1:13">
      <c r="A299" s="254">
        <v>289</v>
      </c>
      <c r="B299" s="562" t="s">
        <v>134</v>
      </c>
      <c r="C299" s="535">
        <v>1442.5</v>
      </c>
      <c r="D299" s="536">
        <v>1457.05</v>
      </c>
      <c r="E299" s="536">
        <v>1420.6</v>
      </c>
      <c r="F299" s="536">
        <v>1398.7</v>
      </c>
      <c r="G299" s="536">
        <v>1362.25</v>
      </c>
      <c r="H299" s="536">
        <v>1478.9499999999998</v>
      </c>
      <c r="I299" s="536">
        <v>1515.4</v>
      </c>
      <c r="J299" s="536">
        <v>1537.2999999999997</v>
      </c>
      <c r="K299" s="535">
        <v>1493.5</v>
      </c>
      <c r="L299" s="535">
        <v>1435.15</v>
      </c>
      <c r="M299" s="535">
        <v>55.790579999999999</v>
      </c>
    </row>
    <row r="300" spans="1:13">
      <c r="A300" s="254">
        <v>290</v>
      </c>
      <c r="B300" s="562" t="s">
        <v>429</v>
      </c>
      <c r="C300" s="535">
        <v>350.15</v>
      </c>
      <c r="D300" s="536">
        <v>351.26666666666665</v>
      </c>
      <c r="E300" s="536">
        <v>345.93333333333328</v>
      </c>
      <c r="F300" s="536">
        <v>341.71666666666664</v>
      </c>
      <c r="G300" s="536">
        <v>336.38333333333327</v>
      </c>
      <c r="H300" s="536">
        <v>355.48333333333329</v>
      </c>
      <c r="I300" s="536">
        <v>360.81666666666666</v>
      </c>
      <c r="J300" s="536">
        <v>365.0333333333333</v>
      </c>
      <c r="K300" s="535">
        <v>356.6</v>
      </c>
      <c r="L300" s="535">
        <v>347.05</v>
      </c>
      <c r="M300" s="535">
        <v>23.832239999999999</v>
      </c>
    </row>
    <row r="301" spans="1:13">
      <c r="A301" s="254">
        <v>291</v>
      </c>
      <c r="B301" s="562" t="s">
        <v>430</v>
      </c>
      <c r="C301" s="535">
        <v>40.85</v>
      </c>
      <c r="D301" s="536">
        <v>40.750000000000007</v>
      </c>
      <c r="E301" s="536">
        <v>40.050000000000011</v>
      </c>
      <c r="F301" s="536">
        <v>39.250000000000007</v>
      </c>
      <c r="G301" s="536">
        <v>38.550000000000011</v>
      </c>
      <c r="H301" s="536">
        <v>41.550000000000011</v>
      </c>
      <c r="I301" s="536">
        <v>42.250000000000014</v>
      </c>
      <c r="J301" s="536">
        <v>43.050000000000011</v>
      </c>
      <c r="K301" s="535">
        <v>41.45</v>
      </c>
      <c r="L301" s="535">
        <v>39.950000000000003</v>
      </c>
      <c r="M301" s="535">
        <v>20.35239</v>
      </c>
    </row>
    <row r="302" spans="1:13">
      <c r="A302" s="254">
        <v>292</v>
      </c>
      <c r="B302" s="562" t="s">
        <v>431</v>
      </c>
      <c r="C302" s="535">
        <v>1560.2</v>
      </c>
      <c r="D302" s="536">
        <v>1535.0333333333335</v>
      </c>
      <c r="E302" s="536">
        <v>1495.166666666667</v>
      </c>
      <c r="F302" s="536">
        <v>1430.1333333333334</v>
      </c>
      <c r="G302" s="536">
        <v>1390.2666666666669</v>
      </c>
      <c r="H302" s="536">
        <v>1600.0666666666671</v>
      </c>
      <c r="I302" s="536">
        <v>1639.9333333333334</v>
      </c>
      <c r="J302" s="536">
        <v>1704.9666666666672</v>
      </c>
      <c r="K302" s="535">
        <v>1574.9</v>
      </c>
      <c r="L302" s="535">
        <v>1470</v>
      </c>
      <c r="M302" s="535">
        <v>1.81531</v>
      </c>
    </row>
    <row r="303" spans="1:13">
      <c r="A303" s="254">
        <v>293</v>
      </c>
      <c r="B303" s="562" t="s">
        <v>135</v>
      </c>
      <c r="C303" s="535">
        <v>1018.35</v>
      </c>
      <c r="D303" s="536">
        <v>1027.1833333333334</v>
      </c>
      <c r="E303" s="536">
        <v>994.41666666666674</v>
      </c>
      <c r="F303" s="536">
        <v>970.48333333333335</v>
      </c>
      <c r="G303" s="536">
        <v>937.7166666666667</v>
      </c>
      <c r="H303" s="536">
        <v>1051.1166666666668</v>
      </c>
      <c r="I303" s="536">
        <v>1083.8833333333332</v>
      </c>
      <c r="J303" s="536">
        <v>1107.8166666666668</v>
      </c>
      <c r="K303" s="535">
        <v>1059.95</v>
      </c>
      <c r="L303" s="535">
        <v>1003.25</v>
      </c>
      <c r="M303" s="535">
        <v>56.242159999999998</v>
      </c>
    </row>
    <row r="304" spans="1:13">
      <c r="A304" s="254">
        <v>294</v>
      </c>
      <c r="B304" s="562" t="s">
        <v>432</v>
      </c>
      <c r="C304" s="535">
        <v>1732.2</v>
      </c>
      <c r="D304" s="536">
        <v>1742.0666666666666</v>
      </c>
      <c r="E304" s="536">
        <v>1710.1333333333332</v>
      </c>
      <c r="F304" s="536">
        <v>1688.0666666666666</v>
      </c>
      <c r="G304" s="536">
        <v>1656.1333333333332</v>
      </c>
      <c r="H304" s="536">
        <v>1764.1333333333332</v>
      </c>
      <c r="I304" s="536">
        <v>1796.0666666666666</v>
      </c>
      <c r="J304" s="536">
        <v>1818.1333333333332</v>
      </c>
      <c r="K304" s="535">
        <v>1774</v>
      </c>
      <c r="L304" s="535">
        <v>1720</v>
      </c>
      <c r="M304" s="535">
        <v>0.33889000000000002</v>
      </c>
    </row>
    <row r="305" spans="1:13">
      <c r="A305" s="254">
        <v>295</v>
      </c>
      <c r="B305" s="562" t="s">
        <v>433</v>
      </c>
      <c r="C305" s="535">
        <v>876.1</v>
      </c>
      <c r="D305" s="536">
        <v>864.01666666666677</v>
      </c>
      <c r="E305" s="536">
        <v>835.03333333333353</v>
      </c>
      <c r="F305" s="536">
        <v>793.96666666666681</v>
      </c>
      <c r="G305" s="536">
        <v>764.98333333333358</v>
      </c>
      <c r="H305" s="536">
        <v>905.08333333333348</v>
      </c>
      <c r="I305" s="536">
        <v>934.06666666666683</v>
      </c>
      <c r="J305" s="536">
        <v>975.13333333333344</v>
      </c>
      <c r="K305" s="535">
        <v>893</v>
      </c>
      <c r="L305" s="535">
        <v>822.95</v>
      </c>
      <c r="M305" s="535">
        <v>0.70465999999999995</v>
      </c>
    </row>
    <row r="306" spans="1:13">
      <c r="A306" s="254">
        <v>296</v>
      </c>
      <c r="B306" s="562" t="s">
        <v>434</v>
      </c>
      <c r="C306" s="535">
        <v>39.85</v>
      </c>
      <c r="D306" s="536">
        <v>39.06666666666667</v>
      </c>
      <c r="E306" s="536">
        <v>35.833333333333343</v>
      </c>
      <c r="F306" s="536">
        <v>31.81666666666667</v>
      </c>
      <c r="G306" s="536">
        <v>28.583333333333343</v>
      </c>
      <c r="H306" s="536">
        <v>43.083333333333343</v>
      </c>
      <c r="I306" s="536">
        <v>46.316666666666677</v>
      </c>
      <c r="J306" s="536">
        <v>50.333333333333343</v>
      </c>
      <c r="K306" s="535">
        <v>42.3</v>
      </c>
      <c r="L306" s="535">
        <v>35.049999999999997</v>
      </c>
      <c r="M306" s="535">
        <v>403.80509999999998</v>
      </c>
    </row>
    <row r="307" spans="1:13">
      <c r="A307" s="254">
        <v>297</v>
      </c>
      <c r="B307" s="562" t="s">
        <v>435</v>
      </c>
      <c r="C307" s="535">
        <v>150.44999999999999</v>
      </c>
      <c r="D307" s="536">
        <v>150.78333333333333</v>
      </c>
      <c r="E307" s="536">
        <v>148.06666666666666</v>
      </c>
      <c r="F307" s="536">
        <v>145.68333333333334</v>
      </c>
      <c r="G307" s="536">
        <v>142.96666666666667</v>
      </c>
      <c r="H307" s="536">
        <v>153.16666666666666</v>
      </c>
      <c r="I307" s="536">
        <v>155.8833333333333</v>
      </c>
      <c r="J307" s="536">
        <v>158.26666666666665</v>
      </c>
      <c r="K307" s="535">
        <v>153.5</v>
      </c>
      <c r="L307" s="535">
        <v>148.4</v>
      </c>
      <c r="M307" s="535">
        <v>6.4743500000000003</v>
      </c>
    </row>
    <row r="308" spans="1:13">
      <c r="A308" s="254">
        <v>298</v>
      </c>
      <c r="B308" s="562" t="s">
        <v>146</v>
      </c>
      <c r="C308" s="535">
        <v>84498.15</v>
      </c>
      <c r="D308" s="536">
        <v>85207.233333333337</v>
      </c>
      <c r="E308" s="536">
        <v>83094.466666666674</v>
      </c>
      <c r="F308" s="536">
        <v>81690.78333333334</v>
      </c>
      <c r="G308" s="536">
        <v>79578.016666666677</v>
      </c>
      <c r="H308" s="536">
        <v>86610.916666666672</v>
      </c>
      <c r="I308" s="536">
        <v>88723.683333333334</v>
      </c>
      <c r="J308" s="536">
        <v>90127.366666666669</v>
      </c>
      <c r="K308" s="535">
        <v>87320</v>
      </c>
      <c r="L308" s="535">
        <v>83803.55</v>
      </c>
      <c r="M308" s="535">
        <v>0.46327000000000002</v>
      </c>
    </row>
    <row r="309" spans="1:13">
      <c r="A309" s="254">
        <v>299</v>
      </c>
      <c r="B309" s="562" t="s">
        <v>143</v>
      </c>
      <c r="C309" s="535">
        <v>1158.4000000000001</v>
      </c>
      <c r="D309" s="536">
        <v>1171.4833333333333</v>
      </c>
      <c r="E309" s="536">
        <v>1138.9166666666667</v>
      </c>
      <c r="F309" s="536">
        <v>1119.4333333333334</v>
      </c>
      <c r="G309" s="536">
        <v>1086.8666666666668</v>
      </c>
      <c r="H309" s="536">
        <v>1190.9666666666667</v>
      </c>
      <c r="I309" s="536">
        <v>1223.5333333333333</v>
      </c>
      <c r="J309" s="536">
        <v>1243.0166666666667</v>
      </c>
      <c r="K309" s="535">
        <v>1204.05</v>
      </c>
      <c r="L309" s="535">
        <v>1152</v>
      </c>
      <c r="M309" s="535">
        <v>6.4431700000000003</v>
      </c>
    </row>
    <row r="310" spans="1:13">
      <c r="A310" s="254">
        <v>300</v>
      </c>
      <c r="B310" s="562" t="s">
        <v>436</v>
      </c>
      <c r="C310" s="535">
        <v>3671</v>
      </c>
      <c r="D310" s="536">
        <v>3690.4666666666667</v>
      </c>
      <c r="E310" s="536">
        <v>3620.9333333333334</v>
      </c>
      <c r="F310" s="536">
        <v>3570.8666666666668</v>
      </c>
      <c r="G310" s="536">
        <v>3501.3333333333335</v>
      </c>
      <c r="H310" s="536">
        <v>3740.5333333333333</v>
      </c>
      <c r="I310" s="536">
        <v>3810.0666666666671</v>
      </c>
      <c r="J310" s="536">
        <v>3860.1333333333332</v>
      </c>
      <c r="K310" s="535">
        <v>3760</v>
      </c>
      <c r="L310" s="535">
        <v>3640.4</v>
      </c>
      <c r="M310" s="535">
        <v>4.0599999999999997E-2</v>
      </c>
    </row>
    <row r="311" spans="1:13">
      <c r="A311" s="254">
        <v>301</v>
      </c>
      <c r="B311" s="562" t="s">
        <v>437</v>
      </c>
      <c r="C311" s="535">
        <v>281.14999999999998</v>
      </c>
      <c r="D311" s="536">
        <v>282.06666666666666</v>
      </c>
      <c r="E311" s="536">
        <v>278.18333333333334</v>
      </c>
      <c r="F311" s="536">
        <v>275.2166666666667</v>
      </c>
      <c r="G311" s="536">
        <v>271.33333333333337</v>
      </c>
      <c r="H311" s="536">
        <v>285.0333333333333</v>
      </c>
      <c r="I311" s="536">
        <v>288.91666666666663</v>
      </c>
      <c r="J311" s="536">
        <v>291.88333333333327</v>
      </c>
      <c r="K311" s="535">
        <v>285.95</v>
      </c>
      <c r="L311" s="535">
        <v>279.10000000000002</v>
      </c>
      <c r="M311" s="535">
        <v>3.1971400000000001</v>
      </c>
    </row>
    <row r="312" spans="1:13">
      <c r="A312" s="254">
        <v>302</v>
      </c>
      <c r="B312" s="562" t="s">
        <v>137</v>
      </c>
      <c r="C312" s="535">
        <v>203.7</v>
      </c>
      <c r="D312" s="536">
        <v>207.23333333333335</v>
      </c>
      <c r="E312" s="536">
        <v>199.01666666666671</v>
      </c>
      <c r="F312" s="536">
        <v>194.33333333333337</v>
      </c>
      <c r="G312" s="536">
        <v>186.11666666666673</v>
      </c>
      <c r="H312" s="536">
        <v>211.91666666666669</v>
      </c>
      <c r="I312" s="536">
        <v>220.13333333333333</v>
      </c>
      <c r="J312" s="536">
        <v>224.81666666666666</v>
      </c>
      <c r="K312" s="535">
        <v>215.45</v>
      </c>
      <c r="L312" s="535">
        <v>202.55</v>
      </c>
      <c r="M312" s="535">
        <v>142.01984999999999</v>
      </c>
    </row>
    <row r="313" spans="1:13">
      <c r="A313" s="254">
        <v>303</v>
      </c>
      <c r="B313" s="562" t="s">
        <v>136</v>
      </c>
      <c r="C313" s="535">
        <v>806.4</v>
      </c>
      <c r="D313" s="536">
        <v>820.51666666666677</v>
      </c>
      <c r="E313" s="536">
        <v>784.38333333333355</v>
      </c>
      <c r="F313" s="536">
        <v>762.36666666666679</v>
      </c>
      <c r="G313" s="536">
        <v>726.23333333333358</v>
      </c>
      <c r="H313" s="536">
        <v>842.53333333333353</v>
      </c>
      <c r="I313" s="536">
        <v>878.66666666666674</v>
      </c>
      <c r="J313" s="536">
        <v>900.68333333333351</v>
      </c>
      <c r="K313" s="535">
        <v>856.65</v>
      </c>
      <c r="L313" s="535">
        <v>798.5</v>
      </c>
      <c r="M313" s="535">
        <v>120.73748999999999</v>
      </c>
    </row>
    <row r="314" spans="1:13">
      <c r="A314" s="254">
        <v>304</v>
      </c>
      <c r="B314" s="562" t="s">
        <v>438</v>
      </c>
      <c r="C314" s="535">
        <v>180.7</v>
      </c>
      <c r="D314" s="536">
        <v>180.45000000000002</v>
      </c>
      <c r="E314" s="536">
        <v>176.35000000000002</v>
      </c>
      <c r="F314" s="536">
        <v>172</v>
      </c>
      <c r="G314" s="536">
        <v>167.9</v>
      </c>
      <c r="H314" s="536">
        <v>184.80000000000004</v>
      </c>
      <c r="I314" s="536">
        <v>188.9</v>
      </c>
      <c r="J314" s="536">
        <v>193.25000000000006</v>
      </c>
      <c r="K314" s="535">
        <v>184.55</v>
      </c>
      <c r="L314" s="535">
        <v>176.1</v>
      </c>
      <c r="M314" s="535">
        <v>2.9401799999999998</v>
      </c>
    </row>
    <row r="315" spans="1:13">
      <c r="A315" s="254">
        <v>305</v>
      </c>
      <c r="B315" s="562" t="s">
        <v>439</v>
      </c>
      <c r="C315" s="535">
        <v>226.1</v>
      </c>
      <c r="D315" s="536">
        <v>227.48333333333335</v>
      </c>
      <c r="E315" s="536">
        <v>221.6166666666667</v>
      </c>
      <c r="F315" s="536">
        <v>217.13333333333335</v>
      </c>
      <c r="G315" s="536">
        <v>211.26666666666671</v>
      </c>
      <c r="H315" s="536">
        <v>231.9666666666667</v>
      </c>
      <c r="I315" s="536">
        <v>237.83333333333337</v>
      </c>
      <c r="J315" s="536">
        <v>242.31666666666669</v>
      </c>
      <c r="K315" s="535">
        <v>233.35</v>
      </c>
      <c r="L315" s="535">
        <v>223</v>
      </c>
      <c r="M315" s="535">
        <v>0.62351999999999996</v>
      </c>
    </row>
    <row r="316" spans="1:13">
      <c r="A316" s="254">
        <v>306</v>
      </c>
      <c r="B316" s="562" t="s">
        <v>440</v>
      </c>
      <c r="C316" s="535">
        <v>481.8</v>
      </c>
      <c r="D316" s="536">
        <v>482.31666666666661</v>
      </c>
      <c r="E316" s="536">
        <v>474.63333333333321</v>
      </c>
      <c r="F316" s="536">
        <v>467.46666666666658</v>
      </c>
      <c r="G316" s="536">
        <v>459.78333333333319</v>
      </c>
      <c r="H316" s="536">
        <v>489.48333333333323</v>
      </c>
      <c r="I316" s="536">
        <v>497.16666666666663</v>
      </c>
      <c r="J316" s="536">
        <v>504.33333333333326</v>
      </c>
      <c r="K316" s="535">
        <v>490</v>
      </c>
      <c r="L316" s="535">
        <v>475.15</v>
      </c>
      <c r="M316" s="535">
        <v>1.80274</v>
      </c>
    </row>
    <row r="317" spans="1:13">
      <c r="A317" s="254">
        <v>307</v>
      </c>
      <c r="B317" s="562" t="s">
        <v>138</v>
      </c>
      <c r="C317" s="535">
        <v>176.1</v>
      </c>
      <c r="D317" s="536">
        <v>176.20000000000002</v>
      </c>
      <c r="E317" s="536">
        <v>172.90000000000003</v>
      </c>
      <c r="F317" s="536">
        <v>169.70000000000002</v>
      </c>
      <c r="G317" s="536">
        <v>166.40000000000003</v>
      </c>
      <c r="H317" s="536">
        <v>179.40000000000003</v>
      </c>
      <c r="I317" s="536">
        <v>182.70000000000005</v>
      </c>
      <c r="J317" s="536">
        <v>185.90000000000003</v>
      </c>
      <c r="K317" s="535">
        <v>179.5</v>
      </c>
      <c r="L317" s="535">
        <v>173</v>
      </c>
      <c r="M317" s="535">
        <v>47.484050000000003</v>
      </c>
    </row>
    <row r="318" spans="1:13">
      <c r="A318" s="254">
        <v>308</v>
      </c>
      <c r="B318" s="562" t="s">
        <v>261</v>
      </c>
      <c r="C318" s="535">
        <v>40.35</v>
      </c>
      <c r="D318" s="536">
        <v>40.250000000000007</v>
      </c>
      <c r="E318" s="536">
        <v>38.300000000000011</v>
      </c>
      <c r="F318" s="536">
        <v>36.250000000000007</v>
      </c>
      <c r="G318" s="536">
        <v>34.300000000000011</v>
      </c>
      <c r="H318" s="536">
        <v>42.300000000000011</v>
      </c>
      <c r="I318" s="536">
        <v>44.250000000000014</v>
      </c>
      <c r="J318" s="536">
        <v>46.300000000000011</v>
      </c>
      <c r="K318" s="535">
        <v>42.2</v>
      </c>
      <c r="L318" s="535">
        <v>38.200000000000003</v>
      </c>
      <c r="M318" s="535">
        <v>101.78373999999999</v>
      </c>
    </row>
    <row r="319" spans="1:13">
      <c r="A319" s="254">
        <v>309</v>
      </c>
      <c r="B319" s="562" t="s">
        <v>139</v>
      </c>
      <c r="C319" s="535">
        <v>397.55</v>
      </c>
      <c r="D319" s="536">
        <v>400.33333333333331</v>
      </c>
      <c r="E319" s="536">
        <v>387.91666666666663</v>
      </c>
      <c r="F319" s="536">
        <v>378.2833333333333</v>
      </c>
      <c r="G319" s="536">
        <v>365.86666666666662</v>
      </c>
      <c r="H319" s="536">
        <v>409.96666666666664</v>
      </c>
      <c r="I319" s="536">
        <v>422.38333333333327</v>
      </c>
      <c r="J319" s="536">
        <v>432.01666666666665</v>
      </c>
      <c r="K319" s="535">
        <v>412.75</v>
      </c>
      <c r="L319" s="535">
        <v>390.7</v>
      </c>
      <c r="M319" s="535">
        <v>49.33943</v>
      </c>
    </row>
    <row r="320" spans="1:13">
      <c r="A320" s="254">
        <v>310</v>
      </c>
      <c r="B320" s="562" t="s">
        <v>140</v>
      </c>
      <c r="C320" s="535">
        <v>6866.15</v>
      </c>
      <c r="D320" s="536">
        <v>6921.1166666666659</v>
      </c>
      <c r="E320" s="536">
        <v>6767.2333333333318</v>
      </c>
      <c r="F320" s="536">
        <v>6668.3166666666657</v>
      </c>
      <c r="G320" s="536">
        <v>6514.4333333333316</v>
      </c>
      <c r="H320" s="536">
        <v>7020.0333333333319</v>
      </c>
      <c r="I320" s="536">
        <v>7173.9166666666652</v>
      </c>
      <c r="J320" s="536">
        <v>7272.8333333333321</v>
      </c>
      <c r="K320" s="535">
        <v>7075</v>
      </c>
      <c r="L320" s="535">
        <v>6822.2</v>
      </c>
      <c r="M320" s="535">
        <v>26.875340000000001</v>
      </c>
    </row>
    <row r="321" spans="1:13">
      <c r="A321" s="254">
        <v>311</v>
      </c>
      <c r="B321" s="562" t="s">
        <v>142</v>
      </c>
      <c r="C321" s="535">
        <v>866.1</v>
      </c>
      <c r="D321" s="536">
        <v>868.43333333333339</v>
      </c>
      <c r="E321" s="536">
        <v>853.16666666666674</v>
      </c>
      <c r="F321" s="536">
        <v>840.23333333333335</v>
      </c>
      <c r="G321" s="536">
        <v>824.9666666666667</v>
      </c>
      <c r="H321" s="536">
        <v>881.36666666666679</v>
      </c>
      <c r="I321" s="536">
        <v>896.63333333333344</v>
      </c>
      <c r="J321" s="536">
        <v>909.56666666666683</v>
      </c>
      <c r="K321" s="535">
        <v>883.7</v>
      </c>
      <c r="L321" s="535">
        <v>855.5</v>
      </c>
      <c r="M321" s="535">
        <v>19.788170000000001</v>
      </c>
    </row>
    <row r="322" spans="1:13">
      <c r="A322" s="254">
        <v>312</v>
      </c>
      <c r="B322" s="562" t="s">
        <v>441</v>
      </c>
      <c r="C322" s="535">
        <v>1959.3</v>
      </c>
      <c r="D322" s="536">
        <v>1970.1000000000001</v>
      </c>
      <c r="E322" s="536">
        <v>1941.2000000000003</v>
      </c>
      <c r="F322" s="536">
        <v>1923.1000000000001</v>
      </c>
      <c r="G322" s="536">
        <v>1894.2000000000003</v>
      </c>
      <c r="H322" s="536">
        <v>1988.2000000000003</v>
      </c>
      <c r="I322" s="536">
        <v>2017.1000000000004</v>
      </c>
      <c r="J322" s="536">
        <v>2035.2000000000003</v>
      </c>
      <c r="K322" s="535">
        <v>1999</v>
      </c>
      <c r="L322" s="535">
        <v>1952</v>
      </c>
      <c r="M322" s="535">
        <v>0.40154000000000001</v>
      </c>
    </row>
    <row r="323" spans="1:13">
      <c r="A323" s="254">
        <v>313</v>
      </c>
      <c r="B323" s="562" t="s">
        <v>144</v>
      </c>
      <c r="C323" s="535">
        <v>1599.75</v>
      </c>
      <c r="D323" s="536">
        <v>1591.6499999999999</v>
      </c>
      <c r="E323" s="536">
        <v>1558.2999999999997</v>
      </c>
      <c r="F323" s="536">
        <v>1516.85</v>
      </c>
      <c r="G323" s="536">
        <v>1483.4999999999998</v>
      </c>
      <c r="H323" s="536">
        <v>1633.0999999999997</v>
      </c>
      <c r="I323" s="536">
        <v>1666.4499999999996</v>
      </c>
      <c r="J323" s="536">
        <v>1707.8999999999996</v>
      </c>
      <c r="K323" s="535">
        <v>1625</v>
      </c>
      <c r="L323" s="535">
        <v>1550.2</v>
      </c>
      <c r="M323" s="535">
        <v>8.8249999999999993</v>
      </c>
    </row>
    <row r="324" spans="1:13">
      <c r="A324" s="254">
        <v>314</v>
      </c>
      <c r="B324" s="562" t="s">
        <v>442</v>
      </c>
      <c r="C324" s="535">
        <v>103.15</v>
      </c>
      <c r="D324" s="536">
        <v>103.3</v>
      </c>
      <c r="E324" s="536">
        <v>99.8</v>
      </c>
      <c r="F324" s="536">
        <v>96.45</v>
      </c>
      <c r="G324" s="536">
        <v>92.95</v>
      </c>
      <c r="H324" s="536">
        <v>106.64999999999999</v>
      </c>
      <c r="I324" s="536">
        <v>110.14999999999999</v>
      </c>
      <c r="J324" s="536">
        <v>113.49999999999999</v>
      </c>
      <c r="K324" s="535">
        <v>106.8</v>
      </c>
      <c r="L324" s="535">
        <v>99.95</v>
      </c>
      <c r="M324" s="535">
        <v>19.765560000000001</v>
      </c>
    </row>
    <row r="325" spans="1:13">
      <c r="A325" s="254">
        <v>315</v>
      </c>
      <c r="B325" s="562" t="s">
        <v>443</v>
      </c>
      <c r="C325" s="535">
        <v>566.5</v>
      </c>
      <c r="D325" s="536">
        <v>563.31666666666672</v>
      </c>
      <c r="E325" s="536">
        <v>552.18333333333339</v>
      </c>
      <c r="F325" s="536">
        <v>537.86666666666667</v>
      </c>
      <c r="G325" s="536">
        <v>526.73333333333335</v>
      </c>
      <c r="H325" s="536">
        <v>577.63333333333344</v>
      </c>
      <c r="I325" s="536">
        <v>588.76666666666688</v>
      </c>
      <c r="J325" s="536">
        <v>603.08333333333348</v>
      </c>
      <c r="K325" s="535">
        <v>574.45000000000005</v>
      </c>
      <c r="L325" s="535">
        <v>549</v>
      </c>
      <c r="M325" s="535">
        <v>1.1146400000000001</v>
      </c>
    </row>
    <row r="326" spans="1:13">
      <c r="A326" s="254">
        <v>316</v>
      </c>
      <c r="B326" s="562" t="s">
        <v>754</v>
      </c>
      <c r="C326" s="535">
        <v>191.2</v>
      </c>
      <c r="D326" s="536">
        <v>192.15</v>
      </c>
      <c r="E326" s="536">
        <v>189.3</v>
      </c>
      <c r="F326" s="536">
        <v>187.4</v>
      </c>
      <c r="G326" s="536">
        <v>184.55</v>
      </c>
      <c r="H326" s="536">
        <v>194.05</v>
      </c>
      <c r="I326" s="536">
        <v>196.89999999999998</v>
      </c>
      <c r="J326" s="536">
        <v>198.8</v>
      </c>
      <c r="K326" s="535">
        <v>195</v>
      </c>
      <c r="L326" s="535">
        <v>190.25</v>
      </c>
      <c r="M326" s="535">
        <v>8.8563299999999998</v>
      </c>
    </row>
    <row r="327" spans="1:13">
      <c r="A327" s="254">
        <v>317</v>
      </c>
      <c r="B327" s="562" t="s">
        <v>145</v>
      </c>
      <c r="C327" s="535">
        <v>214</v>
      </c>
      <c r="D327" s="536">
        <v>213.75</v>
      </c>
      <c r="E327" s="536">
        <v>209.55</v>
      </c>
      <c r="F327" s="536">
        <v>205.10000000000002</v>
      </c>
      <c r="G327" s="536">
        <v>200.90000000000003</v>
      </c>
      <c r="H327" s="536">
        <v>218.2</v>
      </c>
      <c r="I327" s="536">
        <v>222.39999999999998</v>
      </c>
      <c r="J327" s="536">
        <v>226.84999999999997</v>
      </c>
      <c r="K327" s="535">
        <v>217.95</v>
      </c>
      <c r="L327" s="535">
        <v>209.3</v>
      </c>
      <c r="M327" s="535">
        <v>183.21898999999999</v>
      </c>
    </row>
    <row r="328" spans="1:13">
      <c r="A328" s="254">
        <v>318</v>
      </c>
      <c r="B328" s="562" t="s">
        <v>444</v>
      </c>
      <c r="C328" s="535">
        <v>603.5</v>
      </c>
      <c r="D328" s="536">
        <v>605.80000000000007</v>
      </c>
      <c r="E328" s="536">
        <v>596.70000000000016</v>
      </c>
      <c r="F328" s="536">
        <v>589.90000000000009</v>
      </c>
      <c r="G328" s="536">
        <v>580.80000000000018</v>
      </c>
      <c r="H328" s="536">
        <v>612.60000000000014</v>
      </c>
      <c r="I328" s="536">
        <v>621.70000000000005</v>
      </c>
      <c r="J328" s="536">
        <v>628.50000000000011</v>
      </c>
      <c r="K328" s="535">
        <v>614.9</v>
      </c>
      <c r="L328" s="535">
        <v>599</v>
      </c>
      <c r="M328" s="535">
        <v>1.5266500000000001</v>
      </c>
    </row>
    <row r="329" spans="1:13">
      <c r="A329" s="254">
        <v>319</v>
      </c>
      <c r="B329" s="562" t="s">
        <v>262</v>
      </c>
      <c r="C329" s="535">
        <v>1646.9</v>
      </c>
      <c r="D329" s="536">
        <v>1641.3</v>
      </c>
      <c r="E329" s="536">
        <v>1616.1</v>
      </c>
      <c r="F329" s="536">
        <v>1585.3</v>
      </c>
      <c r="G329" s="536">
        <v>1560.1</v>
      </c>
      <c r="H329" s="536">
        <v>1672.1</v>
      </c>
      <c r="I329" s="536">
        <v>1697.3000000000002</v>
      </c>
      <c r="J329" s="536">
        <v>1728.1</v>
      </c>
      <c r="K329" s="535">
        <v>1666.5</v>
      </c>
      <c r="L329" s="535">
        <v>1610.5</v>
      </c>
      <c r="M329" s="535">
        <v>2.3039800000000001</v>
      </c>
    </row>
    <row r="330" spans="1:13">
      <c r="A330" s="254">
        <v>320</v>
      </c>
      <c r="B330" s="562" t="s">
        <v>445</v>
      </c>
      <c r="C330" s="535">
        <v>1511.85</v>
      </c>
      <c r="D330" s="536">
        <v>1508.95</v>
      </c>
      <c r="E330" s="536">
        <v>1493.9</v>
      </c>
      <c r="F330" s="536">
        <v>1475.95</v>
      </c>
      <c r="G330" s="536">
        <v>1460.9</v>
      </c>
      <c r="H330" s="536">
        <v>1526.9</v>
      </c>
      <c r="I330" s="536">
        <v>1541.9499999999998</v>
      </c>
      <c r="J330" s="536">
        <v>1559.9</v>
      </c>
      <c r="K330" s="535">
        <v>1524</v>
      </c>
      <c r="L330" s="535">
        <v>1491</v>
      </c>
      <c r="M330" s="535">
        <v>2.1585999999999999</v>
      </c>
    </row>
    <row r="331" spans="1:13">
      <c r="A331" s="254">
        <v>321</v>
      </c>
      <c r="B331" s="562" t="s">
        <v>147</v>
      </c>
      <c r="C331" s="535">
        <v>1299.7</v>
      </c>
      <c r="D331" s="536">
        <v>1297.3166666666666</v>
      </c>
      <c r="E331" s="536">
        <v>1273.1833333333332</v>
      </c>
      <c r="F331" s="536">
        <v>1246.6666666666665</v>
      </c>
      <c r="G331" s="536">
        <v>1222.5333333333331</v>
      </c>
      <c r="H331" s="536">
        <v>1323.8333333333333</v>
      </c>
      <c r="I331" s="536">
        <v>1347.9666666666665</v>
      </c>
      <c r="J331" s="536">
        <v>1374.4833333333333</v>
      </c>
      <c r="K331" s="535">
        <v>1321.45</v>
      </c>
      <c r="L331" s="535">
        <v>1270.8</v>
      </c>
      <c r="M331" s="535">
        <v>22.36983</v>
      </c>
    </row>
    <row r="332" spans="1:13">
      <c r="A332" s="254">
        <v>322</v>
      </c>
      <c r="B332" s="562" t="s">
        <v>263</v>
      </c>
      <c r="C332" s="535">
        <v>811.35</v>
      </c>
      <c r="D332" s="536">
        <v>808.18333333333339</v>
      </c>
      <c r="E332" s="536">
        <v>796.36666666666679</v>
      </c>
      <c r="F332" s="536">
        <v>781.38333333333344</v>
      </c>
      <c r="G332" s="536">
        <v>769.56666666666683</v>
      </c>
      <c r="H332" s="536">
        <v>823.16666666666674</v>
      </c>
      <c r="I332" s="536">
        <v>834.98333333333335</v>
      </c>
      <c r="J332" s="536">
        <v>849.9666666666667</v>
      </c>
      <c r="K332" s="535">
        <v>820</v>
      </c>
      <c r="L332" s="535">
        <v>793.2</v>
      </c>
      <c r="M332" s="535">
        <v>3.7613599999999998</v>
      </c>
    </row>
    <row r="333" spans="1:13">
      <c r="A333" s="254">
        <v>323</v>
      </c>
      <c r="B333" s="562" t="s">
        <v>149</v>
      </c>
      <c r="C333" s="535">
        <v>42.85</v>
      </c>
      <c r="D333" s="536">
        <v>42.433333333333337</v>
      </c>
      <c r="E333" s="536">
        <v>40.916666666666671</v>
      </c>
      <c r="F333" s="536">
        <v>38.983333333333334</v>
      </c>
      <c r="G333" s="536">
        <v>37.466666666666669</v>
      </c>
      <c r="H333" s="536">
        <v>44.366666666666674</v>
      </c>
      <c r="I333" s="536">
        <v>45.88333333333334</v>
      </c>
      <c r="J333" s="536">
        <v>47.816666666666677</v>
      </c>
      <c r="K333" s="535">
        <v>43.95</v>
      </c>
      <c r="L333" s="535">
        <v>40.5</v>
      </c>
      <c r="M333" s="535">
        <v>432.94110000000001</v>
      </c>
    </row>
    <row r="334" spans="1:13">
      <c r="A334" s="254">
        <v>324</v>
      </c>
      <c r="B334" s="562" t="s">
        <v>150</v>
      </c>
      <c r="C334" s="535">
        <v>89.05</v>
      </c>
      <c r="D334" s="536">
        <v>89.433333333333337</v>
      </c>
      <c r="E334" s="536">
        <v>87.616666666666674</v>
      </c>
      <c r="F334" s="536">
        <v>86.183333333333337</v>
      </c>
      <c r="G334" s="536">
        <v>84.366666666666674</v>
      </c>
      <c r="H334" s="536">
        <v>90.866666666666674</v>
      </c>
      <c r="I334" s="536">
        <v>92.683333333333337</v>
      </c>
      <c r="J334" s="536">
        <v>94.116666666666674</v>
      </c>
      <c r="K334" s="535">
        <v>91.25</v>
      </c>
      <c r="L334" s="535">
        <v>88</v>
      </c>
      <c r="M334" s="535">
        <v>39.507680000000001</v>
      </c>
    </row>
    <row r="335" spans="1:13">
      <c r="A335" s="254">
        <v>325</v>
      </c>
      <c r="B335" s="562" t="s">
        <v>446</v>
      </c>
      <c r="C335" s="535">
        <v>592.29999999999995</v>
      </c>
      <c r="D335" s="536">
        <v>595.4</v>
      </c>
      <c r="E335" s="536">
        <v>586.79999999999995</v>
      </c>
      <c r="F335" s="536">
        <v>581.29999999999995</v>
      </c>
      <c r="G335" s="536">
        <v>572.69999999999993</v>
      </c>
      <c r="H335" s="536">
        <v>600.9</v>
      </c>
      <c r="I335" s="536">
        <v>609.50000000000011</v>
      </c>
      <c r="J335" s="536">
        <v>615</v>
      </c>
      <c r="K335" s="535">
        <v>604</v>
      </c>
      <c r="L335" s="535">
        <v>589.9</v>
      </c>
      <c r="M335" s="535">
        <v>0.54344999999999999</v>
      </c>
    </row>
    <row r="336" spans="1:13">
      <c r="A336" s="254">
        <v>326</v>
      </c>
      <c r="B336" s="562" t="s">
        <v>264</v>
      </c>
      <c r="C336" s="535">
        <v>24.15</v>
      </c>
      <c r="D336" s="536">
        <v>24.283333333333331</v>
      </c>
      <c r="E336" s="536">
        <v>23.816666666666663</v>
      </c>
      <c r="F336" s="536">
        <v>23.483333333333331</v>
      </c>
      <c r="G336" s="536">
        <v>23.016666666666662</v>
      </c>
      <c r="H336" s="536">
        <v>24.616666666666664</v>
      </c>
      <c r="I336" s="536">
        <v>25.083333333333332</v>
      </c>
      <c r="J336" s="536">
        <v>25.416666666666664</v>
      </c>
      <c r="K336" s="535">
        <v>24.75</v>
      </c>
      <c r="L336" s="535">
        <v>23.95</v>
      </c>
      <c r="M336" s="535">
        <v>78.205759999999998</v>
      </c>
    </row>
    <row r="337" spans="1:13">
      <c r="A337" s="254">
        <v>327</v>
      </c>
      <c r="B337" s="562" t="s">
        <v>447</v>
      </c>
      <c r="C337" s="535">
        <v>52.85</v>
      </c>
      <c r="D337" s="536">
        <v>52.966666666666669</v>
      </c>
      <c r="E337" s="536">
        <v>51.983333333333334</v>
      </c>
      <c r="F337" s="536">
        <v>51.116666666666667</v>
      </c>
      <c r="G337" s="536">
        <v>50.133333333333333</v>
      </c>
      <c r="H337" s="536">
        <v>53.833333333333336</v>
      </c>
      <c r="I337" s="536">
        <v>54.81666666666667</v>
      </c>
      <c r="J337" s="536">
        <v>55.683333333333337</v>
      </c>
      <c r="K337" s="535">
        <v>53.95</v>
      </c>
      <c r="L337" s="535">
        <v>52.1</v>
      </c>
      <c r="M337" s="535">
        <v>28.660119999999999</v>
      </c>
    </row>
    <row r="338" spans="1:13">
      <c r="A338" s="254">
        <v>328</v>
      </c>
      <c r="B338" s="562" t="s">
        <v>152</v>
      </c>
      <c r="C338" s="535">
        <v>127</v>
      </c>
      <c r="D338" s="536">
        <v>127.59999999999998</v>
      </c>
      <c r="E338" s="536">
        <v>123.79999999999995</v>
      </c>
      <c r="F338" s="536">
        <v>120.59999999999998</v>
      </c>
      <c r="G338" s="536">
        <v>116.79999999999995</v>
      </c>
      <c r="H338" s="536">
        <v>130.79999999999995</v>
      </c>
      <c r="I338" s="536">
        <v>134.6</v>
      </c>
      <c r="J338" s="536">
        <v>137.79999999999995</v>
      </c>
      <c r="K338" s="535">
        <v>131.4</v>
      </c>
      <c r="L338" s="535">
        <v>124.4</v>
      </c>
      <c r="M338" s="535">
        <v>187.75595999999999</v>
      </c>
    </row>
    <row r="339" spans="1:13">
      <c r="A339" s="254">
        <v>329</v>
      </c>
      <c r="B339" s="562" t="s">
        <v>694</v>
      </c>
      <c r="C339" s="535">
        <v>165.95</v>
      </c>
      <c r="D339" s="536">
        <v>167.74999999999997</v>
      </c>
      <c r="E339" s="536">
        <v>163.39999999999995</v>
      </c>
      <c r="F339" s="536">
        <v>160.84999999999997</v>
      </c>
      <c r="G339" s="536">
        <v>156.49999999999994</v>
      </c>
      <c r="H339" s="536">
        <v>170.29999999999995</v>
      </c>
      <c r="I339" s="536">
        <v>174.64999999999998</v>
      </c>
      <c r="J339" s="536">
        <v>177.19999999999996</v>
      </c>
      <c r="K339" s="535">
        <v>172.1</v>
      </c>
      <c r="L339" s="535">
        <v>165.2</v>
      </c>
      <c r="M339" s="535">
        <v>8.0881500000000006</v>
      </c>
    </row>
    <row r="340" spans="1:13">
      <c r="A340" s="254">
        <v>330</v>
      </c>
      <c r="B340" s="562" t="s">
        <v>153</v>
      </c>
      <c r="C340" s="535">
        <v>107.3</v>
      </c>
      <c r="D340" s="536">
        <v>107.68333333333334</v>
      </c>
      <c r="E340" s="536">
        <v>104.41666666666667</v>
      </c>
      <c r="F340" s="536">
        <v>101.53333333333333</v>
      </c>
      <c r="G340" s="536">
        <v>98.266666666666666</v>
      </c>
      <c r="H340" s="536">
        <v>110.56666666666668</v>
      </c>
      <c r="I340" s="536">
        <v>113.83333333333333</v>
      </c>
      <c r="J340" s="536">
        <v>116.71666666666668</v>
      </c>
      <c r="K340" s="535">
        <v>110.95</v>
      </c>
      <c r="L340" s="535">
        <v>104.8</v>
      </c>
      <c r="M340" s="535">
        <v>673.31804999999997</v>
      </c>
    </row>
    <row r="341" spans="1:13">
      <c r="A341" s="254">
        <v>331</v>
      </c>
      <c r="B341" s="562" t="s">
        <v>448</v>
      </c>
      <c r="C341" s="535">
        <v>431.35</v>
      </c>
      <c r="D341" s="536">
        <v>434.38333333333338</v>
      </c>
      <c r="E341" s="536">
        <v>422.21666666666675</v>
      </c>
      <c r="F341" s="536">
        <v>413.08333333333337</v>
      </c>
      <c r="G341" s="536">
        <v>400.91666666666674</v>
      </c>
      <c r="H341" s="536">
        <v>443.51666666666677</v>
      </c>
      <c r="I341" s="536">
        <v>455.68333333333339</v>
      </c>
      <c r="J341" s="536">
        <v>464.81666666666678</v>
      </c>
      <c r="K341" s="535">
        <v>446.55</v>
      </c>
      <c r="L341" s="535">
        <v>425.25</v>
      </c>
      <c r="M341" s="535">
        <v>2.9456000000000002</v>
      </c>
    </row>
    <row r="342" spans="1:13">
      <c r="A342" s="254">
        <v>332</v>
      </c>
      <c r="B342" s="562" t="s">
        <v>148</v>
      </c>
      <c r="C342" s="535">
        <v>60</v>
      </c>
      <c r="D342" s="536">
        <v>58.933333333333337</v>
      </c>
      <c r="E342" s="536">
        <v>56.616666666666674</v>
      </c>
      <c r="F342" s="536">
        <v>53.233333333333334</v>
      </c>
      <c r="G342" s="536">
        <v>50.916666666666671</v>
      </c>
      <c r="H342" s="536">
        <v>62.316666666666677</v>
      </c>
      <c r="I342" s="536">
        <v>64.63333333333334</v>
      </c>
      <c r="J342" s="536">
        <v>68.01666666666668</v>
      </c>
      <c r="K342" s="535">
        <v>61.25</v>
      </c>
      <c r="L342" s="535">
        <v>55.55</v>
      </c>
      <c r="M342" s="535">
        <v>844.30088000000001</v>
      </c>
    </row>
    <row r="343" spans="1:13">
      <c r="A343" s="254">
        <v>333</v>
      </c>
      <c r="B343" s="562" t="s">
        <v>449</v>
      </c>
      <c r="C343" s="535">
        <v>52.95</v>
      </c>
      <c r="D343" s="536">
        <v>50.949999999999996</v>
      </c>
      <c r="E343" s="536">
        <v>48.099999999999994</v>
      </c>
      <c r="F343" s="536">
        <v>43.25</v>
      </c>
      <c r="G343" s="536">
        <v>40.4</v>
      </c>
      <c r="H343" s="536">
        <v>55.79999999999999</v>
      </c>
      <c r="I343" s="536">
        <v>58.65</v>
      </c>
      <c r="J343" s="536">
        <v>63.499999999999986</v>
      </c>
      <c r="K343" s="535">
        <v>53.8</v>
      </c>
      <c r="L343" s="535">
        <v>46.1</v>
      </c>
      <c r="M343" s="535">
        <v>375.98621000000003</v>
      </c>
    </row>
    <row r="344" spans="1:13">
      <c r="A344" s="254">
        <v>334</v>
      </c>
      <c r="B344" s="562" t="s">
        <v>450</v>
      </c>
      <c r="C344" s="535">
        <v>2544.9</v>
      </c>
      <c r="D344" s="536">
        <v>2540.0333333333333</v>
      </c>
      <c r="E344" s="536">
        <v>2444.9166666666665</v>
      </c>
      <c r="F344" s="536">
        <v>2344.9333333333334</v>
      </c>
      <c r="G344" s="536">
        <v>2249.8166666666666</v>
      </c>
      <c r="H344" s="536">
        <v>2640.0166666666664</v>
      </c>
      <c r="I344" s="536">
        <v>2735.1333333333332</v>
      </c>
      <c r="J344" s="536">
        <v>2835.1166666666663</v>
      </c>
      <c r="K344" s="535">
        <v>2635.15</v>
      </c>
      <c r="L344" s="535">
        <v>2440.0500000000002</v>
      </c>
      <c r="M344" s="535">
        <v>3.0564900000000002</v>
      </c>
    </row>
    <row r="345" spans="1:13">
      <c r="A345" s="254">
        <v>335</v>
      </c>
      <c r="B345" s="562" t="s">
        <v>755</v>
      </c>
      <c r="C345" s="535">
        <v>86.75</v>
      </c>
      <c r="D345" s="536">
        <v>87.45</v>
      </c>
      <c r="E345" s="536">
        <v>83.9</v>
      </c>
      <c r="F345" s="536">
        <v>81.05</v>
      </c>
      <c r="G345" s="536">
        <v>77.5</v>
      </c>
      <c r="H345" s="536">
        <v>90.300000000000011</v>
      </c>
      <c r="I345" s="536">
        <v>93.85</v>
      </c>
      <c r="J345" s="536">
        <v>96.700000000000017</v>
      </c>
      <c r="K345" s="535">
        <v>91</v>
      </c>
      <c r="L345" s="535">
        <v>84.6</v>
      </c>
      <c r="M345" s="535">
        <v>3.2693699999999999</v>
      </c>
    </row>
    <row r="346" spans="1:13">
      <c r="A346" s="254">
        <v>336</v>
      </c>
      <c r="B346" s="562" t="s">
        <v>151</v>
      </c>
      <c r="C346" s="535">
        <v>16101.6</v>
      </c>
      <c r="D346" s="536">
        <v>16129.966666666667</v>
      </c>
      <c r="E346" s="536">
        <v>15975.533333333335</v>
      </c>
      <c r="F346" s="536">
        <v>15849.466666666667</v>
      </c>
      <c r="G346" s="536">
        <v>15695.033333333335</v>
      </c>
      <c r="H346" s="536">
        <v>16256.033333333335</v>
      </c>
      <c r="I346" s="536">
        <v>16410.466666666667</v>
      </c>
      <c r="J346" s="536">
        <v>16536.533333333333</v>
      </c>
      <c r="K346" s="535">
        <v>16284.4</v>
      </c>
      <c r="L346" s="535">
        <v>16003.9</v>
      </c>
      <c r="M346" s="535">
        <v>2.2687300000000001</v>
      </c>
    </row>
    <row r="347" spans="1:13">
      <c r="A347" s="254">
        <v>337</v>
      </c>
      <c r="B347" s="562" t="s">
        <v>792</v>
      </c>
      <c r="C347" s="535">
        <v>37.5</v>
      </c>
      <c r="D347" s="536">
        <v>37.583333333333336</v>
      </c>
      <c r="E347" s="536">
        <v>36.716666666666669</v>
      </c>
      <c r="F347" s="536">
        <v>35.93333333333333</v>
      </c>
      <c r="G347" s="536">
        <v>35.066666666666663</v>
      </c>
      <c r="H347" s="536">
        <v>38.366666666666674</v>
      </c>
      <c r="I347" s="536">
        <v>39.233333333333334</v>
      </c>
      <c r="J347" s="536">
        <v>40.01666666666668</v>
      </c>
      <c r="K347" s="535">
        <v>38.450000000000003</v>
      </c>
      <c r="L347" s="535">
        <v>36.799999999999997</v>
      </c>
      <c r="M347" s="535">
        <v>16.968520000000002</v>
      </c>
    </row>
    <row r="348" spans="1:13">
      <c r="A348" s="254">
        <v>338</v>
      </c>
      <c r="B348" s="562" t="s">
        <v>451</v>
      </c>
      <c r="C348" s="535">
        <v>1815.55</v>
      </c>
      <c r="D348" s="536">
        <v>1829.5166666666667</v>
      </c>
      <c r="E348" s="536">
        <v>1792.0333333333333</v>
      </c>
      <c r="F348" s="536">
        <v>1768.5166666666667</v>
      </c>
      <c r="G348" s="536">
        <v>1731.0333333333333</v>
      </c>
      <c r="H348" s="536">
        <v>1853.0333333333333</v>
      </c>
      <c r="I348" s="536">
        <v>1890.5166666666664</v>
      </c>
      <c r="J348" s="536">
        <v>1914.0333333333333</v>
      </c>
      <c r="K348" s="535">
        <v>1867</v>
      </c>
      <c r="L348" s="535">
        <v>1806</v>
      </c>
      <c r="M348" s="535">
        <v>8.1180000000000002E-2</v>
      </c>
    </row>
    <row r="349" spans="1:13">
      <c r="A349" s="254">
        <v>339</v>
      </c>
      <c r="B349" s="562" t="s">
        <v>791</v>
      </c>
      <c r="C349" s="535">
        <v>329.8</v>
      </c>
      <c r="D349" s="536">
        <v>333.38333333333338</v>
      </c>
      <c r="E349" s="536">
        <v>322.96666666666675</v>
      </c>
      <c r="F349" s="536">
        <v>316.13333333333338</v>
      </c>
      <c r="G349" s="536">
        <v>305.71666666666675</v>
      </c>
      <c r="H349" s="536">
        <v>340.21666666666675</v>
      </c>
      <c r="I349" s="536">
        <v>350.63333333333338</v>
      </c>
      <c r="J349" s="536">
        <v>357.46666666666675</v>
      </c>
      <c r="K349" s="535">
        <v>343.8</v>
      </c>
      <c r="L349" s="535">
        <v>326.55</v>
      </c>
      <c r="M349" s="535">
        <v>10.477309999999999</v>
      </c>
    </row>
    <row r="350" spans="1:13">
      <c r="A350" s="254">
        <v>340</v>
      </c>
      <c r="B350" s="562" t="s">
        <v>265</v>
      </c>
      <c r="C350" s="535">
        <v>545.6</v>
      </c>
      <c r="D350" s="536">
        <v>553.56666666666661</v>
      </c>
      <c r="E350" s="536">
        <v>532.13333333333321</v>
      </c>
      <c r="F350" s="536">
        <v>518.66666666666663</v>
      </c>
      <c r="G350" s="536">
        <v>497.23333333333323</v>
      </c>
      <c r="H350" s="536">
        <v>567.03333333333319</v>
      </c>
      <c r="I350" s="536">
        <v>588.46666666666658</v>
      </c>
      <c r="J350" s="536">
        <v>601.93333333333317</v>
      </c>
      <c r="K350" s="535">
        <v>575</v>
      </c>
      <c r="L350" s="535">
        <v>540.1</v>
      </c>
      <c r="M350" s="535">
        <v>2.1566000000000001</v>
      </c>
    </row>
    <row r="351" spans="1:13">
      <c r="A351" s="254">
        <v>341</v>
      </c>
      <c r="B351" s="562" t="s">
        <v>155</v>
      </c>
      <c r="C351" s="535">
        <v>111</v>
      </c>
      <c r="D351" s="536">
        <v>113.14999999999999</v>
      </c>
      <c r="E351" s="536">
        <v>107.89999999999998</v>
      </c>
      <c r="F351" s="536">
        <v>104.79999999999998</v>
      </c>
      <c r="G351" s="536">
        <v>99.549999999999969</v>
      </c>
      <c r="H351" s="536">
        <v>116.24999999999999</v>
      </c>
      <c r="I351" s="536">
        <v>121.50000000000001</v>
      </c>
      <c r="J351" s="536">
        <v>124.6</v>
      </c>
      <c r="K351" s="535">
        <v>118.4</v>
      </c>
      <c r="L351" s="535">
        <v>110.05</v>
      </c>
      <c r="M351" s="535">
        <v>551.54984999999999</v>
      </c>
    </row>
    <row r="352" spans="1:13">
      <c r="A352" s="254">
        <v>342</v>
      </c>
      <c r="B352" s="562" t="s">
        <v>154</v>
      </c>
      <c r="C352" s="535">
        <v>126.3</v>
      </c>
      <c r="D352" s="536">
        <v>126.26666666666665</v>
      </c>
      <c r="E352" s="536">
        <v>124.6333333333333</v>
      </c>
      <c r="F352" s="536">
        <v>122.96666666666664</v>
      </c>
      <c r="G352" s="536">
        <v>121.33333333333329</v>
      </c>
      <c r="H352" s="536">
        <v>127.93333333333331</v>
      </c>
      <c r="I352" s="536">
        <v>129.56666666666666</v>
      </c>
      <c r="J352" s="536">
        <v>131.23333333333332</v>
      </c>
      <c r="K352" s="535">
        <v>127.9</v>
      </c>
      <c r="L352" s="535">
        <v>124.6</v>
      </c>
      <c r="M352" s="535">
        <v>16.410920000000001</v>
      </c>
    </row>
    <row r="353" spans="1:13">
      <c r="A353" s="254">
        <v>343</v>
      </c>
      <c r="B353" s="562" t="s">
        <v>452</v>
      </c>
      <c r="C353" s="535">
        <v>70</v>
      </c>
      <c r="D353" s="536">
        <v>70.350000000000009</v>
      </c>
      <c r="E353" s="536">
        <v>69.15000000000002</v>
      </c>
      <c r="F353" s="536">
        <v>68.300000000000011</v>
      </c>
      <c r="G353" s="536">
        <v>67.100000000000023</v>
      </c>
      <c r="H353" s="536">
        <v>71.200000000000017</v>
      </c>
      <c r="I353" s="536">
        <v>72.400000000000006</v>
      </c>
      <c r="J353" s="536">
        <v>73.250000000000014</v>
      </c>
      <c r="K353" s="535">
        <v>71.55</v>
      </c>
      <c r="L353" s="535">
        <v>69.5</v>
      </c>
      <c r="M353" s="535">
        <v>0.43231000000000003</v>
      </c>
    </row>
    <row r="354" spans="1:13">
      <c r="A354" s="254">
        <v>344</v>
      </c>
      <c r="B354" s="562" t="s">
        <v>266</v>
      </c>
      <c r="C354" s="535">
        <v>3043.6</v>
      </c>
      <c r="D354" s="536">
        <v>3027.9166666666665</v>
      </c>
      <c r="E354" s="536">
        <v>2997.833333333333</v>
      </c>
      <c r="F354" s="536">
        <v>2952.0666666666666</v>
      </c>
      <c r="G354" s="536">
        <v>2921.9833333333331</v>
      </c>
      <c r="H354" s="536">
        <v>3073.6833333333329</v>
      </c>
      <c r="I354" s="536">
        <v>3103.766666666666</v>
      </c>
      <c r="J354" s="536">
        <v>3149.5333333333328</v>
      </c>
      <c r="K354" s="535">
        <v>3058</v>
      </c>
      <c r="L354" s="535">
        <v>2982.15</v>
      </c>
      <c r="M354" s="535">
        <v>0.37276999999999999</v>
      </c>
    </row>
    <row r="355" spans="1:13">
      <c r="A355" s="254">
        <v>345</v>
      </c>
      <c r="B355" s="562" t="s">
        <v>453</v>
      </c>
      <c r="C355" s="535">
        <v>91.8</v>
      </c>
      <c r="D355" s="536">
        <v>92.466666666666654</v>
      </c>
      <c r="E355" s="536">
        <v>90.433333333333309</v>
      </c>
      <c r="F355" s="536">
        <v>89.066666666666649</v>
      </c>
      <c r="G355" s="536">
        <v>87.033333333333303</v>
      </c>
      <c r="H355" s="536">
        <v>93.833333333333314</v>
      </c>
      <c r="I355" s="536">
        <v>95.866666666666646</v>
      </c>
      <c r="J355" s="536">
        <v>97.23333333333332</v>
      </c>
      <c r="K355" s="535">
        <v>94.5</v>
      </c>
      <c r="L355" s="535">
        <v>91.1</v>
      </c>
      <c r="M355" s="535">
        <v>9.3454300000000003</v>
      </c>
    </row>
    <row r="356" spans="1:13">
      <c r="A356" s="254">
        <v>346</v>
      </c>
      <c r="B356" s="562" t="s">
        <v>454</v>
      </c>
      <c r="C356" s="535">
        <v>270.64999999999998</v>
      </c>
      <c r="D356" s="536">
        <v>270.2</v>
      </c>
      <c r="E356" s="536">
        <v>266.45</v>
      </c>
      <c r="F356" s="536">
        <v>262.25</v>
      </c>
      <c r="G356" s="536">
        <v>258.5</v>
      </c>
      <c r="H356" s="536">
        <v>274.39999999999998</v>
      </c>
      <c r="I356" s="536">
        <v>278.14999999999998</v>
      </c>
      <c r="J356" s="536">
        <v>282.34999999999997</v>
      </c>
      <c r="K356" s="535">
        <v>273.95</v>
      </c>
      <c r="L356" s="535">
        <v>266</v>
      </c>
      <c r="M356" s="535">
        <v>2.9655200000000002</v>
      </c>
    </row>
    <row r="357" spans="1:13">
      <c r="A357" s="254">
        <v>347</v>
      </c>
      <c r="B357" s="562" t="s">
        <v>455</v>
      </c>
      <c r="C357" s="535">
        <v>232.9</v>
      </c>
      <c r="D357" s="536">
        <v>234.29999999999998</v>
      </c>
      <c r="E357" s="536">
        <v>229.59999999999997</v>
      </c>
      <c r="F357" s="536">
        <v>226.29999999999998</v>
      </c>
      <c r="G357" s="536">
        <v>221.59999999999997</v>
      </c>
      <c r="H357" s="536">
        <v>237.59999999999997</v>
      </c>
      <c r="I357" s="536">
        <v>242.29999999999995</v>
      </c>
      <c r="J357" s="536">
        <v>245.59999999999997</v>
      </c>
      <c r="K357" s="535">
        <v>239</v>
      </c>
      <c r="L357" s="535">
        <v>231</v>
      </c>
      <c r="M357" s="535">
        <v>1.13412</v>
      </c>
    </row>
    <row r="358" spans="1:13">
      <c r="A358" s="254">
        <v>348</v>
      </c>
      <c r="B358" s="562" t="s">
        <v>267</v>
      </c>
      <c r="C358" s="535">
        <v>2177.1</v>
      </c>
      <c r="D358" s="536">
        <v>2185.9333333333329</v>
      </c>
      <c r="E358" s="536">
        <v>2128.266666666666</v>
      </c>
      <c r="F358" s="536">
        <v>2079.4333333333329</v>
      </c>
      <c r="G358" s="536">
        <v>2021.766666666666</v>
      </c>
      <c r="H358" s="536">
        <v>2234.766666666666</v>
      </c>
      <c r="I358" s="536">
        <v>2292.4333333333329</v>
      </c>
      <c r="J358" s="536">
        <v>2341.266666666666</v>
      </c>
      <c r="K358" s="535">
        <v>2243.6</v>
      </c>
      <c r="L358" s="535">
        <v>2137.1</v>
      </c>
      <c r="M358" s="535">
        <v>3.3207599999999999</v>
      </c>
    </row>
    <row r="359" spans="1:13">
      <c r="A359" s="254">
        <v>349</v>
      </c>
      <c r="B359" s="562" t="s">
        <v>268</v>
      </c>
      <c r="C359" s="535">
        <v>440.25</v>
      </c>
      <c r="D359" s="536">
        <v>443.7</v>
      </c>
      <c r="E359" s="536">
        <v>432.65</v>
      </c>
      <c r="F359" s="536">
        <v>425.05</v>
      </c>
      <c r="G359" s="536">
        <v>414</v>
      </c>
      <c r="H359" s="536">
        <v>451.29999999999995</v>
      </c>
      <c r="I359" s="536">
        <v>462.35</v>
      </c>
      <c r="J359" s="536">
        <v>469.94999999999993</v>
      </c>
      <c r="K359" s="535">
        <v>454.75</v>
      </c>
      <c r="L359" s="535">
        <v>436.1</v>
      </c>
      <c r="M359" s="535">
        <v>3.6246399999999999</v>
      </c>
    </row>
    <row r="360" spans="1:13">
      <c r="A360" s="254">
        <v>350</v>
      </c>
      <c r="B360" s="562" t="s">
        <v>456</v>
      </c>
      <c r="C360" s="535">
        <v>269.14999999999998</v>
      </c>
      <c r="D360" s="536">
        <v>266.74999999999994</v>
      </c>
      <c r="E360" s="536">
        <v>259.7999999999999</v>
      </c>
      <c r="F360" s="536">
        <v>250.44999999999993</v>
      </c>
      <c r="G360" s="536">
        <v>243.49999999999989</v>
      </c>
      <c r="H360" s="536">
        <v>276.09999999999991</v>
      </c>
      <c r="I360" s="536">
        <v>283.04999999999995</v>
      </c>
      <c r="J360" s="536">
        <v>292.39999999999992</v>
      </c>
      <c r="K360" s="535">
        <v>273.7</v>
      </c>
      <c r="L360" s="535">
        <v>257.39999999999998</v>
      </c>
      <c r="M360" s="535">
        <v>4.8765499999999999</v>
      </c>
    </row>
    <row r="361" spans="1:13">
      <c r="A361" s="254">
        <v>351</v>
      </c>
      <c r="B361" s="562" t="s">
        <v>758</v>
      </c>
      <c r="C361" s="535">
        <v>470.85</v>
      </c>
      <c r="D361" s="536">
        <v>472.0333333333333</v>
      </c>
      <c r="E361" s="536">
        <v>464.36666666666662</v>
      </c>
      <c r="F361" s="536">
        <v>457.88333333333333</v>
      </c>
      <c r="G361" s="536">
        <v>450.21666666666664</v>
      </c>
      <c r="H361" s="536">
        <v>478.51666666666659</v>
      </c>
      <c r="I361" s="536">
        <v>486.18333333333334</v>
      </c>
      <c r="J361" s="536">
        <v>492.66666666666657</v>
      </c>
      <c r="K361" s="535">
        <v>479.7</v>
      </c>
      <c r="L361" s="535">
        <v>465.55</v>
      </c>
      <c r="M361" s="535">
        <v>1.14551</v>
      </c>
    </row>
    <row r="362" spans="1:13">
      <c r="A362" s="254">
        <v>352</v>
      </c>
      <c r="B362" s="562" t="s">
        <v>457</v>
      </c>
      <c r="C362" s="535">
        <v>73.599999999999994</v>
      </c>
      <c r="D362" s="536">
        <v>74.466666666666654</v>
      </c>
      <c r="E362" s="536">
        <v>71.933333333333309</v>
      </c>
      <c r="F362" s="536">
        <v>70.266666666666652</v>
      </c>
      <c r="G362" s="536">
        <v>67.733333333333306</v>
      </c>
      <c r="H362" s="536">
        <v>76.133333333333312</v>
      </c>
      <c r="I362" s="536">
        <v>78.666666666666643</v>
      </c>
      <c r="J362" s="536">
        <v>80.333333333333314</v>
      </c>
      <c r="K362" s="535">
        <v>77</v>
      </c>
      <c r="L362" s="535">
        <v>72.8</v>
      </c>
      <c r="M362" s="535">
        <v>29.638010000000001</v>
      </c>
    </row>
    <row r="363" spans="1:13">
      <c r="A363" s="254">
        <v>353</v>
      </c>
      <c r="B363" s="562" t="s">
        <v>163</v>
      </c>
      <c r="C363" s="535">
        <v>1363.15</v>
      </c>
      <c r="D363" s="536">
        <v>1363.6833333333334</v>
      </c>
      <c r="E363" s="536">
        <v>1320.4666666666667</v>
      </c>
      <c r="F363" s="536">
        <v>1277.7833333333333</v>
      </c>
      <c r="G363" s="536">
        <v>1234.5666666666666</v>
      </c>
      <c r="H363" s="536">
        <v>1406.3666666666668</v>
      </c>
      <c r="I363" s="536">
        <v>1449.5833333333335</v>
      </c>
      <c r="J363" s="536">
        <v>1492.2666666666669</v>
      </c>
      <c r="K363" s="535">
        <v>1406.9</v>
      </c>
      <c r="L363" s="535">
        <v>1321</v>
      </c>
      <c r="M363" s="535">
        <v>20.86618</v>
      </c>
    </row>
    <row r="364" spans="1:13">
      <c r="A364" s="254">
        <v>354</v>
      </c>
      <c r="B364" s="562" t="s">
        <v>156</v>
      </c>
      <c r="C364" s="535">
        <v>28084.05</v>
      </c>
      <c r="D364" s="536">
        <v>28148</v>
      </c>
      <c r="E364" s="536">
        <v>27536.05</v>
      </c>
      <c r="F364" s="536">
        <v>26988.05</v>
      </c>
      <c r="G364" s="536">
        <v>26376.1</v>
      </c>
      <c r="H364" s="536">
        <v>28696</v>
      </c>
      <c r="I364" s="536">
        <v>29307.949999999997</v>
      </c>
      <c r="J364" s="536">
        <v>29855.95</v>
      </c>
      <c r="K364" s="535">
        <v>28759.95</v>
      </c>
      <c r="L364" s="535">
        <v>27600</v>
      </c>
      <c r="M364" s="535">
        <v>0.73058000000000001</v>
      </c>
    </row>
    <row r="365" spans="1:13">
      <c r="A365" s="254">
        <v>355</v>
      </c>
      <c r="B365" s="562" t="s">
        <v>458</v>
      </c>
      <c r="C365" s="535">
        <v>1656.55</v>
      </c>
      <c r="D365" s="536">
        <v>1646.8166666666666</v>
      </c>
      <c r="E365" s="536">
        <v>1604.7333333333331</v>
      </c>
      <c r="F365" s="536">
        <v>1552.9166666666665</v>
      </c>
      <c r="G365" s="536">
        <v>1510.833333333333</v>
      </c>
      <c r="H365" s="536">
        <v>1698.6333333333332</v>
      </c>
      <c r="I365" s="536">
        <v>1740.7166666666667</v>
      </c>
      <c r="J365" s="536">
        <v>1792.5333333333333</v>
      </c>
      <c r="K365" s="535">
        <v>1688.9</v>
      </c>
      <c r="L365" s="535">
        <v>1595</v>
      </c>
      <c r="M365" s="535">
        <v>1.0726100000000001</v>
      </c>
    </row>
    <row r="366" spans="1:13">
      <c r="A366" s="254">
        <v>356</v>
      </c>
      <c r="B366" s="562" t="s">
        <v>158</v>
      </c>
      <c r="C366" s="535">
        <v>255.15</v>
      </c>
      <c r="D366" s="536">
        <v>255.21666666666667</v>
      </c>
      <c r="E366" s="536">
        <v>251.43333333333334</v>
      </c>
      <c r="F366" s="536">
        <v>247.71666666666667</v>
      </c>
      <c r="G366" s="536">
        <v>243.93333333333334</v>
      </c>
      <c r="H366" s="536">
        <v>258.93333333333334</v>
      </c>
      <c r="I366" s="536">
        <v>262.7166666666667</v>
      </c>
      <c r="J366" s="536">
        <v>266.43333333333334</v>
      </c>
      <c r="K366" s="535">
        <v>259</v>
      </c>
      <c r="L366" s="535">
        <v>251.5</v>
      </c>
      <c r="M366" s="535">
        <v>61.780619999999999</v>
      </c>
    </row>
    <row r="367" spans="1:13">
      <c r="A367" s="254">
        <v>357</v>
      </c>
      <c r="B367" s="562" t="s">
        <v>269</v>
      </c>
      <c r="C367" s="535">
        <v>4551.75</v>
      </c>
      <c r="D367" s="536">
        <v>4532.8499999999995</v>
      </c>
      <c r="E367" s="536">
        <v>4497.6999999999989</v>
      </c>
      <c r="F367" s="536">
        <v>4443.6499999999996</v>
      </c>
      <c r="G367" s="536">
        <v>4408.4999999999991</v>
      </c>
      <c r="H367" s="536">
        <v>4586.8999999999987</v>
      </c>
      <c r="I367" s="536">
        <v>4622.0499999999984</v>
      </c>
      <c r="J367" s="536">
        <v>4676.0999999999985</v>
      </c>
      <c r="K367" s="535">
        <v>4568</v>
      </c>
      <c r="L367" s="535">
        <v>4478.8</v>
      </c>
      <c r="M367" s="535">
        <v>0.49952999999999997</v>
      </c>
    </row>
    <row r="368" spans="1:13">
      <c r="A368" s="254">
        <v>358</v>
      </c>
      <c r="B368" s="562" t="s">
        <v>459</v>
      </c>
      <c r="C368" s="535">
        <v>196.85</v>
      </c>
      <c r="D368" s="536">
        <v>198.36666666666667</v>
      </c>
      <c r="E368" s="536">
        <v>194.48333333333335</v>
      </c>
      <c r="F368" s="536">
        <v>192.11666666666667</v>
      </c>
      <c r="G368" s="536">
        <v>188.23333333333335</v>
      </c>
      <c r="H368" s="536">
        <v>200.73333333333335</v>
      </c>
      <c r="I368" s="536">
        <v>204.61666666666667</v>
      </c>
      <c r="J368" s="536">
        <v>206.98333333333335</v>
      </c>
      <c r="K368" s="535">
        <v>202.25</v>
      </c>
      <c r="L368" s="535">
        <v>196</v>
      </c>
      <c r="M368" s="535">
        <v>8.7350399999999997</v>
      </c>
    </row>
    <row r="369" spans="1:13">
      <c r="A369" s="254">
        <v>359</v>
      </c>
      <c r="B369" s="562" t="s">
        <v>460</v>
      </c>
      <c r="C369" s="535">
        <v>813.6</v>
      </c>
      <c r="D369" s="536">
        <v>797.65</v>
      </c>
      <c r="E369" s="536">
        <v>771.44999999999993</v>
      </c>
      <c r="F369" s="536">
        <v>729.3</v>
      </c>
      <c r="G369" s="536">
        <v>703.09999999999991</v>
      </c>
      <c r="H369" s="536">
        <v>839.8</v>
      </c>
      <c r="I369" s="536">
        <v>866</v>
      </c>
      <c r="J369" s="536">
        <v>908.15</v>
      </c>
      <c r="K369" s="535">
        <v>823.85</v>
      </c>
      <c r="L369" s="535">
        <v>755.5</v>
      </c>
      <c r="M369" s="535">
        <v>2.2351700000000001</v>
      </c>
    </row>
    <row r="370" spans="1:13">
      <c r="A370" s="254">
        <v>360</v>
      </c>
      <c r="B370" s="562" t="s">
        <v>160</v>
      </c>
      <c r="C370" s="535">
        <v>1685.95</v>
      </c>
      <c r="D370" s="536">
        <v>1697.6166666666668</v>
      </c>
      <c r="E370" s="536">
        <v>1663.3333333333335</v>
      </c>
      <c r="F370" s="536">
        <v>1640.7166666666667</v>
      </c>
      <c r="G370" s="536">
        <v>1606.4333333333334</v>
      </c>
      <c r="H370" s="536">
        <v>1720.2333333333336</v>
      </c>
      <c r="I370" s="536">
        <v>1754.5166666666669</v>
      </c>
      <c r="J370" s="536">
        <v>1777.1333333333337</v>
      </c>
      <c r="K370" s="535">
        <v>1731.9</v>
      </c>
      <c r="L370" s="535">
        <v>1675</v>
      </c>
      <c r="M370" s="535">
        <v>10.45945</v>
      </c>
    </row>
    <row r="371" spans="1:13">
      <c r="A371" s="254">
        <v>361</v>
      </c>
      <c r="B371" s="562" t="s">
        <v>157</v>
      </c>
      <c r="C371" s="535">
        <v>1829.25</v>
      </c>
      <c r="D371" s="536">
        <v>1863.3</v>
      </c>
      <c r="E371" s="536">
        <v>1774.9499999999998</v>
      </c>
      <c r="F371" s="536">
        <v>1720.6499999999999</v>
      </c>
      <c r="G371" s="536">
        <v>1632.2999999999997</v>
      </c>
      <c r="H371" s="536">
        <v>1917.6</v>
      </c>
      <c r="I371" s="536">
        <v>2005.9499999999998</v>
      </c>
      <c r="J371" s="536">
        <v>2060.25</v>
      </c>
      <c r="K371" s="535">
        <v>1951.65</v>
      </c>
      <c r="L371" s="535">
        <v>1809</v>
      </c>
      <c r="M371" s="535">
        <v>27.508189999999999</v>
      </c>
    </row>
    <row r="372" spans="1:13">
      <c r="A372" s="254">
        <v>362</v>
      </c>
      <c r="B372" s="562" t="s">
        <v>756</v>
      </c>
      <c r="C372" s="535">
        <v>704.05</v>
      </c>
      <c r="D372" s="536">
        <v>711.9666666666667</v>
      </c>
      <c r="E372" s="536">
        <v>691.08333333333337</v>
      </c>
      <c r="F372" s="536">
        <v>678.11666666666667</v>
      </c>
      <c r="G372" s="536">
        <v>657.23333333333335</v>
      </c>
      <c r="H372" s="536">
        <v>724.93333333333339</v>
      </c>
      <c r="I372" s="536">
        <v>745.81666666666661</v>
      </c>
      <c r="J372" s="536">
        <v>758.78333333333342</v>
      </c>
      <c r="K372" s="535">
        <v>732.85</v>
      </c>
      <c r="L372" s="535">
        <v>699</v>
      </c>
      <c r="M372" s="535">
        <v>1.4383600000000001</v>
      </c>
    </row>
    <row r="373" spans="1:13">
      <c r="A373" s="254">
        <v>363</v>
      </c>
      <c r="B373" s="562" t="s">
        <v>461</v>
      </c>
      <c r="C373" s="535">
        <v>1337.1</v>
      </c>
      <c r="D373" s="536">
        <v>1337.5666666666666</v>
      </c>
      <c r="E373" s="536">
        <v>1315.1333333333332</v>
      </c>
      <c r="F373" s="536">
        <v>1293.1666666666665</v>
      </c>
      <c r="G373" s="536">
        <v>1270.7333333333331</v>
      </c>
      <c r="H373" s="536">
        <v>1359.5333333333333</v>
      </c>
      <c r="I373" s="536">
        <v>1381.9666666666667</v>
      </c>
      <c r="J373" s="536">
        <v>1403.9333333333334</v>
      </c>
      <c r="K373" s="535">
        <v>1360</v>
      </c>
      <c r="L373" s="535">
        <v>1315.6</v>
      </c>
      <c r="M373" s="535">
        <v>1.8965099999999999</v>
      </c>
    </row>
    <row r="374" spans="1:13">
      <c r="A374" s="254">
        <v>364</v>
      </c>
      <c r="B374" s="562" t="s">
        <v>757</v>
      </c>
      <c r="C374" s="535">
        <v>790.5</v>
      </c>
      <c r="D374" s="536">
        <v>787.5</v>
      </c>
      <c r="E374" s="536">
        <v>773</v>
      </c>
      <c r="F374" s="536">
        <v>755.5</v>
      </c>
      <c r="G374" s="536">
        <v>741</v>
      </c>
      <c r="H374" s="536">
        <v>805</v>
      </c>
      <c r="I374" s="536">
        <v>819.5</v>
      </c>
      <c r="J374" s="536">
        <v>837</v>
      </c>
      <c r="K374" s="535">
        <v>802</v>
      </c>
      <c r="L374" s="535">
        <v>770</v>
      </c>
      <c r="M374" s="535">
        <v>1.0354000000000001</v>
      </c>
    </row>
    <row r="375" spans="1:13">
      <c r="A375" s="254">
        <v>365</v>
      </c>
      <c r="B375" s="562" t="s">
        <v>159</v>
      </c>
      <c r="C375" s="535">
        <v>124</v>
      </c>
      <c r="D375" s="536">
        <v>125.06666666666666</v>
      </c>
      <c r="E375" s="536">
        <v>122.38333333333333</v>
      </c>
      <c r="F375" s="536">
        <v>120.76666666666667</v>
      </c>
      <c r="G375" s="536">
        <v>118.08333333333333</v>
      </c>
      <c r="H375" s="536">
        <v>126.68333333333332</v>
      </c>
      <c r="I375" s="536">
        <v>129.36666666666667</v>
      </c>
      <c r="J375" s="536">
        <v>130.98333333333332</v>
      </c>
      <c r="K375" s="535">
        <v>127.75</v>
      </c>
      <c r="L375" s="535">
        <v>123.45</v>
      </c>
      <c r="M375" s="535">
        <v>86.037480000000002</v>
      </c>
    </row>
    <row r="376" spans="1:13">
      <c r="A376" s="254">
        <v>366</v>
      </c>
      <c r="B376" s="562" t="s">
        <v>162</v>
      </c>
      <c r="C376" s="535">
        <v>214.3</v>
      </c>
      <c r="D376" s="536">
        <v>217.58333333333334</v>
      </c>
      <c r="E376" s="536">
        <v>207.91666666666669</v>
      </c>
      <c r="F376" s="536">
        <v>201.53333333333333</v>
      </c>
      <c r="G376" s="536">
        <v>191.86666666666667</v>
      </c>
      <c r="H376" s="536">
        <v>223.9666666666667</v>
      </c>
      <c r="I376" s="536">
        <v>233.63333333333338</v>
      </c>
      <c r="J376" s="536">
        <v>240.01666666666671</v>
      </c>
      <c r="K376" s="535">
        <v>227.25</v>
      </c>
      <c r="L376" s="535">
        <v>211.2</v>
      </c>
      <c r="M376" s="535">
        <v>214.14774</v>
      </c>
    </row>
    <row r="377" spans="1:13">
      <c r="A377" s="254">
        <v>367</v>
      </c>
      <c r="B377" s="562" t="s">
        <v>462</v>
      </c>
      <c r="C377" s="535">
        <v>164.1</v>
      </c>
      <c r="D377" s="536">
        <v>158.75</v>
      </c>
      <c r="E377" s="536">
        <v>144.5</v>
      </c>
      <c r="F377" s="536">
        <v>124.9</v>
      </c>
      <c r="G377" s="536">
        <v>110.65</v>
      </c>
      <c r="H377" s="536">
        <v>178.35</v>
      </c>
      <c r="I377" s="536">
        <v>192.6</v>
      </c>
      <c r="J377" s="536">
        <v>212.2</v>
      </c>
      <c r="K377" s="535">
        <v>173</v>
      </c>
      <c r="L377" s="535">
        <v>139.15</v>
      </c>
      <c r="M377" s="535">
        <v>126.39657</v>
      </c>
    </row>
    <row r="378" spans="1:13">
      <c r="A378" s="254">
        <v>368</v>
      </c>
      <c r="B378" s="562" t="s">
        <v>270</v>
      </c>
      <c r="C378" s="535">
        <v>298.10000000000002</v>
      </c>
      <c r="D378" s="536">
        <v>297.23333333333335</v>
      </c>
      <c r="E378" s="536">
        <v>290.9666666666667</v>
      </c>
      <c r="F378" s="536">
        <v>283.83333333333337</v>
      </c>
      <c r="G378" s="536">
        <v>277.56666666666672</v>
      </c>
      <c r="H378" s="536">
        <v>304.36666666666667</v>
      </c>
      <c r="I378" s="536">
        <v>310.63333333333333</v>
      </c>
      <c r="J378" s="536">
        <v>317.76666666666665</v>
      </c>
      <c r="K378" s="535">
        <v>303.5</v>
      </c>
      <c r="L378" s="535">
        <v>290.10000000000002</v>
      </c>
      <c r="M378" s="535">
        <v>14.44646</v>
      </c>
    </row>
    <row r="379" spans="1:13">
      <c r="A379" s="254">
        <v>369</v>
      </c>
      <c r="B379" s="562" t="s">
        <v>463</v>
      </c>
      <c r="C379" s="535">
        <v>104.15</v>
      </c>
      <c r="D379" s="536">
        <v>106.10000000000001</v>
      </c>
      <c r="E379" s="536">
        <v>100.60000000000002</v>
      </c>
      <c r="F379" s="536">
        <v>97.050000000000011</v>
      </c>
      <c r="G379" s="536">
        <v>91.550000000000026</v>
      </c>
      <c r="H379" s="536">
        <v>109.65000000000002</v>
      </c>
      <c r="I379" s="536">
        <v>115.14999999999999</v>
      </c>
      <c r="J379" s="536">
        <v>118.70000000000002</v>
      </c>
      <c r="K379" s="535">
        <v>111.6</v>
      </c>
      <c r="L379" s="535">
        <v>102.55</v>
      </c>
      <c r="M379" s="535">
        <v>7.01973</v>
      </c>
    </row>
    <row r="380" spans="1:13">
      <c r="A380" s="254">
        <v>370</v>
      </c>
      <c r="B380" s="562" t="s">
        <v>464</v>
      </c>
      <c r="C380" s="535">
        <v>6699.15</v>
      </c>
      <c r="D380" s="536">
        <v>6696.3833333333341</v>
      </c>
      <c r="E380" s="536">
        <v>6602.7666666666682</v>
      </c>
      <c r="F380" s="536">
        <v>6506.3833333333341</v>
      </c>
      <c r="G380" s="536">
        <v>6412.7666666666682</v>
      </c>
      <c r="H380" s="536">
        <v>6792.7666666666682</v>
      </c>
      <c r="I380" s="536">
        <v>6886.383333333335</v>
      </c>
      <c r="J380" s="536">
        <v>6982.7666666666682</v>
      </c>
      <c r="K380" s="535">
        <v>6790</v>
      </c>
      <c r="L380" s="535">
        <v>6600</v>
      </c>
      <c r="M380" s="535">
        <v>0.13375000000000001</v>
      </c>
    </row>
    <row r="381" spans="1:13">
      <c r="A381" s="254">
        <v>371</v>
      </c>
      <c r="B381" s="562" t="s">
        <v>271</v>
      </c>
      <c r="C381" s="535">
        <v>12919.1</v>
      </c>
      <c r="D381" s="536">
        <v>12956.883333333331</v>
      </c>
      <c r="E381" s="536">
        <v>12813.766666666663</v>
      </c>
      <c r="F381" s="536">
        <v>12708.433333333331</v>
      </c>
      <c r="G381" s="536">
        <v>12565.316666666662</v>
      </c>
      <c r="H381" s="536">
        <v>13062.216666666664</v>
      </c>
      <c r="I381" s="536">
        <v>13205.333333333332</v>
      </c>
      <c r="J381" s="536">
        <v>13310.666666666664</v>
      </c>
      <c r="K381" s="535">
        <v>13100</v>
      </c>
      <c r="L381" s="535">
        <v>12851.55</v>
      </c>
      <c r="M381" s="535">
        <v>4.7440000000000003E-2</v>
      </c>
    </row>
    <row r="382" spans="1:13">
      <c r="A382" s="254">
        <v>372</v>
      </c>
      <c r="B382" s="562" t="s">
        <v>161</v>
      </c>
      <c r="C382" s="535">
        <v>40.85</v>
      </c>
      <c r="D382" s="536">
        <v>40.966666666666669</v>
      </c>
      <c r="E382" s="536">
        <v>40.233333333333334</v>
      </c>
      <c r="F382" s="536">
        <v>39.616666666666667</v>
      </c>
      <c r="G382" s="536">
        <v>38.883333333333333</v>
      </c>
      <c r="H382" s="536">
        <v>41.583333333333336</v>
      </c>
      <c r="I382" s="536">
        <v>42.31666666666667</v>
      </c>
      <c r="J382" s="536">
        <v>42.933333333333337</v>
      </c>
      <c r="K382" s="535">
        <v>41.7</v>
      </c>
      <c r="L382" s="535">
        <v>40.35</v>
      </c>
      <c r="M382" s="535">
        <v>1916.95436</v>
      </c>
    </row>
    <row r="383" spans="1:13">
      <c r="A383" s="254">
        <v>373</v>
      </c>
      <c r="B383" s="562" t="s">
        <v>272</v>
      </c>
      <c r="C383" s="535">
        <v>750.8</v>
      </c>
      <c r="D383" s="536">
        <v>759.94999999999993</v>
      </c>
      <c r="E383" s="536">
        <v>733.44999999999982</v>
      </c>
      <c r="F383" s="536">
        <v>716.09999999999991</v>
      </c>
      <c r="G383" s="536">
        <v>689.5999999999998</v>
      </c>
      <c r="H383" s="536">
        <v>777.29999999999984</v>
      </c>
      <c r="I383" s="536">
        <v>803.80000000000007</v>
      </c>
      <c r="J383" s="536">
        <v>821.14999999999986</v>
      </c>
      <c r="K383" s="535">
        <v>786.45</v>
      </c>
      <c r="L383" s="535">
        <v>742.6</v>
      </c>
      <c r="M383" s="535">
        <v>3.99472</v>
      </c>
    </row>
    <row r="384" spans="1:13">
      <c r="A384" s="254">
        <v>374</v>
      </c>
      <c r="B384" s="562" t="s">
        <v>165</v>
      </c>
      <c r="C384" s="535">
        <v>235.6</v>
      </c>
      <c r="D384" s="536">
        <v>237.21666666666667</v>
      </c>
      <c r="E384" s="536">
        <v>232.58333333333334</v>
      </c>
      <c r="F384" s="536">
        <v>229.56666666666666</v>
      </c>
      <c r="G384" s="536">
        <v>224.93333333333334</v>
      </c>
      <c r="H384" s="536">
        <v>240.23333333333335</v>
      </c>
      <c r="I384" s="536">
        <v>244.86666666666667</v>
      </c>
      <c r="J384" s="536">
        <v>247.88333333333335</v>
      </c>
      <c r="K384" s="535">
        <v>241.85</v>
      </c>
      <c r="L384" s="535">
        <v>234.2</v>
      </c>
      <c r="M384" s="535">
        <v>228.15360999999999</v>
      </c>
    </row>
    <row r="385" spans="1:13">
      <c r="A385" s="254">
        <v>375</v>
      </c>
      <c r="B385" s="562" t="s">
        <v>166</v>
      </c>
      <c r="C385" s="535">
        <v>135.5</v>
      </c>
      <c r="D385" s="536">
        <v>137.41666666666666</v>
      </c>
      <c r="E385" s="536">
        <v>132.48333333333332</v>
      </c>
      <c r="F385" s="536">
        <v>129.46666666666667</v>
      </c>
      <c r="G385" s="536">
        <v>124.53333333333333</v>
      </c>
      <c r="H385" s="536">
        <v>140.43333333333331</v>
      </c>
      <c r="I385" s="536">
        <v>145.36666666666665</v>
      </c>
      <c r="J385" s="536">
        <v>148.3833333333333</v>
      </c>
      <c r="K385" s="535">
        <v>142.35</v>
      </c>
      <c r="L385" s="535">
        <v>134.4</v>
      </c>
      <c r="M385" s="535">
        <v>101.33891</v>
      </c>
    </row>
    <row r="386" spans="1:13">
      <c r="A386" s="254">
        <v>376</v>
      </c>
      <c r="B386" s="562" t="s">
        <v>465</v>
      </c>
      <c r="C386" s="535">
        <v>244.9</v>
      </c>
      <c r="D386" s="536">
        <v>244.96666666666667</v>
      </c>
      <c r="E386" s="536">
        <v>242.43333333333334</v>
      </c>
      <c r="F386" s="536">
        <v>239.96666666666667</v>
      </c>
      <c r="G386" s="536">
        <v>237.43333333333334</v>
      </c>
      <c r="H386" s="536">
        <v>247.43333333333334</v>
      </c>
      <c r="I386" s="536">
        <v>249.9666666666667</v>
      </c>
      <c r="J386" s="536">
        <v>252.43333333333334</v>
      </c>
      <c r="K386" s="535">
        <v>247.5</v>
      </c>
      <c r="L386" s="535">
        <v>242.5</v>
      </c>
      <c r="M386" s="535">
        <v>3.3428499999999999</v>
      </c>
    </row>
    <row r="387" spans="1:13">
      <c r="A387" s="254">
        <v>377</v>
      </c>
      <c r="B387" s="562" t="s">
        <v>466</v>
      </c>
      <c r="C387" s="535">
        <v>569.65</v>
      </c>
      <c r="D387" s="536">
        <v>567.19999999999993</v>
      </c>
      <c r="E387" s="536">
        <v>557.99999999999989</v>
      </c>
      <c r="F387" s="536">
        <v>546.34999999999991</v>
      </c>
      <c r="G387" s="536">
        <v>537.14999999999986</v>
      </c>
      <c r="H387" s="536">
        <v>578.84999999999991</v>
      </c>
      <c r="I387" s="536">
        <v>588.04999999999995</v>
      </c>
      <c r="J387" s="536">
        <v>599.69999999999993</v>
      </c>
      <c r="K387" s="535">
        <v>576.4</v>
      </c>
      <c r="L387" s="535">
        <v>555.54999999999995</v>
      </c>
      <c r="M387" s="535">
        <v>2.35162</v>
      </c>
    </row>
    <row r="388" spans="1:13">
      <c r="A388" s="254">
        <v>378</v>
      </c>
      <c r="B388" s="562" t="s">
        <v>467</v>
      </c>
      <c r="C388" s="535">
        <v>31.75</v>
      </c>
      <c r="D388" s="536">
        <v>31.883333333333336</v>
      </c>
      <c r="E388" s="536">
        <v>31.016666666666673</v>
      </c>
      <c r="F388" s="536">
        <v>30.283333333333335</v>
      </c>
      <c r="G388" s="536">
        <v>29.416666666666671</v>
      </c>
      <c r="H388" s="536">
        <v>32.616666666666674</v>
      </c>
      <c r="I388" s="536">
        <v>33.483333333333341</v>
      </c>
      <c r="J388" s="536">
        <v>34.216666666666676</v>
      </c>
      <c r="K388" s="535">
        <v>32.75</v>
      </c>
      <c r="L388" s="535">
        <v>31.15</v>
      </c>
      <c r="M388" s="535">
        <v>119.87441</v>
      </c>
    </row>
    <row r="389" spans="1:13">
      <c r="A389" s="254">
        <v>379</v>
      </c>
      <c r="B389" s="562" t="s">
        <v>468</v>
      </c>
      <c r="C389" s="535">
        <v>165.65</v>
      </c>
      <c r="D389" s="536">
        <v>166.01666666666668</v>
      </c>
      <c r="E389" s="536">
        <v>156.63333333333335</v>
      </c>
      <c r="F389" s="536">
        <v>147.61666666666667</v>
      </c>
      <c r="G389" s="536">
        <v>138.23333333333335</v>
      </c>
      <c r="H389" s="536">
        <v>175.03333333333336</v>
      </c>
      <c r="I389" s="536">
        <v>184.41666666666669</v>
      </c>
      <c r="J389" s="536">
        <v>193.43333333333337</v>
      </c>
      <c r="K389" s="535">
        <v>175.4</v>
      </c>
      <c r="L389" s="535">
        <v>157</v>
      </c>
      <c r="M389" s="535">
        <v>121.84233</v>
      </c>
    </row>
    <row r="390" spans="1:13">
      <c r="A390" s="254">
        <v>380</v>
      </c>
      <c r="B390" s="562" t="s">
        <v>273</v>
      </c>
      <c r="C390" s="535">
        <v>508.55</v>
      </c>
      <c r="D390" s="536">
        <v>505.81666666666666</v>
      </c>
      <c r="E390" s="536">
        <v>496.73333333333335</v>
      </c>
      <c r="F390" s="536">
        <v>484.91666666666669</v>
      </c>
      <c r="G390" s="536">
        <v>475.83333333333337</v>
      </c>
      <c r="H390" s="536">
        <v>517.63333333333333</v>
      </c>
      <c r="I390" s="536">
        <v>526.7166666666667</v>
      </c>
      <c r="J390" s="536">
        <v>538.5333333333333</v>
      </c>
      <c r="K390" s="535">
        <v>514.9</v>
      </c>
      <c r="L390" s="535">
        <v>494</v>
      </c>
      <c r="M390" s="535">
        <v>1.9836499999999999</v>
      </c>
    </row>
    <row r="391" spans="1:13">
      <c r="A391" s="254">
        <v>381</v>
      </c>
      <c r="B391" s="562" t="s">
        <v>469</v>
      </c>
      <c r="C391" s="535">
        <v>255.65</v>
      </c>
      <c r="D391" s="536">
        <v>257.21666666666664</v>
      </c>
      <c r="E391" s="536">
        <v>253.18333333333328</v>
      </c>
      <c r="F391" s="536">
        <v>250.71666666666664</v>
      </c>
      <c r="G391" s="536">
        <v>246.68333333333328</v>
      </c>
      <c r="H391" s="536">
        <v>259.68333333333328</v>
      </c>
      <c r="I391" s="536">
        <v>263.7166666666667</v>
      </c>
      <c r="J391" s="536">
        <v>266.18333333333328</v>
      </c>
      <c r="K391" s="535">
        <v>261.25</v>
      </c>
      <c r="L391" s="535">
        <v>254.75</v>
      </c>
      <c r="M391" s="535">
        <v>5.88687</v>
      </c>
    </row>
    <row r="392" spans="1:13">
      <c r="A392" s="254">
        <v>382</v>
      </c>
      <c r="B392" s="562" t="s">
        <v>470</v>
      </c>
      <c r="C392" s="535">
        <v>75.900000000000006</v>
      </c>
      <c r="D392" s="536">
        <v>75.933333333333323</v>
      </c>
      <c r="E392" s="536">
        <v>71.066666666666649</v>
      </c>
      <c r="F392" s="536">
        <v>66.23333333333332</v>
      </c>
      <c r="G392" s="536">
        <v>61.366666666666646</v>
      </c>
      <c r="H392" s="536">
        <v>80.766666666666652</v>
      </c>
      <c r="I392" s="536">
        <v>85.633333333333326</v>
      </c>
      <c r="J392" s="536">
        <v>90.466666666666654</v>
      </c>
      <c r="K392" s="535">
        <v>80.8</v>
      </c>
      <c r="L392" s="535">
        <v>71.099999999999994</v>
      </c>
      <c r="M392" s="535">
        <v>678.75774000000001</v>
      </c>
    </row>
    <row r="393" spans="1:13">
      <c r="A393" s="254">
        <v>383</v>
      </c>
      <c r="B393" s="562" t="s">
        <v>471</v>
      </c>
      <c r="C393" s="535">
        <v>1901.8</v>
      </c>
      <c r="D393" s="536">
        <v>1891.7166666666665</v>
      </c>
      <c r="E393" s="536">
        <v>1853.5333333333328</v>
      </c>
      <c r="F393" s="536">
        <v>1805.2666666666664</v>
      </c>
      <c r="G393" s="536">
        <v>1767.0833333333328</v>
      </c>
      <c r="H393" s="536">
        <v>1939.9833333333329</v>
      </c>
      <c r="I393" s="536">
        <v>1978.1666666666667</v>
      </c>
      <c r="J393" s="536">
        <v>2026.4333333333329</v>
      </c>
      <c r="K393" s="535">
        <v>1929.9</v>
      </c>
      <c r="L393" s="535">
        <v>1843.45</v>
      </c>
      <c r="M393" s="535">
        <v>0.42133999999999999</v>
      </c>
    </row>
    <row r="394" spans="1:13">
      <c r="A394" s="254">
        <v>384</v>
      </c>
      <c r="B394" s="562" t="s">
        <v>472</v>
      </c>
      <c r="C394" s="535">
        <v>371.7</v>
      </c>
      <c r="D394" s="536">
        <v>373.91666666666669</v>
      </c>
      <c r="E394" s="536">
        <v>365.83333333333337</v>
      </c>
      <c r="F394" s="536">
        <v>359.9666666666667</v>
      </c>
      <c r="G394" s="536">
        <v>351.88333333333338</v>
      </c>
      <c r="H394" s="536">
        <v>379.78333333333336</v>
      </c>
      <c r="I394" s="536">
        <v>387.86666666666673</v>
      </c>
      <c r="J394" s="536">
        <v>393.73333333333335</v>
      </c>
      <c r="K394" s="535">
        <v>382</v>
      </c>
      <c r="L394" s="535">
        <v>368.05</v>
      </c>
      <c r="M394" s="535">
        <v>13.542149999999999</v>
      </c>
    </row>
    <row r="395" spans="1:13">
      <c r="A395" s="254">
        <v>385</v>
      </c>
      <c r="B395" s="562" t="s">
        <v>473</v>
      </c>
      <c r="C395" s="535">
        <v>183</v>
      </c>
      <c r="D395" s="536">
        <v>184.9</v>
      </c>
      <c r="E395" s="536">
        <v>180.10000000000002</v>
      </c>
      <c r="F395" s="536">
        <v>177.20000000000002</v>
      </c>
      <c r="G395" s="536">
        <v>172.40000000000003</v>
      </c>
      <c r="H395" s="536">
        <v>187.8</v>
      </c>
      <c r="I395" s="536">
        <v>192.60000000000002</v>
      </c>
      <c r="J395" s="536">
        <v>195.5</v>
      </c>
      <c r="K395" s="535">
        <v>189.7</v>
      </c>
      <c r="L395" s="535">
        <v>182</v>
      </c>
      <c r="M395" s="535">
        <v>2.82253</v>
      </c>
    </row>
    <row r="396" spans="1:13">
      <c r="A396" s="254">
        <v>386</v>
      </c>
      <c r="B396" s="562" t="s">
        <v>474</v>
      </c>
      <c r="C396" s="535">
        <v>854.85</v>
      </c>
      <c r="D396" s="536">
        <v>856.28333333333342</v>
      </c>
      <c r="E396" s="536">
        <v>839.26666666666688</v>
      </c>
      <c r="F396" s="536">
        <v>823.68333333333351</v>
      </c>
      <c r="G396" s="536">
        <v>806.66666666666697</v>
      </c>
      <c r="H396" s="536">
        <v>871.86666666666679</v>
      </c>
      <c r="I396" s="536">
        <v>888.88333333333344</v>
      </c>
      <c r="J396" s="536">
        <v>904.4666666666667</v>
      </c>
      <c r="K396" s="535">
        <v>873.3</v>
      </c>
      <c r="L396" s="535">
        <v>840.7</v>
      </c>
      <c r="M396" s="535">
        <v>1.80122</v>
      </c>
    </row>
    <row r="397" spans="1:13">
      <c r="A397" s="254">
        <v>387</v>
      </c>
      <c r="B397" s="562" t="s">
        <v>167</v>
      </c>
      <c r="C397" s="535">
        <v>2085.8000000000002</v>
      </c>
      <c r="D397" s="536">
        <v>2096.8000000000002</v>
      </c>
      <c r="E397" s="536">
        <v>2059.7000000000003</v>
      </c>
      <c r="F397" s="536">
        <v>2033.6</v>
      </c>
      <c r="G397" s="536">
        <v>1996.5</v>
      </c>
      <c r="H397" s="536">
        <v>2122.9000000000005</v>
      </c>
      <c r="I397" s="536">
        <v>2160.0000000000009</v>
      </c>
      <c r="J397" s="536">
        <v>2186.1000000000008</v>
      </c>
      <c r="K397" s="535">
        <v>2133.9</v>
      </c>
      <c r="L397" s="535">
        <v>2070.6999999999998</v>
      </c>
      <c r="M397" s="535">
        <v>172.97575000000001</v>
      </c>
    </row>
    <row r="398" spans="1:13">
      <c r="A398" s="254">
        <v>388</v>
      </c>
      <c r="B398" s="562" t="s">
        <v>816</v>
      </c>
      <c r="C398" s="535">
        <v>1068.5999999999999</v>
      </c>
      <c r="D398" s="536">
        <v>1080.6833333333334</v>
      </c>
      <c r="E398" s="536">
        <v>1049.6666666666667</v>
      </c>
      <c r="F398" s="536">
        <v>1030.7333333333333</v>
      </c>
      <c r="G398" s="536">
        <v>999.7166666666667</v>
      </c>
      <c r="H398" s="536">
        <v>1099.6166666666668</v>
      </c>
      <c r="I398" s="536">
        <v>1130.6333333333332</v>
      </c>
      <c r="J398" s="536">
        <v>1149.5666666666668</v>
      </c>
      <c r="K398" s="535">
        <v>1111.7</v>
      </c>
      <c r="L398" s="535">
        <v>1061.75</v>
      </c>
      <c r="M398" s="535">
        <v>21.27009</v>
      </c>
    </row>
    <row r="399" spans="1:13">
      <c r="A399" s="254">
        <v>389</v>
      </c>
      <c r="B399" s="562" t="s">
        <v>274</v>
      </c>
      <c r="C399" s="535">
        <v>866.9</v>
      </c>
      <c r="D399" s="536">
        <v>867.96666666666658</v>
      </c>
      <c r="E399" s="536">
        <v>856.98333333333312</v>
      </c>
      <c r="F399" s="536">
        <v>847.06666666666649</v>
      </c>
      <c r="G399" s="536">
        <v>836.08333333333303</v>
      </c>
      <c r="H399" s="536">
        <v>877.88333333333321</v>
      </c>
      <c r="I399" s="536">
        <v>888.86666666666656</v>
      </c>
      <c r="J399" s="536">
        <v>898.7833333333333</v>
      </c>
      <c r="K399" s="535">
        <v>878.95</v>
      </c>
      <c r="L399" s="535">
        <v>858.05</v>
      </c>
      <c r="M399" s="535">
        <v>26.36891</v>
      </c>
    </row>
    <row r="400" spans="1:13">
      <c r="A400" s="254">
        <v>390</v>
      </c>
      <c r="B400" s="562" t="s">
        <v>476</v>
      </c>
      <c r="C400" s="535">
        <v>25.5</v>
      </c>
      <c r="D400" s="536">
        <v>25.583333333333332</v>
      </c>
      <c r="E400" s="536">
        <v>25.116666666666664</v>
      </c>
      <c r="F400" s="536">
        <v>24.733333333333331</v>
      </c>
      <c r="G400" s="536">
        <v>24.266666666666662</v>
      </c>
      <c r="H400" s="536">
        <v>25.966666666666665</v>
      </c>
      <c r="I400" s="536">
        <v>26.433333333333334</v>
      </c>
      <c r="J400" s="536">
        <v>26.816666666666666</v>
      </c>
      <c r="K400" s="535">
        <v>26.05</v>
      </c>
      <c r="L400" s="535">
        <v>25.2</v>
      </c>
      <c r="M400" s="535">
        <v>55.872300000000003</v>
      </c>
    </row>
    <row r="401" spans="1:13">
      <c r="A401" s="254">
        <v>391</v>
      </c>
      <c r="B401" s="562" t="s">
        <v>477</v>
      </c>
      <c r="C401" s="535">
        <v>2231.8000000000002</v>
      </c>
      <c r="D401" s="536">
        <v>2226.65</v>
      </c>
      <c r="E401" s="536">
        <v>2197.3000000000002</v>
      </c>
      <c r="F401" s="536">
        <v>2162.8000000000002</v>
      </c>
      <c r="G401" s="536">
        <v>2133.4500000000003</v>
      </c>
      <c r="H401" s="536">
        <v>2261.15</v>
      </c>
      <c r="I401" s="536">
        <v>2290.4999999999995</v>
      </c>
      <c r="J401" s="536">
        <v>2325</v>
      </c>
      <c r="K401" s="535">
        <v>2256</v>
      </c>
      <c r="L401" s="535">
        <v>2192.15</v>
      </c>
      <c r="M401" s="535">
        <v>0.51873999999999998</v>
      </c>
    </row>
    <row r="402" spans="1:13">
      <c r="A402" s="254">
        <v>392</v>
      </c>
      <c r="B402" s="562" t="s">
        <v>172</v>
      </c>
      <c r="C402" s="535">
        <v>5437.95</v>
      </c>
      <c r="D402" s="536">
        <v>5431.3166666666666</v>
      </c>
      <c r="E402" s="536">
        <v>5321.6833333333334</v>
      </c>
      <c r="F402" s="536">
        <v>5205.416666666667</v>
      </c>
      <c r="G402" s="536">
        <v>5095.7833333333338</v>
      </c>
      <c r="H402" s="536">
        <v>5547.583333333333</v>
      </c>
      <c r="I402" s="536">
        <v>5657.2166666666662</v>
      </c>
      <c r="J402" s="536">
        <v>5773.4833333333327</v>
      </c>
      <c r="K402" s="535">
        <v>5540.95</v>
      </c>
      <c r="L402" s="535">
        <v>5315.05</v>
      </c>
      <c r="M402" s="535">
        <v>3.2919999999999998</v>
      </c>
    </row>
    <row r="403" spans="1:13">
      <c r="A403" s="254">
        <v>393</v>
      </c>
      <c r="B403" s="562" t="s">
        <v>478</v>
      </c>
      <c r="C403" s="535">
        <v>8269.7000000000007</v>
      </c>
      <c r="D403" s="536">
        <v>8238.1333333333332</v>
      </c>
      <c r="E403" s="536">
        <v>8121.5666666666657</v>
      </c>
      <c r="F403" s="536">
        <v>7973.4333333333325</v>
      </c>
      <c r="G403" s="536">
        <v>7856.866666666665</v>
      </c>
      <c r="H403" s="536">
        <v>8386.2666666666664</v>
      </c>
      <c r="I403" s="536">
        <v>8502.8333333333358</v>
      </c>
      <c r="J403" s="536">
        <v>8650.9666666666672</v>
      </c>
      <c r="K403" s="535">
        <v>8354.7000000000007</v>
      </c>
      <c r="L403" s="535">
        <v>8090</v>
      </c>
      <c r="M403" s="535">
        <v>0.37451000000000001</v>
      </c>
    </row>
    <row r="404" spans="1:13">
      <c r="A404" s="254">
        <v>394</v>
      </c>
      <c r="B404" s="562" t="s">
        <v>479</v>
      </c>
      <c r="C404" s="535">
        <v>5193.05</v>
      </c>
      <c r="D404" s="536">
        <v>5164.95</v>
      </c>
      <c r="E404" s="536">
        <v>5086.75</v>
      </c>
      <c r="F404" s="536">
        <v>4980.45</v>
      </c>
      <c r="G404" s="536">
        <v>4902.25</v>
      </c>
      <c r="H404" s="536">
        <v>5271.25</v>
      </c>
      <c r="I404" s="536">
        <v>5349.4499999999989</v>
      </c>
      <c r="J404" s="536">
        <v>5455.75</v>
      </c>
      <c r="K404" s="535">
        <v>5243.15</v>
      </c>
      <c r="L404" s="535">
        <v>5058.6499999999996</v>
      </c>
      <c r="M404" s="535">
        <v>0.17075000000000001</v>
      </c>
    </row>
    <row r="405" spans="1:13">
      <c r="A405" s="254">
        <v>395</v>
      </c>
      <c r="B405" s="562" t="s">
        <v>759</v>
      </c>
      <c r="C405" s="535">
        <v>114.45</v>
      </c>
      <c r="D405" s="536">
        <v>115.15000000000002</v>
      </c>
      <c r="E405" s="536">
        <v>111.40000000000003</v>
      </c>
      <c r="F405" s="536">
        <v>108.35000000000001</v>
      </c>
      <c r="G405" s="536">
        <v>104.60000000000002</v>
      </c>
      <c r="H405" s="536">
        <v>118.20000000000005</v>
      </c>
      <c r="I405" s="536">
        <v>121.95000000000002</v>
      </c>
      <c r="J405" s="536">
        <v>125.00000000000006</v>
      </c>
      <c r="K405" s="535">
        <v>118.9</v>
      </c>
      <c r="L405" s="535">
        <v>112.1</v>
      </c>
      <c r="M405" s="535">
        <v>18.06035</v>
      </c>
    </row>
    <row r="406" spans="1:13">
      <c r="A406" s="254">
        <v>396</v>
      </c>
      <c r="B406" s="562" t="s">
        <v>480</v>
      </c>
      <c r="C406" s="535">
        <v>428.95</v>
      </c>
      <c r="D406" s="536">
        <v>428.95</v>
      </c>
      <c r="E406" s="536">
        <v>423</v>
      </c>
      <c r="F406" s="536">
        <v>417.05</v>
      </c>
      <c r="G406" s="536">
        <v>411.1</v>
      </c>
      <c r="H406" s="536">
        <v>434.9</v>
      </c>
      <c r="I406" s="536">
        <v>440.84999999999991</v>
      </c>
      <c r="J406" s="536">
        <v>446.79999999999995</v>
      </c>
      <c r="K406" s="535">
        <v>434.9</v>
      </c>
      <c r="L406" s="535">
        <v>423</v>
      </c>
      <c r="M406" s="535">
        <v>0.90278999999999998</v>
      </c>
    </row>
    <row r="407" spans="1:13">
      <c r="A407" s="254">
        <v>397</v>
      </c>
      <c r="B407" s="562" t="s">
        <v>761</v>
      </c>
      <c r="C407" s="535">
        <v>239.1</v>
      </c>
      <c r="D407" s="536">
        <v>240.58333333333334</v>
      </c>
      <c r="E407" s="536">
        <v>236.51666666666668</v>
      </c>
      <c r="F407" s="536">
        <v>233.93333333333334</v>
      </c>
      <c r="G407" s="536">
        <v>229.86666666666667</v>
      </c>
      <c r="H407" s="536">
        <v>243.16666666666669</v>
      </c>
      <c r="I407" s="536">
        <v>247.23333333333335</v>
      </c>
      <c r="J407" s="536">
        <v>249.81666666666669</v>
      </c>
      <c r="K407" s="535">
        <v>244.65</v>
      </c>
      <c r="L407" s="535">
        <v>238</v>
      </c>
      <c r="M407" s="535">
        <v>3.24533</v>
      </c>
    </row>
    <row r="408" spans="1:13">
      <c r="A408" s="254">
        <v>398</v>
      </c>
      <c r="B408" s="562" t="s">
        <v>481</v>
      </c>
      <c r="C408" s="535">
        <v>2028.2</v>
      </c>
      <c r="D408" s="536">
        <v>2024.4166666666667</v>
      </c>
      <c r="E408" s="536">
        <v>1998.8333333333335</v>
      </c>
      <c r="F408" s="536">
        <v>1969.4666666666667</v>
      </c>
      <c r="G408" s="536">
        <v>1943.8833333333334</v>
      </c>
      <c r="H408" s="536">
        <v>2053.7833333333338</v>
      </c>
      <c r="I408" s="536">
        <v>2079.3666666666668</v>
      </c>
      <c r="J408" s="536">
        <v>2108.7333333333336</v>
      </c>
      <c r="K408" s="535">
        <v>2050</v>
      </c>
      <c r="L408" s="535">
        <v>1995.05</v>
      </c>
      <c r="M408" s="535">
        <v>0.33483000000000002</v>
      </c>
    </row>
    <row r="409" spans="1:13">
      <c r="A409" s="254">
        <v>399</v>
      </c>
      <c r="B409" s="562" t="s">
        <v>482</v>
      </c>
      <c r="C409" s="535">
        <v>368.6</v>
      </c>
      <c r="D409" s="536">
        <v>370.18333333333334</v>
      </c>
      <c r="E409" s="536">
        <v>365.36666666666667</v>
      </c>
      <c r="F409" s="536">
        <v>362.13333333333333</v>
      </c>
      <c r="G409" s="536">
        <v>357.31666666666666</v>
      </c>
      <c r="H409" s="536">
        <v>373.41666666666669</v>
      </c>
      <c r="I409" s="536">
        <v>378.23333333333341</v>
      </c>
      <c r="J409" s="536">
        <v>381.4666666666667</v>
      </c>
      <c r="K409" s="535">
        <v>375</v>
      </c>
      <c r="L409" s="535">
        <v>366.95</v>
      </c>
      <c r="M409" s="535">
        <v>1.7944500000000001</v>
      </c>
    </row>
    <row r="410" spans="1:13">
      <c r="A410" s="254">
        <v>400</v>
      </c>
      <c r="B410" s="562" t="s">
        <v>760</v>
      </c>
      <c r="C410" s="535">
        <v>100</v>
      </c>
      <c r="D410" s="536">
        <v>100.53333333333335</v>
      </c>
      <c r="E410" s="536">
        <v>97.166666666666686</v>
      </c>
      <c r="F410" s="536">
        <v>94.333333333333343</v>
      </c>
      <c r="G410" s="536">
        <v>90.966666666666683</v>
      </c>
      <c r="H410" s="536">
        <v>103.36666666666669</v>
      </c>
      <c r="I410" s="536">
        <v>106.73333333333333</v>
      </c>
      <c r="J410" s="536">
        <v>109.56666666666669</v>
      </c>
      <c r="K410" s="535">
        <v>103.9</v>
      </c>
      <c r="L410" s="535">
        <v>97.7</v>
      </c>
      <c r="M410" s="535">
        <v>77.908199999999994</v>
      </c>
    </row>
    <row r="411" spans="1:13">
      <c r="A411" s="254">
        <v>401</v>
      </c>
      <c r="B411" s="562" t="s">
        <v>483</v>
      </c>
      <c r="C411" s="535">
        <v>207.55</v>
      </c>
      <c r="D411" s="536">
        <v>206.73333333333335</v>
      </c>
      <c r="E411" s="536">
        <v>204.2166666666667</v>
      </c>
      <c r="F411" s="536">
        <v>200.88333333333335</v>
      </c>
      <c r="G411" s="536">
        <v>198.3666666666667</v>
      </c>
      <c r="H411" s="536">
        <v>210.06666666666669</v>
      </c>
      <c r="I411" s="536">
        <v>212.58333333333334</v>
      </c>
      <c r="J411" s="536">
        <v>215.91666666666669</v>
      </c>
      <c r="K411" s="535">
        <v>209.25</v>
      </c>
      <c r="L411" s="535">
        <v>203.4</v>
      </c>
      <c r="M411" s="535">
        <v>1.6134200000000001</v>
      </c>
    </row>
    <row r="412" spans="1:13">
      <c r="A412" s="254">
        <v>402</v>
      </c>
      <c r="B412" s="562" t="s">
        <v>170</v>
      </c>
      <c r="C412" s="535">
        <v>26501.7</v>
      </c>
      <c r="D412" s="536">
        <v>26797.366666666669</v>
      </c>
      <c r="E412" s="536">
        <v>25874.233333333337</v>
      </c>
      <c r="F412" s="536">
        <v>25246.76666666667</v>
      </c>
      <c r="G412" s="536">
        <v>24323.633333333339</v>
      </c>
      <c r="H412" s="536">
        <v>27424.833333333336</v>
      </c>
      <c r="I412" s="536">
        <v>28347.966666666667</v>
      </c>
      <c r="J412" s="536">
        <v>28975.433333333334</v>
      </c>
      <c r="K412" s="535">
        <v>27720.5</v>
      </c>
      <c r="L412" s="535">
        <v>26169.9</v>
      </c>
      <c r="M412" s="535">
        <v>0.76766000000000001</v>
      </c>
    </row>
    <row r="413" spans="1:13">
      <c r="A413" s="254">
        <v>403</v>
      </c>
      <c r="B413" s="562" t="s">
        <v>484</v>
      </c>
      <c r="C413" s="535">
        <v>1568.05</v>
      </c>
      <c r="D413" s="536">
        <v>1579.9000000000003</v>
      </c>
      <c r="E413" s="536">
        <v>1523.8000000000006</v>
      </c>
      <c r="F413" s="536">
        <v>1479.5500000000004</v>
      </c>
      <c r="G413" s="536">
        <v>1423.4500000000007</v>
      </c>
      <c r="H413" s="536">
        <v>1624.1500000000005</v>
      </c>
      <c r="I413" s="536">
        <v>1680.2500000000005</v>
      </c>
      <c r="J413" s="536">
        <v>1724.5000000000005</v>
      </c>
      <c r="K413" s="535">
        <v>1636</v>
      </c>
      <c r="L413" s="535">
        <v>1535.65</v>
      </c>
      <c r="M413" s="535">
        <v>0.33395000000000002</v>
      </c>
    </row>
    <row r="414" spans="1:13">
      <c r="A414" s="254">
        <v>404</v>
      </c>
      <c r="B414" s="562" t="s">
        <v>173</v>
      </c>
      <c r="C414" s="535">
        <v>1282.95</v>
      </c>
      <c r="D414" s="536">
        <v>1300.6499999999999</v>
      </c>
      <c r="E414" s="536">
        <v>1252.2999999999997</v>
      </c>
      <c r="F414" s="536">
        <v>1221.6499999999999</v>
      </c>
      <c r="G414" s="536">
        <v>1173.2999999999997</v>
      </c>
      <c r="H414" s="536">
        <v>1331.2999999999997</v>
      </c>
      <c r="I414" s="536">
        <v>1379.6499999999996</v>
      </c>
      <c r="J414" s="536">
        <v>1410.2999999999997</v>
      </c>
      <c r="K414" s="535">
        <v>1349</v>
      </c>
      <c r="L414" s="535">
        <v>1270</v>
      </c>
      <c r="M414" s="535">
        <v>43.686140000000002</v>
      </c>
    </row>
    <row r="415" spans="1:13">
      <c r="A415" s="254">
        <v>405</v>
      </c>
      <c r="B415" s="562" t="s">
        <v>171</v>
      </c>
      <c r="C415" s="535">
        <v>1850</v>
      </c>
      <c r="D415" s="536">
        <v>1876.0666666666666</v>
      </c>
      <c r="E415" s="536">
        <v>1808.1333333333332</v>
      </c>
      <c r="F415" s="536">
        <v>1766.2666666666667</v>
      </c>
      <c r="G415" s="536">
        <v>1698.3333333333333</v>
      </c>
      <c r="H415" s="536">
        <v>1917.9333333333332</v>
      </c>
      <c r="I415" s="536">
        <v>1985.8666666666666</v>
      </c>
      <c r="J415" s="536">
        <v>2027.7333333333331</v>
      </c>
      <c r="K415" s="535">
        <v>1944</v>
      </c>
      <c r="L415" s="535">
        <v>1834.2</v>
      </c>
      <c r="M415" s="535">
        <v>8.9761500000000005</v>
      </c>
    </row>
    <row r="416" spans="1:13">
      <c r="A416" s="254">
        <v>406</v>
      </c>
      <c r="B416" s="562" t="s">
        <v>485</v>
      </c>
      <c r="C416" s="535">
        <v>439.35</v>
      </c>
      <c r="D416" s="536">
        <v>442.65000000000003</v>
      </c>
      <c r="E416" s="536">
        <v>434.80000000000007</v>
      </c>
      <c r="F416" s="536">
        <v>430.25000000000006</v>
      </c>
      <c r="G416" s="536">
        <v>422.40000000000009</v>
      </c>
      <c r="H416" s="536">
        <v>447.20000000000005</v>
      </c>
      <c r="I416" s="536">
        <v>455.05000000000007</v>
      </c>
      <c r="J416" s="536">
        <v>459.6</v>
      </c>
      <c r="K416" s="535">
        <v>450.5</v>
      </c>
      <c r="L416" s="535">
        <v>438.1</v>
      </c>
      <c r="M416" s="535">
        <v>0.89763999999999999</v>
      </c>
    </row>
    <row r="417" spans="1:13">
      <c r="A417" s="254">
        <v>407</v>
      </c>
      <c r="B417" s="562" t="s">
        <v>486</v>
      </c>
      <c r="C417" s="535">
        <v>1304.75</v>
      </c>
      <c r="D417" s="536">
        <v>1306.5833333333333</v>
      </c>
      <c r="E417" s="536">
        <v>1293.1666666666665</v>
      </c>
      <c r="F417" s="536">
        <v>1281.5833333333333</v>
      </c>
      <c r="G417" s="536">
        <v>1268.1666666666665</v>
      </c>
      <c r="H417" s="536">
        <v>1318.1666666666665</v>
      </c>
      <c r="I417" s="536">
        <v>1331.583333333333</v>
      </c>
      <c r="J417" s="536">
        <v>1343.1666666666665</v>
      </c>
      <c r="K417" s="535">
        <v>1320</v>
      </c>
      <c r="L417" s="535">
        <v>1295</v>
      </c>
      <c r="M417" s="535">
        <v>9.4329999999999997E-2</v>
      </c>
    </row>
    <row r="418" spans="1:13">
      <c r="A418" s="254">
        <v>408</v>
      </c>
      <c r="B418" s="562" t="s">
        <v>762</v>
      </c>
      <c r="C418" s="535">
        <v>1392.65</v>
      </c>
      <c r="D418" s="536">
        <v>1407.5</v>
      </c>
      <c r="E418" s="536">
        <v>1366</v>
      </c>
      <c r="F418" s="536">
        <v>1339.35</v>
      </c>
      <c r="G418" s="536">
        <v>1297.8499999999999</v>
      </c>
      <c r="H418" s="536">
        <v>1434.15</v>
      </c>
      <c r="I418" s="536">
        <v>1475.65</v>
      </c>
      <c r="J418" s="536">
        <v>1502.3000000000002</v>
      </c>
      <c r="K418" s="535">
        <v>1449</v>
      </c>
      <c r="L418" s="535">
        <v>1380.85</v>
      </c>
      <c r="M418" s="535">
        <v>0.57399999999999995</v>
      </c>
    </row>
    <row r="419" spans="1:13">
      <c r="A419" s="254">
        <v>409</v>
      </c>
      <c r="B419" s="562" t="s">
        <v>487</v>
      </c>
      <c r="C419" s="535">
        <v>478</v>
      </c>
      <c r="D419" s="536">
        <v>478.55</v>
      </c>
      <c r="E419" s="536">
        <v>471.95000000000005</v>
      </c>
      <c r="F419" s="536">
        <v>465.90000000000003</v>
      </c>
      <c r="G419" s="536">
        <v>459.30000000000007</v>
      </c>
      <c r="H419" s="536">
        <v>484.6</v>
      </c>
      <c r="I419" s="536">
        <v>491.20000000000005</v>
      </c>
      <c r="J419" s="536">
        <v>497.25</v>
      </c>
      <c r="K419" s="535">
        <v>485.15</v>
      </c>
      <c r="L419" s="535">
        <v>472.5</v>
      </c>
      <c r="M419" s="535">
        <v>5.1038300000000003</v>
      </c>
    </row>
    <row r="420" spans="1:13">
      <c r="A420" s="254">
        <v>410</v>
      </c>
      <c r="B420" s="562" t="s">
        <v>488</v>
      </c>
      <c r="C420" s="535">
        <v>9.85</v>
      </c>
      <c r="D420" s="536">
        <v>9.7000000000000011</v>
      </c>
      <c r="E420" s="536">
        <v>9.1500000000000021</v>
      </c>
      <c r="F420" s="536">
        <v>8.4500000000000011</v>
      </c>
      <c r="G420" s="536">
        <v>7.9000000000000021</v>
      </c>
      <c r="H420" s="536">
        <v>10.400000000000002</v>
      </c>
      <c r="I420" s="536">
        <v>10.950000000000003</v>
      </c>
      <c r="J420" s="536">
        <v>11.650000000000002</v>
      </c>
      <c r="K420" s="535">
        <v>10.25</v>
      </c>
      <c r="L420" s="535">
        <v>9</v>
      </c>
      <c r="M420" s="535">
        <v>1707.3450800000001</v>
      </c>
    </row>
    <row r="421" spans="1:13">
      <c r="A421" s="254">
        <v>411</v>
      </c>
      <c r="B421" s="562" t="s">
        <v>763</v>
      </c>
      <c r="C421" s="535">
        <v>82.65</v>
      </c>
      <c r="D421" s="536">
        <v>83.3</v>
      </c>
      <c r="E421" s="536">
        <v>81.849999999999994</v>
      </c>
      <c r="F421" s="536">
        <v>81.05</v>
      </c>
      <c r="G421" s="536">
        <v>79.599999999999994</v>
      </c>
      <c r="H421" s="536">
        <v>84.1</v>
      </c>
      <c r="I421" s="536">
        <v>85.550000000000011</v>
      </c>
      <c r="J421" s="536">
        <v>86.35</v>
      </c>
      <c r="K421" s="535">
        <v>84.75</v>
      </c>
      <c r="L421" s="535">
        <v>82.5</v>
      </c>
      <c r="M421" s="535">
        <v>26.220120000000001</v>
      </c>
    </row>
    <row r="422" spans="1:13">
      <c r="A422" s="254">
        <v>412</v>
      </c>
      <c r="B422" s="562" t="s">
        <v>489</v>
      </c>
      <c r="C422" s="535">
        <v>98</v>
      </c>
      <c r="D422" s="536">
        <v>98</v>
      </c>
      <c r="E422" s="536">
        <v>97</v>
      </c>
      <c r="F422" s="536">
        <v>96</v>
      </c>
      <c r="G422" s="536">
        <v>95</v>
      </c>
      <c r="H422" s="536">
        <v>99</v>
      </c>
      <c r="I422" s="536">
        <v>100</v>
      </c>
      <c r="J422" s="536">
        <v>101</v>
      </c>
      <c r="K422" s="535">
        <v>99</v>
      </c>
      <c r="L422" s="535">
        <v>97</v>
      </c>
      <c r="M422" s="535">
        <v>2.10927</v>
      </c>
    </row>
    <row r="423" spans="1:13">
      <c r="A423" s="254">
        <v>413</v>
      </c>
      <c r="B423" s="562" t="s">
        <v>169</v>
      </c>
      <c r="C423" s="535">
        <v>390.15</v>
      </c>
      <c r="D423" s="536">
        <v>392.7166666666667</v>
      </c>
      <c r="E423" s="536">
        <v>384.43333333333339</v>
      </c>
      <c r="F423" s="536">
        <v>378.7166666666667</v>
      </c>
      <c r="G423" s="536">
        <v>370.43333333333339</v>
      </c>
      <c r="H423" s="536">
        <v>398.43333333333339</v>
      </c>
      <c r="I423" s="536">
        <v>406.7166666666667</v>
      </c>
      <c r="J423" s="536">
        <v>412.43333333333339</v>
      </c>
      <c r="K423" s="535">
        <v>401</v>
      </c>
      <c r="L423" s="535">
        <v>387</v>
      </c>
      <c r="M423" s="535">
        <v>644.50414000000001</v>
      </c>
    </row>
    <row r="424" spans="1:13">
      <c r="A424" s="254">
        <v>414</v>
      </c>
      <c r="B424" s="562" t="s">
        <v>168</v>
      </c>
      <c r="C424" s="535">
        <v>76.55</v>
      </c>
      <c r="D424" s="536">
        <v>75.033333333333346</v>
      </c>
      <c r="E424" s="536">
        <v>72.566666666666691</v>
      </c>
      <c r="F424" s="536">
        <v>68.583333333333343</v>
      </c>
      <c r="G424" s="536">
        <v>66.116666666666688</v>
      </c>
      <c r="H424" s="536">
        <v>79.016666666666694</v>
      </c>
      <c r="I424" s="536">
        <v>81.483333333333363</v>
      </c>
      <c r="J424" s="536">
        <v>85.466666666666697</v>
      </c>
      <c r="K424" s="535">
        <v>77.5</v>
      </c>
      <c r="L424" s="535">
        <v>71.05</v>
      </c>
      <c r="M424" s="535">
        <v>1698.0136399999999</v>
      </c>
    </row>
    <row r="425" spans="1:13">
      <c r="A425" s="254">
        <v>415</v>
      </c>
      <c r="B425" s="562" t="s">
        <v>766</v>
      </c>
      <c r="C425" s="535">
        <v>227.85</v>
      </c>
      <c r="D425" s="536">
        <v>229.04999999999998</v>
      </c>
      <c r="E425" s="536">
        <v>223.89999999999998</v>
      </c>
      <c r="F425" s="536">
        <v>219.95</v>
      </c>
      <c r="G425" s="536">
        <v>214.79999999999998</v>
      </c>
      <c r="H425" s="536">
        <v>232.99999999999997</v>
      </c>
      <c r="I425" s="536">
        <v>238.15</v>
      </c>
      <c r="J425" s="536">
        <v>242.09999999999997</v>
      </c>
      <c r="K425" s="535">
        <v>234.2</v>
      </c>
      <c r="L425" s="535">
        <v>225.1</v>
      </c>
      <c r="M425" s="535">
        <v>2.9457800000000001</v>
      </c>
    </row>
    <row r="426" spans="1:13">
      <c r="A426" s="254">
        <v>416</v>
      </c>
      <c r="B426" s="562" t="s">
        <v>841</v>
      </c>
      <c r="C426" s="535">
        <v>208.1</v>
      </c>
      <c r="D426" s="536">
        <v>209.4</v>
      </c>
      <c r="E426" s="536">
        <v>204</v>
      </c>
      <c r="F426" s="536">
        <v>199.9</v>
      </c>
      <c r="G426" s="536">
        <v>194.5</v>
      </c>
      <c r="H426" s="536">
        <v>213.5</v>
      </c>
      <c r="I426" s="536">
        <v>218.90000000000003</v>
      </c>
      <c r="J426" s="536">
        <v>223</v>
      </c>
      <c r="K426" s="535">
        <v>214.8</v>
      </c>
      <c r="L426" s="535">
        <v>205.3</v>
      </c>
      <c r="M426" s="535">
        <v>14.530860000000001</v>
      </c>
    </row>
    <row r="427" spans="1:13">
      <c r="A427" s="254">
        <v>417</v>
      </c>
      <c r="B427" s="562" t="s">
        <v>174</v>
      </c>
      <c r="C427" s="535">
        <v>833.65</v>
      </c>
      <c r="D427" s="536">
        <v>840.66666666666663</v>
      </c>
      <c r="E427" s="536">
        <v>817.98333333333323</v>
      </c>
      <c r="F427" s="536">
        <v>802.31666666666661</v>
      </c>
      <c r="G427" s="536">
        <v>779.63333333333321</v>
      </c>
      <c r="H427" s="536">
        <v>856.33333333333326</v>
      </c>
      <c r="I427" s="536">
        <v>879.01666666666665</v>
      </c>
      <c r="J427" s="536">
        <v>894.68333333333328</v>
      </c>
      <c r="K427" s="535">
        <v>863.35</v>
      </c>
      <c r="L427" s="535">
        <v>825</v>
      </c>
      <c r="M427" s="535">
        <v>3.5258600000000002</v>
      </c>
    </row>
    <row r="428" spans="1:13">
      <c r="A428" s="254">
        <v>418</v>
      </c>
      <c r="B428" s="562" t="s">
        <v>490</v>
      </c>
      <c r="C428" s="535">
        <v>523.45000000000005</v>
      </c>
      <c r="D428" s="536">
        <v>526.48333333333335</v>
      </c>
      <c r="E428" s="536">
        <v>517.9666666666667</v>
      </c>
      <c r="F428" s="536">
        <v>512.48333333333335</v>
      </c>
      <c r="G428" s="536">
        <v>503.9666666666667</v>
      </c>
      <c r="H428" s="536">
        <v>531.9666666666667</v>
      </c>
      <c r="I428" s="536">
        <v>540.48333333333335</v>
      </c>
      <c r="J428" s="536">
        <v>545.9666666666667</v>
      </c>
      <c r="K428" s="535">
        <v>535</v>
      </c>
      <c r="L428" s="535">
        <v>521</v>
      </c>
      <c r="M428" s="535">
        <v>1.64751</v>
      </c>
    </row>
    <row r="429" spans="1:13">
      <c r="A429" s="254">
        <v>419</v>
      </c>
      <c r="B429" s="562" t="s">
        <v>794</v>
      </c>
      <c r="C429" s="535">
        <v>294.35000000000002</v>
      </c>
      <c r="D429" s="536">
        <v>295.90000000000003</v>
      </c>
      <c r="E429" s="536">
        <v>292.00000000000006</v>
      </c>
      <c r="F429" s="536">
        <v>289.65000000000003</v>
      </c>
      <c r="G429" s="536">
        <v>285.75000000000006</v>
      </c>
      <c r="H429" s="536">
        <v>298.25000000000006</v>
      </c>
      <c r="I429" s="536">
        <v>302.15000000000003</v>
      </c>
      <c r="J429" s="536">
        <v>304.50000000000006</v>
      </c>
      <c r="K429" s="535">
        <v>299.8</v>
      </c>
      <c r="L429" s="535">
        <v>293.55</v>
      </c>
      <c r="M429" s="535">
        <v>2.3041200000000002</v>
      </c>
    </row>
    <row r="430" spans="1:13">
      <c r="A430" s="254">
        <v>420</v>
      </c>
      <c r="B430" s="562" t="s">
        <v>491</v>
      </c>
      <c r="C430" s="535">
        <v>163.65</v>
      </c>
      <c r="D430" s="536">
        <v>165.54999999999998</v>
      </c>
      <c r="E430" s="536">
        <v>161.09999999999997</v>
      </c>
      <c r="F430" s="536">
        <v>158.54999999999998</v>
      </c>
      <c r="G430" s="536">
        <v>154.09999999999997</v>
      </c>
      <c r="H430" s="536">
        <v>168.09999999999997</v>
      </c>
      <c r="I430" s="536">
        <v>172.54999999999995</v>
      </c>
      <c r="J430" s="536">
        <v>175.09999999999997</v>
      </c>
      <c r="K430" s="535">
        <v>170</v>
      </c>
      <c r="L430" s="535">
        <v>163</v>
      </c>
      <c r="M430" s="535">
        <v>6.5720000000000001</v>
      </c>
    </row>
    <row r="431" spans="1:13">
      <c r="A431" s="254">
        <v>421</v>
      </c>
      <c r="B431" s="562" t="s">
        <v>175</v>
      </c>
      <c r="C431" s="535">
        <v>594.6</v>
      </c>
      <c r="D431" s="536">
        <v>601.98333333333335</v>
      </c>
      <c r="E431" s="536">
        <v>582.61666666666667</v>
      </c>
      <c r="F431" s="536">
        <v>570.63333333333333</v>
      </c>
      <c r="G431" s="536">
        <v>551.26666666666665</v>
      </c>
      <c r="H431" s="536">
        <v>613.9666666666667</v>
      </c>
      <c r="I431" s="536">
        <v>633.33333333333348</v>
      </c>
      <c r="J431" s="536">
        <v>645.31666666666672</v>
      </c>
      <c r="K431" s="535">
        <v>621.35</v>
      </c>
      <c r="L431" s="535">
        <v>590</v>
      </c>
      <c r="M431" s="535">
        <v>154.04415</v>
      </c>
    </row>
    <row r="432" spans="1:13">
      <c r="A432" s="254">
        <v>422</v>
      </c>
      <c r="B432" s="562" t="s">
        <v>176</v>
      </c>
      <c r="C432" s="535">
        <v>493.2</v>
      </c>
      <c r="D432" s="536">
        <v>498.2833333333333</v>
      </c>
      <c r="E432" s="536">
        <v>485.61666666666662</v>
      </c>
      <c r="F432" s="536">
        <v>478.0333333333333</v>
      </c>
      <c r="G432" s="536">
        <v>465.36666666666662</v>
      </c>
      <c r="H432" s="536">
        <v>505.86666666666662</v>
      </c>
      <c r="I432" s="536">
        <v>518.5333333333333</v>
      </c>
      <c r="J432" s="536">
        <v>526.11666666666656</v>
      </c>
      <c r="K432" s="535">
        <v>510.95</v>
      </c>
      <c r="L432" s="535">
        <v>490.7</v>
      </c>
      <c r="M432" s="535">
        <v>18.033200000000001</v>
      </c>
    </row>
    <row r="433" spans="1:13">
      <c r="A433" s="254">
        <v>423</v>
      </c>
      <c r="B433" s="562" t="s">
        <v>492</v>
      </c>
      <c r="C433" s="535">
        <v>2647.05</v>
      </c>
      <c r="D433" s="536">
        <v>2603.2999999999997</v>
      </c>
      <c r="E433" s="536">
        <v>2466.6499999999996</v>
      </c>
      <c r="F433" s="536">
        <v>2286.25</v>
      </c>
      <c r="G433" s="536">
        <v>2149.6</v>
      </c>
      <c r="H433" s="536">
        <v>2783.6999999999994</v>
      </c>
      <c r="I433" s="536">
        <v>2920.35</v>
      </c>
      <c r="J433" s="536">
        <v>3100.7499999999991</v>
      </c>
      <c r="K433" s="535">
        <v>2739.95</v>
      </c>
      <c r="L433" s="535">
        <v>2422.9</v>
      </c>
      <c r="M433" s="535">
        <v>2.2633100000000002</v>
      </c>
    </row>
    <row r="434" spans="1:13">
      <c r="A434" s="254">
        <v>424</v>
      </c>
      <c r="B434" s="562" t="s">
        <v>493</v>
      </c>
      <c r="C434" s="535">
        <v>716.8</v>
      </c>
      <c r="D434" s="536">
        <v>703.6</v>
      </c>
      <c r="E434" s="536">
        <v>683.2</v>
      </c>
      <c r="F434" s="536">
        <v>649.6</v>
      </c>
      <c r="G434" s="536">
        <v>629.20000000000005</v>
      </c>
      <c r="H434" s="536">
        <v>737.2</v>
      </c>
      <c r="I434" s="536">
        <v>757.59999999999991</v>
      </c>
      <c r="J434" s="536">
        <v>791.2</v>
      </c>
      <c r="K434" s="535">
        <v>724</v>
      </c>
      <c r="L434" s="535">
        <v>670</v>
      </c>
      <c r="M434" s="535">
        <v>1.7423900000000001</v>
      </c>
    </row>
    <row r="435" spans="1:13">
      <c r="A435" s="254">
        <v>425</v>
      </c>
      <c r="B435" s="562" t="s">
        <v>494</v>
      </c>
      <c r="C435" s="535">
        <v>347.75</v>
      </c>
      <c r="D435" s="536">
        <v>351.31666666666666</v>
      </c>
      <c r="E435" s="536">
        <v>340.68333333333334</v>
      </c>
      <c r="F435" s="536">
        <v>333.61666666666667</v>
      </c>
      <c r="G435" s="536">
        <v>322.98333333333335</v>
      </c>
      <c r="H435" s="536">
        <v>358.38333333333333</v>
      </c>
      <c r="I435" s="536">
        <v>369.01666666666665</v>
      </c>
      <c r="J435" s="536">
        <v>376.08333333333331</v>
      </c>
      <c r="K435" s="535">
        <v>361.95</v>
      </c>
      <c r="L435" s="535">
        <v>344.25</v>
      </c>
      <c r="M435" s="535">
        <v>1.7818799999999999</v>
      </c>
    </row>
    <row r="436" spans="1:13">
      <c r="A436" s="254">
        <v>426</v>
      </c>
      <c r="B436" s="562" t="s">
        <v>495</v>
      </c>
      <c r="C436" s="535">
        <v>285.55</v>
      </c>
      <c r="D436" s="536">
        <v>286.90000000000003</v>
      </c>
      <c r="E436" s="536">
        <v>280.75000000000006</v>
      </c>
      <c r="F436" s="536">
        <v>275.95000000000005</v>
      </c>
      <c r="G436" s="536">
        <v>269.80000000000007</v>
      </c>
      <c r="H436" s="536">
        <v>291.70000000000005</v>
      </c>
      <c r="I436" s="536">
        <v>297.85000000000002</v>
      </c>
      <c r="J436" s="536">
        <v>302.65000000000003</v>
      </c>
      <c r="K436" s="535">
        <v>293.05</v>
      </c>
      <c r="L436" s="535">
        <v>282.10000000000002</v>
      </c>
      <c r="M436" s="535">
        <v>1.97793</v>
      </c>
    </row>
    <row r="437" spans="1:13">
      <c r="A437" s="254">
        <v>427</v>
      </c>
      <c r="B437" s="562" t="s">
        <v>496</v>
      </c>
      <c r="C437" s="535">
        <v>2027.55</v>
      </c>
      <c r="D437" s="536">
        <v>2008.5166666666664</v>
      </c>
      <c r="E437" s="536">
        <v>1953.1833333333329</v>
      </c>
      <c r="F437" s="536">
        <v>1878.8166666666666</v>
      </c>
      <c r="G437" s="536">
        <v>1823.4833333333331</v>
      </c>
      <c r="H437" s="536">
        <v>2082.8833333333328</v>
      </c>
      <c r="I437" s="536">
        <v>2138.2166666666662</v>
      </c>
      <c r="J437" s="536">
        <v>2212.5833333333326</v>
      </c>
      <c r="K437" s="535">
        <v>2063.85</v>
      </c>
      <c r="L437" s="535">
        <v>1934.15</v>
      </c>
      <c r="M437" s="535">
        <v>1.5791200000000001</v>
      </c>
    </row>
    <row r="438" spans="1:13">
      <c r="A438" s="254">
        <v>428</v>
      </c>
      <c r="B438" s="562" t="s">
        <v>764</v>
      </c>
      <c r="C438" s="535">
        <v>406.85</v>
      </c>
      <c r="D438" s="536">
        <v>408.91666666666669</v>
      </c>
      <c r="E438" s="536">
        <v>402.83333333333337</v>
      </c>
      <c r="F438" s="536">
        <v>398.81666666666666</v>
      </c>
      <c r="G438" s="536">
        <v>392.73333333333335</v>
      </c>
      <c r="H438" s="536">
        <v>412.93333333333339</v>
      </c>
      <c r="I438" s="536">
        <v>419.01666666666677</v>
      </c>
      <c r="J438" s="536">
        <v>423.03333333333342</v>
      </c>
      <c r="K438" s="535">
        <v>415</v>
      </c>
      <c r="L438" s="535">
        <v>404.9</v>
      </c>
      <c r="M438" s="535">
        <v>0.95582</v>
      </c>
    </row>
    <row r="439" spans="1:13">
      <c r="A439" s="254">
        <v>429</v>
      </c>
      <c r="B439" s="562" t="s">
        <v>815</v>
      </c>
      <c r="C439" s="535">
        <v>479.4</v>
      </c>
      <c r="D439" s="536">
        <v>478.51666666666665</v>
      </c>
      <c r="E439" s="536">
        <v>472.63333333333333</v>
      </c>
      <c r="F439" s="536">
        <v>465.86666666666667</v>
      </c>
      <c r="G439" s="536">
        <v>459.98333333333335</v>
      </c>
      <c r="H439" s="536">
        <v>485.2833333333333</v>
      </c>
      <c r="I439" s="536">
        <v>491.16666666666663</v>
      </c>
      <c r="J439" s="536">
        <v>497.93333333333328</v>
      </c>
      <c r="K439" s="535">
        <v>484.4</v>
      </c>
      <c r="L439" s="535">
        <v>471.75</v>
      </c>
      <c r="M439" s="535">
        <v>1.4522999999999999</v>
      </c>
    </row>
    <row r="440" spans="1:13">
      <c r="A440" s="254">
        <v>430</v>
      </c>
      <c r="B440" s="562" t="s">
        <v>497</v>
      </c>
      <c r="C440" s="535">
        <v>5.8</v>
      </c>
      <c r="D440" s="536">
        <v>5.7333333333333334</v>
      </c>
      <c r="E440" s="536">
        <v>5.5666666666666664</v>
      </c>
      <c r="F440" s="536">
        <v>5.333333333333333</v>
      </c>
      <c r="G440" s="536">
        <v>5.1666666666666661</v>
      </c>
      <c r="H440" s="536">
        <v>5.9666666666666668</v>
      </c>
      <c r="I440" s="536">
        <v>6.1333333333333329</v>
      </c>
      <c r="J440" s="536">
        <v>6.3666666666666671</v>
      </c>
      <c r="K440" s="535">
        <v>5.9</v>
      </c>
      <c r="L440" s="535">
        <v>5.5</v>
      </c>
      <c r="M440" s="535">
        <v>599.37581999999998</v>
      </c>
    </row>
    <row r="441" spans="1:13">
      <c r="A441" s="254">
        <v>431</v>
      </c>
      <c r="B441" s="562" t="s">
        <v>498</v>
      </c>
      <c r="C441" s="535">
        <v>143.35</v>
      </c>
      <c r="D441" s="536">
        <v>144.48333333333332</v>
      </c>
      <c r="E441" s="536">
        <v>140.16666666666663</v>
      </c>
      <c r="F441" s="536">
        <v>136.98333333333332</v>
      </c>
      <c r="G441" s="536">
        <v>132.66666666666663</v>
      </c>
      <c r="H441" s="536">
        <v>147.66666666666663</v>
      </c>
      <c r="I441" s="536">
        <v>151.98333333333329</v>
      </c>
      <c r="J441" s="536">
        <v>155.16666666666663</v>
      </c>
      <c r="K441" s="535">
        <v>148.80000000000001</v>
      </c>
      <c r="L441" s="535">
        <v>141.30000000000001</v>
      </c>
      <c r="M441" s="535">
        <v>1.3567100000000001</v>
      </c>
    </row>
    <row r="442" spans="1:13">
      <c r="A442" s="254">
        <v>432</v>
      </c>
      <c r="B442" s="562" t="s">
        <v>765</v>
      </c>
      <c r="C442" s="535">
        <v>1296.1500000000001</v>
      </c>
      <c r="D442" s="536">
        <v>1297.55</v>
      </c>
      <c r="E442" s="536">
        <v>1289.0999999999999</v>
      </c>
      <c r="F442" s="536">
        <v>1282.05</v>
      </c>
      <c r="G442" s="536">
        <v>1273.5999999999999</v>
      </c>
      <c r="H442" s="536">
        <v>1304.5999999999999</v>
      </c>
      <c r="I442" s="536">
        <v>1313.0500000000002</v>
      </c>
      <c r="J442" s="536">
        <v>1320.1</v>
      </c>
      <c r="K442" s="535">
        <v>1306</v>
      </c>
      <c r="L442" s="535">
        <v>1290.5</v>
      </c>
      <c r="M442" s="535">
        <v>9.3579999999999997E-2</v>
      </c>
    </row>
    <row r="443" spans="1:13">
      <c r="A443" s="254">
        <v>433</v>
      </c>
      <c r="B443" s="562" t="s">
        <v>499</v>
      </c>
      <c r="C443" s="535">
        <v>1121.6500000000001</v>
      </c>
      <c r="D443" s="536">
        <v>1121.6500000000001</v>
      </c>
      <c r="E443" s="536">
        <v>1073.6000000000001</v>
      </c>
      <c r="F443" s="536">
        <v>1025.55</v>
      </c>
      <c r="G443" s="536">
        <v>977.5</v>
      </c>
      <c r="H443" s="536">
        <v>1169.7000000000003</v>
      </c>
      <c r="I443" s="536">
        <v>1217.7500000000005</v>
      </c>
      <c r="J443" s="536">
        <v>1265.8000000000004</v>
      </c>
      <c r="K443" s="535">
        <v>1169.7</v>
      </c>
      <c r="L443" s="535">
        <v>1073.5999999999999</v>
      </c>
      <c r="M443" s="535">
        <v>6.7085600000000003</v>
      </c>
    </row>
    <row r="444" spans="1:13">
      <c r="A444" s="254">
        <v>434</v>
      </c>
      <c r="B444" s="562" t="s">
        <v>275</v>
      </c>
      <c r="C444" s="535">
        <v>559.15</v>
      </c>
      <c r="D444" s="536">
        <v>559.1</v>
      </c>
      <c r="E444" s="536">
        <v>553.25</v>
      </c>
      <c r="F444" s="536">
        <v>547.35</v>
      </c>
      <c r="G444" s="536">
        <v>541.5</v>
      </c>
      <c r="H444" s="536">
        <v>565</v>
      </c>
      <c r="I444" s="536">
        <v>570.85000000000014</v>
      </c>
      <c r="J444" s="536">
        <v>576.75</v>
      </c>
      <c r="K444" s="535">
        <v>564.95000000000005</v>
      </c>
      <c r="L444" s="535">
        <v>553.20000000000005</v>
      </c>
      <c r="M444" s="535">
        <v>3.0738099999999999</v>
      </c>
    </row>
    <row r="445" spans="1:13">
      <c r="A445" s="254">
        <v>435</v>
      </c>
      <c r="B445" s="562" t="s">
        <v>500</v>
      </c>
      <c r="C445" s="535">
        <v>926.8</v>
      </c>
      <c r="D445" s="536">
        <v>927.44999999999993</v>
      </c>
      <c r="E445" s="536">
        <v>911.89999999999986</v>
      </c>
      <c r="F445" s="536">
        <v>896.99999999999989</v>
      </c>
      <c r="G445" s="536">
        <v>881.44999999999982</v>
      </c>
      <c r="H445" s="536">
        <v>942.34999999999991</v>
      </c>
      <c r="I445" s="536">
        <v>957.89999999999986</v>
      </c>
      <c r="J445" s="536">
        <v>972.8</v>
      </c>
      <c r="K445" s="535">
        <v>943</v>
      </c>
      <c r="L445" s="535">
        <v>912.55</v>
      </c>
      <c r="M445" s="535">
        <v>0.26991999999999999</v>
      </c>
    </row>
    <row r="446" spans="1:13">
      <c r="A446" s="254">
        <v>436</v>
      </c>
      <c r="B446" s="562" t="s">
        <v>501</v>
      </c>
      <c r="C446" s="535">
        <v>495.05</v>
      </c>
      <c r="D446" s="536">
        <v>495.34999999999997</v>
      </c>
      <c r="E446" s="536">
        <v>478.69999999999993</v>
      </c>
      <c r="F446" s="536">
        <v>462.34999999999997</v>
      </c>
      <c r="G446" s="536">
        <v>445.69999999999993</v>
      </c>
      <c r="H446" s="536">
        <v>511.69999999999993</v>
      </c>
      <c r="I446" s="536">
        <v>528.34999999999991</v>
      </c>
      <c r="J446" s="536">
        <v>544.69999999999993</v>
      </c>
      <c r="K446" s="535">
        <v>512</v>
      </c>
      <c r="L446" s="535">
        <v>479</v>
      </c>
      <c r="M446" s="535">
        <v>0.46550999999999998</v>
      </c>
    </row>
    <row r="447" spans="1:13">
      <c r="A447" s="254">
        <v>437</v>
      </c>
      <c r="B447" s="562" t="s">
        <v>502</v>
      </c>
      <c r="C447" s="535">
        <v>7258.5</v>
      </c>
      <c r="D447" s="536">
        <v>7283.4833333333336</v>
      </c>
      <c r="E447" s="536">
        <v>7150.0166666666673</v>
      </c>
      <c r="F447" s="536">
        <v>7041.5333333333338</v>
      </c>
      <c r="G447" s="536">
        <v>6908.0666666666675</v>
      </c>
      <c r="H447" s="536">
        <v>7391.9666666666672</v>
      </c>
      <c r="I447" s="536">
        <v>7525.4333333333343</v>
      </c>
      <c r="J447" s="536">
        <v>7633.916666666667</v>
      </c>
      <c r="K447" s="535">
        <v>7416.95</v>
      </c>
      <c r="L447" s="535">
        <v>7175</v>
      </c>
      <c r="M447" s="535">
        <v>9.1370000000000007E-2</v>
      </c>
    </row>
    <row r="448" spans="1:13">
      <c r="A448" s="254">
        <v>438</v>
      </c>
      <c r="B448" s="562" t="s">
        <v>503</v>
      </c>
      <c r="C448" s="535">
        <v>267.14999999999998</v>
      </c>
      <c r="D448" s="536">
        <v>267.7833333333333</v>
      </c>
      <c r="E448" s="536">
        <v>263.56666666666661</v>
      </c>
      <c r="F448" s="536">
        <v>259.98333333333329</v>
      </c>
      <c r="G448" s="536">
        <v>255.76666666666659</v>
      </c>
      <c r="H448" s="536">
        <v>271.36666666666662</v>
      </c>
      <c r="I448" s="536">
        <v>275.58333333333331</v>
      </c>
      <c r="J448" s="536">
        <v>279.16666666666663</v>
      </c>
      <c r="K448" s="535">
        <v>272</v>
      </c>
      <c r="L448" s="535">
        <v>264.2</v>
      </c>
      <c r="M448" s="535">
        <v>0.75209999999999999</v>
      </c>
    </row>
    <row r="449" spans="1:13">
      <c r="A449" s="254">
        <v>439</v>
      </c>
      <c r="B449" s="562" t="s">
        <v>504</v>
      </c>
      <c r="C449" s="535">
        <v>29.05</v>
      </c>
      <c r="D449" s="536">
        <v>29.216666666666669</v>
      </c>
      <c r="E449" s="536">
        <v>28.733333333333338</v>
      </c>
      <c r="F449" s="536">
        <v>28.416666666666668</v>
      </c>
      <c r="G449" s="536">
        <v>27.933333333333337</v>
      </c>
      <c r="H449" s="536">
        <v>29.533333333333339</v>
      </c>
      <c r="I449" s="536">
        <v>30.016666666666673</v>
      </c>
      <c r="J449" s="536">
        <v>30.333333333333339</v>
      </c>
      <c r="K449" s="535">
        <v>29.7</v>
      </c>
      <c r="L449" s="535">
        <v>28.9</v>
      </c>
      <c r="M449" s="535">
        <v>56.867319999999999</v>
      </c>
    </row>
    <row r="450" spans="1:13">
      <c r="A450" s="254">
        <v>440</v>
      </c>
      <c r="B450" s="562" t="s">
        <v>188</v>
      </c>
      <c r="C450" s="535">
        <v>594.75</v>
      </c>
      <c r="D450" s="536">
        <v>593.43333333333328</v>
      </c>
      <c r="E450" s="536">
        <v>588.86666666666656</v>
      </c>
      <c r="F450" s="536">
        <v>582.98333333333323</v>
      </c>
      <c r="G450" s="536">
        <v>578.41666666666652</v>
      </c>
      <c r="H450" s="536">
        <v>599.31666666666661</v>
      </c>
      <c r="I450" s="536">
        <v>603.88333333333344</v>
      </c>
      <c r="J450" s="536">
        <v>609.76666666666665</v>
      </c>
      <c r="K450" s="535">
        <v>598</v>
      </c>
      <c r="L450" s="535">
        <v>587.54999999999995</v>
      </c>
      <c r="M450" s="535">
        <v>20.881589999999999</v>
      </c>
    </row>
    <row r="451" spans="1:13">
      <c r="A451" s="254">
        <v>441</v>
      </c>
      <c r="B451" s="562" t="s">
        <v>767</v>
      </c>
      <c r="C451" s="535">
        <v>15463.9</v>
      </c>
      <c r="D451" s="536">
        <v>15375.216666666667</v>
      </c>
      <c r="E451" s="536">
        <v>15193.683333333334</v>
      </c>
      <c r="F451" s="536">
        <v>14923.466666666667</v>
      </c>
      <c r="G451" s="536">
        <v>14741.933333333334</v>
      </c>
      <c r="H451" s="536">
        <v>15645.433333333334</v>
      </c>
      <c r="I451" s="536">
        <v>15826.966666666667</v>
      </c>
      <c r="J451" s="536">
        <v>16097.183333333334</v>
      </c>
      <c r="K451" s="535">
        <v>15556.75</v>
      </c>
      <c r="L451" s="535">
        <v>15105</v>
      </c>
      <c r="M451" s="535">
        <v>1.6979999999999999E-2</v>
      </c>
    </row>
    <row r="452" spans="1:13">
      <c r="A452" s="254">
        <v>442</v>
      </c>
      <c r="B452" s="562" t="s">
        <v>177</v>
      </c>
      <c r="C452" s="535">
        <v>739.5</v>
      </c>
      <c r="D452" s="536">
        <v>736.5</v>
      </c>
      <c r="E452" s="536">
        <v>715.5</v>
      </c>
      <c r="F452" s="536">
        <v>691.5</v>
      </c>
      <c r="G452" s="536">
        <v>670.5</v>
      </c>
      <c r="H452" s="536">
        <v>760.5</v>
      </c>
      <c r="I452" s="536">
        <v>781.5</v>
      </c>
      <c r="J452" s="536">
        <v>805.5</v>
      </c>
      <c r="K452" s="535">
        <v>757.5</v>
      </c>
      <c r="L452" s="535">
        <v>712.5</v>
      </c>
      <c r="M452" s="535">
        <v>274.65350999999998</v>
      </c>
    </row>
    <row r="453" spans="1:13">
      <c r="A453" s="254">
        <v>443</v>
      </c>
      <c r="B453" s="562" t="s">
        <v>768</v>
      </c>
      <c r="C453" s="535">
        <v>130</v>
      </c>
      <c r="D453" s="536">
        <v>126.98333333333333</v>
      </c>
      <c r="E453" s="536">
        <v>118.26666666666668</v>
      </c>
      <c r="F453" s="536">
        <v>106.53333333333335</v>
      </c>
      <c r="G453" s="536">
        <v>97.816666666666691</v>
      </c>
      <c r="H453" s="536">
        <v>138.71666666666667</v>
      </c>
      <c r="I453" s="536">
        <v>147.43333333333334</v>
      </c>
      <c r="J453" s="536">
        <v>159.16666666666666</v>
      </c>
      <c r="K453" s="535">
        <v>135.69999999999999</v>
      </c>
      <c r="L453" s="535">
        <v>115.25</v>
      </c>
      <c r="M453" s="535">
        <v>213.5112</v>
      </c>
    </row>
    <row r="454" spans="1:13">
      <c r="A454" s="254">
        <v>444</v>
      </c>
      <c r="B454" s="562" t="s">
        <v>769</v>
      </c>
      <c r="C454" s="535">
        <v>1081.7</v>
      </c>
      <c r="D454" s="536">
        <v>1073.5666666666666</v>
      </c>
      <c r="E454" s="536">
        <v>1040.1333333333332</v>
      </c>
      <c r="F454" s="536">
        <v>998.56666666666661</v>
      </c>
      <c r="G454" s="536">
        <v>965.13333333333321</v>
      </c>
      <c r="H454" s="536">
        <v>1115.1333333333332</v>
      </c>
      <c r="I454" s="536">
        <v>1148.5666666666666</v>
      </c>
      <c r="J454" s="536">
        <v>1190.1333333333332</v>
      </c>
      <c r="K454" s="535">
        <v>1107</v>
      </c>
      <c r="L454" s="535">
        <v>1032</v>
      </c>
      <c r="M454" s="535">
        <v>2.1608100000000001</v>
      </c>
    </row>
    <row r="455" spans="1:13">
      <c r="A455" s="254">
        <v>445</v>
      </c>
      <c r="B455" s="562" t="s">
        <v>183</v>
      </c>
      <c r="C455" s="535">
        <v>2894.3</v>
      </c>
      <c r="D455" s="536">
        <v>2915.5499999999997</v>
      </c>
      <c r="E455" s="536">
        <v>2858.7499999999995</v>
      </c>
      <c r="F455" s="536">
        <v>2823.2</v>
      </c>
      <c r="G455" s="536">
        <v>2766.3999999999996</v>
      </c>
      <c r="H455" s="536">
        <v>2951.0999999999995</v>
      </c>
      <c r="I455" s="536">
        <v>3007.8999999999996</v>
      </c>
      <c r="J455" s="536">
        <v>3043.4499999999994</v>
      </c>
      <c r="K455" s="535">
        <v>2972.35</v>
      </c>
      <c r="L455" s="535">
        <v>2880</v>
      </c>
      <c r="M455" s="535">
        <v>55.531529999999997</v>
      </c>
    </row>
    <row r="456" spans="1:13">
      <c r="A456" s="254">
        <v>446</v>
      </c>
      <c r="B456" s="562" t="s">
        <v>805</v>
      </c>
      <c r="C456" s="535">
        <v>609.15</v>
      </c>
      <c r="D456" s="536">
        <v>613.18333333333328</v>
      </c>
      <c r="E456" s="536">
        <v>600.46666666666658</v>
      </c>
      <c r="F456" s="536">
        <v>591.7833333333333</v>
      </c>
      <c r="G456" s="536">
        <v>579.06666666666661</v>
      </c>
      <c r="H456" s="536">
        <v>621.86666666666656</v>
      </c>
      <c r="I456" s="536">
        <v>634.58333333333326</v>
      </c>
      <c r="J456" s="536">
        <v>643.26666666666654</v>
      </c>
      <c r="K456" s="535">
        <v>625.9</v>
      </c>
      <c r="L456" s="535">
        <v>604.5</v>
      </c>
      <c r="M456" s="535">
        <v>55.472909999999999</v>
      </c>
    </row>
    <row r="457" spans="1:13">
      <c r="A457" s="254">
        <v>447</v>
      </c>
      <c r="B457" s="562" t="s">
        <v>178</v>
      </c>
      <c r="C457" s="535">
        <v>2657.85</v>
      </c>
      <c r="D457" s="536">
        <v>2656.6166666666668</v>
      </c>
      <c r="E457" s="536">
        <v>2608.2333333333336</v>
      </c>
      <c r="F457" s="536">
        <v>2558.6166666666668</v>
      </c>
      <c r="G457" s="536">
        <v>2510.2333333333336</v>
      </c>
      <c r="H457" s="536">
        <v>2706.2333333333336</v>
      </c>
      <c r="I457" s="536">
        <v>2754.6166666666668</v>
      </c>
      <c r="J457" s="536">
        <v>2804.2333333333336</v>
      </c>
      <c r="K457" s="535">
        <v>2705</v>
      </c>
      <c r="L457" s="535">
        <v>2607</v>
      </c>
      <c r="M457" s="535">
        <v>3.3548200000000001</v>
      </c>
    </row>
    <row r="458" spans="1:13">
      <c r="A458" s="254">
        <v>448</v>
      </c>
      <c r="B458" s="562" t="s">
        <v>505</v>
      </c>
      <c r="C458" s="535">
        <v>1109.75</v>
      </c>
      <c r="D458" s="536">
        <v>1107.4166666666667</v>
      </c>
      <c r="E458" s="536">
        <v>1091.8833333333334</v>
      </c>
      <c r="F458" s="536">
        <v>1074.0166666666667</v>
      </c>
      <c r="G458" s="536">
        <v>1058.4833333333333</v>
      </c>
      <c r="H458" s="536">
        <v>1125.2833333333335</v>
      </c>
      <c r="I458" s="536">
        <v>1140.8166666666668</v>
      </c>
      <c r="J458" s="536">
        <v>1158.6833333333336</v>
      </c>
      <c r="K458" s="535">
        <v>1122.95</v>
      </c>
      <c r="L458" s="535">
        <v>1089.55</v>
      </c>
      <c r="M458" s="535">
        <v>0.30419000000000002</v>
      </c>
    </row>
    <row r="459" spans="1:13">
      <c r="A459" s="254">
        <v>449</v>
      </c>
      <c r="B459" s="562" t="s">
        <v>180</v>
      </c>
      <c r="C459" s="535">
        <v>128.69999999999999</v>
      </c>
      <c r="D459" s="536">
        <v>128.46666666666667</v>
      </c>
      <c r="E459" s="536">
        <v>124.38333333333333</v>
      </c>
      <c r="F459" s="536">
        <v>120.06666666666666</v>
      </c>
      <c r="G459" s="536">
        <v>115.98333333333332</v>
      </c>
      <c r="H459" s="536">
        <v>132.78333333333333</v>
      </c>
      <c r="I459" s="536">
        <v>136.86666666666665</v>
      </c>
      <c r="J459" s="536">
        <v>141.18333333333334</v>
      </c>
      <c r="K459" s="535">
        <v>132.55000000000001</v>
      </c>
      <c r="L459" s="535">
        <v>124.15</v>
      </c>
      <c r="M459" s="535">
        <v>52.752400000000002</v>
      </c>
    </row>
    <row r="460" spans="1:13">
      <c r="A460" s="254">
        <v>450</v>
      </c>
      <c r="B460" s="562" t="s">
        <v>179</v>
      </c>
      <c r="C460" s="535">
        <v>322.95</v>
      </c>
      <c r="D460" s="536">
        <v>324.91666666666669</v>
      </c>
      <c r="E460" s="536">
        <v>316.88333333333338</v>
      </c>
      <c r="F460" s="536">
        <v>310.81666666666672</v>
      </c>
      <c r="G460" s="536">
        <v>302.78333333333342</v>
      </c>
      <c r="H460" s="536">
        <v>330.98333333333335</v>
      </c>
      <c r="I460" s="536">
        <v>339.01666666666665</v>
      </c>
      <c r="J460" s="536">
        <v>345.08333333333331</v>
      </c>
      <c r="K460" s="535">
        <v>332.95</v>
      </c>
      <c r="L460" s="535">
        <v>318.85000000000002</v>
      </c>
      <c r="M460" s="535">
        <v>919.01338999999996</v>
      </c>
    </row>
    <row r="461" spans="1:13">
      <c r="A461" s="254">
        <v>451</v>
      </c>
      <c r="B461" s="562" t="s">
        <v>181</v>
      </c>
      <c r="C461" s="535">
        <v>95.15</v>
      </c>
      <c r="D461" s="536">
        <v>94.850000000000009</v>
      </c>
      <c r="E461" s="536">
        <v>93.300000000000011</v>
      </c>
      <c r="F461" s="536">
        <v>91.45</v>
      </c>
      <c r="G461" s="536">
        <v>89.9</v>
      </c>
      <c r="H461" s="536">
        <v>96.700000000000017</v>
      </c>
      <c r="I461" s="536">
        <v>98.25</v>
      </c>
      <c r="J461" s="536">
        <v>100.10000000000002</v>
      </c>
      <c r="K461" s="535">
        <v>96.4</v>
      </c>
      <c r="L461" s="535">
        <v>93</v>
      </c>
      <c r="M461" s="535">
        <v>506.96555000000001</v>
      </c>
    </row>
    <row r="462" spans="1:13">
      <c r="A462" s="254">
        <v>452</v>
      </c>
      <c r="B462" s="562" t="s">
        <v>770</v>
      </c>
      <c r="C462" s="535">
        <v>45.8</v>
      </c>
      <c r="D462" s="536">
        <v>46.266666666666673</v>
      </c>
      <c r="E462" s="536">
        <v>44.933333333333344</v>
      </c>
      <c r="F462" s="536">
        <v>44.06666666666667</v>
      </c>
      <c r="G462" s="536">
        <v>42.733333333333341</v>
      </c>
      <c r="H462" s="536">
        <v>47.133333333333347</v>
      </c>
      <c r="I462" s="536">
        <v>48.466666666666676</v>
      </c>
      <c r="J462" s="536">
        <v>49.33333333333335</v>
      </c>
      <c r="K462" s="535">
        <v>47.6</v>
      </c>
      <c r="L462" s="535">
        <v>45.4</v>
      </c>
      <c r="M462" s="535">
        <v>91.285179999999997</v>
      </c>
    </row>
    <row r="463" spans="1:13">
      <c r="A463" s="254">
        <v>453</v>
      </c>
      <c r="B463" s="562" t="s">
        <v>182</v>
      </c>
      <c r="C463" s="535">
        <v>715.15</v>
      </c>
      <c r="D463" s="536">
        <v>722.61666666666667</v>
      </c>
      <c r="E463" s="536">
        <v>703.63333333333333</v>
      </c>
      <c r="F463" s="536">
        <v>692.11666666666667</v>
      </c>
      <c r="G463" s="536">
        <v>673.13333333333333</v>
      </c>
      <c r="H463" s="536">
        <v>734.13333333333333</v>
      </c>
      <c r="I463" s="536">
        <v>753.11666666666667</v>
      </c>
      <c r="J463" s="536">
        <v>764.63333333333333</v>
      </c>
      <c r="K463" s="535">
        <v>741.6</v>
      </c>
      <c r="L463" s="535">
        <v>711.1</v>
      </c>
      <c r="M463" s="535">
        <v>235.51590999999999</v>
      </c>
    </row>
    <row r="464" spans="1:13">
      <c r="A464" s="254">
        <v>454</v>
      </c>
      <c r="B464" s="562" t="s">
        <v>506</v>
      </c>
      <c r="C464" s="535">
        <v>3404.2</v>
      </c>
      <c r="D464" s="536">
        <v>3403.4</v>
      </c>
      <c r="E464" s="536">
        <v>3307.8</v>
      </c>
      <c r="F464" s="536">
        <v>3211.4</v>
      </c>
      <c r="G464" s="536">
        <v>3115.8</v>
      </c>
      <c r="H464" s="536">
        <v>3499.8</v>
      </c>
      <c r="I464" s="536">
        <v>3595.3999999999996</v>
      </c>
      <c r="J464" s="536">
        <v>3691.8</v>
      </c>
      <c r="K464" s="535">
        <v>3499</v>
      </c>
      <c r="L464" s="535">
        <v>3307</v>
      </c>
      <c r="M464" s="535">
        <v>0.25051000000000001</v>
      </c>
    </row>
    <row r="465" spans="1:13">
      <c r="A465" s="254">
        <v>455</v>
      </c>
      <c r="B465" s="562" t="s">
        <v>184</v>
      </c>
      <c r="C465" s="535">
        <v>918.85</v>
      </c>
      <c r="D465" s="536">
        <v>927.56666666666661</v>
      </c>
      <c r="E465" s="536">
        <v>906.28333333333319</v>
      </c>
      <c r="F465" s="536">
        <v>893.71666666666658</v>
      </c>
      <c r="G465" s="536">
        <v>872.43333333333317</v>
      </c>
      <c r="H465" s="536">
        <v>940.13333333333321</v>
      </c>
      <c r="I465" s="536">
        <v>961.41666666666652</v>
      </c>
      <c r="J465" s="536">
        <v>973.98333333333323</v>
      </c>
      <c r="K465" s="535">
        <v>948.85</v>
      </c>
      <c r="L465" s="535">
        <v>915</v>
      </c>
      <c r="M465" s="535">
        <v>52.549370000000003</v>
      </c>
    </row>
    <row r="466" spans="1:13">
      <c r="A466" s="254">
        <v>456</v>
      </c>
      <c r="B466" s="562" t="s">
        <v>276</v>
      </c>
      <c r="C466" s="535">
        <v>153.65</v>
      </c>
      <c r="D466" s="536">
        <v>155.35</v>
      </c>
      <c r="E466" s="536">
        <v>150.19999999999999</v>
      </c>
      <c r="F466" s="536">
        <v>146.75</v>
      </c>
      <c r="G466" s="536">
        <v>141.6</v>
      </c>
      <c r="H466" s="536">
        <v>158.79999999999998</v>
      </c>
      <c r="I466" s="536">
        <v>163.95000000000002</v>
      </c>
      <c r="J466" s="536">
        <v>167.39999999999998</v>
      </c>
      <c r="K466" s="535">
        <v>160.5</v>
      </c>
      <c r="L466" s="535">
        <v>151.9</v>
      </c>
      <c r="M466" s="535">
        <v>15.14668</v>
      </c>
    </row>
    <row r="467" spans="1:13">
      <c r="A467" s="254">
        <v>457</v>
      </c>
      <c r="B467" s="562" t="s">
        <v>164</v>
      </c>
      <c r="C467" s="535">
        <v>968.35</v>
      </c>
      <c r="D467" s="536">
        <v>979.66666666666663</v>
      </c>
      <c r="E467" s="536">
        <v>945.73333333333323</v>
      </c>
      <c r="F467" s="536">
        <v>923.11666666666656</v>
      </c>
      <c r="G467" s="536">
        <v>889.18333333333317</v>
      </c>
      <c r="H467" s="536">
        <v>1002.2833333333333</v>
      </c>
      <c r="I467" s="536">
        <v>1036.2166666666667</v>
      </c>
      <c r="J467" s="536">
        <v>1058.8333333333335</v>
      </c>
      <c r="K467" s="535">
        <v>1013.6</v>
      </c>
      <c r="L467" s="535">
        <v>957.05</v>
      </c>
      <c r="M467" s="535">
        <v>15.720789999999999</v>
      </c>
    </row>
    <row r="468" spans="1:13">
      <c r="A468" s="254">
        <v>458</v>
      </c>
      <c r="B468" s="562" t="s">
        <v>507</v>
      </c>
      <c r="C468" s="535">
        <v>1359.35</v>
      </c>
      <c r="D468" s="536">
        <v>1354.0833333333333</v>
      </c>
      <c r="E468" s="536">
        <v>1271.2666666666664</v>
      </c>
      <c r="F468" s="536">
        <v>1183.1833333333332</v>
      </c>
      <c r="G468" s="536">
        <v>1100.3666666666663</v>
      </c>
      <c r="H468" s="536">
        <v>1442.1666666666665</v>
      </c>
      <c r="I468" s="536">
        <v>1524.9833333333336</v>
      </c>
      <c r="J468" s="536">
        <v>1613.0666666666666</v>
      </c>
      <c r="K468" s="535">
        <v>1436.9</v>
      </c>
      <c r="L468" s="535">
        <v>1266</v>
      </c>
      <c r="M468" s="535">
        <v>2.1484800000000002</v>
      </c>
    </row>
    <row r="469" spans="1:13">
      <c r="A469" s="254">
        <v>459</v>
      </c>
      <c r="B469" s="562" t="s">
        <v>508</v>
      </c>
      <c r="C469" s="535">
        <v>908.1</v>
      </c>
      <c r="D469" s="536">
        <v>908.35</v>
      </c>
      <c r="E469" s="536">
        <v>901.40000000000009</v>
      </c>
      <c r="F469" s="536">
        <v>894.7</v>
      </c>
      <c r="G469" s="536">
        <v>887.75000000000011</v>
      </c>
      <c r="H469" s="536">
        <v>915.05000000000007</v>
      </c>
      <c r="I469" s="536">
        <v>922.00000000000011</v>
      </c>
      <c r="J469" s="536">
        <v>928.7</v>
      </c>
      <c r="K469" s="535">
        <v>915.3</v>
      </c>
      <c r="L469" s="535">
        <v>901.65</v>
      </c>
      <c r="M469" s="535">
        <v>0.71658999999999995</v>
      </c>
    </row>
    <row r="470" spans="1:13">
      <c r="A470" s="254">
        <v>460</v>
      </c>
      <c r="B470" s="562" t="s">
        <v>509</v>
      </c>
      <c r="C470" s="535">
        <v>1273.5999999999999</v>
      </c>
      <c r="D470" s="536">
        <v>1282.8666666666666</v>
      </c>
      <c r="E470" s="536">
        <v>1255.7333333333331</v>
      </c>
      <c r="F470" s="536">
        <v>1237.8666666666666</v>
      </c>
      <c r="G470" s="536">
        <v>1210.7333333333331</v>
      </c>
      <c r="H470" s="536">
        <v>1300.7333333333331</v>
      </c>
      <c r="I470" s="536">
        <v>1327.8666666666668</v>
      </c>
      <c r="J470" s="536">
        <v>1345.7333333333331</v>
      </c>
      <c r="K470" s="535">
        <v>1310</v>
      </c>
      <c r="L470" s="535">
        <v>1265</v>
      </c>
      <c r="M470" s="535">
        <v>0.1908</v>
      </c>
    </row>
    <row r="471" spans="1:13">
      <c r="A471" s="254">
        <v>461</v>
      </c>
      <c r="B471" s="562" t="s">
        <v>185</v>
      </c>
      <c r="C471" s="535">
        <v>1406.9</v>
      </c>
      <c r="D471" s="536">
        <v>1413.9833333333336</v>
      </c>
      <c r="E471" s="536">
        <v>1396.0166666666671</v>
      </c>
      <c r="F471" s="536">
        <v>1385.1333333333334</v>
      </c>
      <c r="G471" s="536">
        <v>1367.166666666667</v>
      </c>
      <c r="H471" s="536">
        <v>1424.8666666666672</v>
      </c>
      <c r="I471" s="536">
        <v>1442.8333333333335</v>
      </c>
      <c r="J471" s="536">
        <v>1453.7166666666674</v>
      </c>
      <c r="K471" s="535">
        <v>1431.95</v>
      </c>
      <c r="L471" s="535">
        <v>1403.1</v>
      </c>
      <c r="M471" s="535">
        <v>27.15597</v>
      </c>
    </row>
    <row r="472" spans="1:13">
      <c r="A472" s="254">
        <v>462</v>
      </c>
      <c r="B472" s="562" t="s">
        <v>186</v>
      </c>
      <c r="C472" s="535">
        <v>2428.1999999999998</v>
      </c>
      <c r="D472" s="536">
        <v>2439.5833333333335</v>
      </c>
      <c r="E472" s="536">
        <v>2390.0166666666669</v>
      </c>
      <c r="F472" s="536">
        <v>2351.8333333333335</v>
      </c>
      <c r="G472" s="536">
        <v>2302.2666666666669</v>
      </c>
      <c r="H472" s="536">
        <v>2477.7666666666669</v>
      </c>
      <c r="I472" s="536">
        <v>2527.3333333333335</v>
      </c>
      <c r="J472" s="536">
        <v>2565.5166666666669</v>
      </c>
      <c r="K472" s="535">
        <v>2489.15</v>
      </c>
      <c r="L472" s="535">
        <v>2401.4</v>
      </c>
      <c r="M472" s="535">
        <v>4.2963699999999996</v>
      </c>
    </row>
    <row r="473" spans="1:13">
      <c r="A473" s="254">
        <v>463</v>
      </c>
      <c r="B473" s="562" t="s">
        <v>187</v>
      </c>
      <c r="C473" s="535">
        <v>381.8</v>
      </c>
      <c r="D473" s="536">
        <v>382.76666666666665</v>
      </c>
      <c r="E473" s="536">
        <v>373.23333333333329</v>
      </c>
      <c r="F473" s="536">
        <v>364.66666666666663</v>
      </c>
      <c r="G473" s="536">
        <v>355.13333333333327</v>
      </c>
      <c r="H473" s="536">
        <v>391.33333333333331</v>
      </c>
      <c r="I473" s="536">
        <v>400.86666666666662</v>
      </c>
      <c r="J473" s="536">
        <v>409.43333333333334</v>
      </c>
      <c r="K473" s="535">
        <v>392.3</v>
      </c>
      <c r="L473" s="535">
        <v>374.2</v>
      </c>
      <c r="M473" s="535">
        <v>26.773109999999999</v>
      </c>
    </row>
    <row r="474" spans="1:13">
      <c r="A474" s="254">
        <v>464</v>
      </c>
      <c r="B474" s="562" t="s">
        <v>510</v>
      </c>
      <c r="C474" s="535">
        <v>808.65</v>
      </c>
      <c r="D474" s="536">
        <v>805.88333333333333</v>
      </c>
      <c r="E474" s="536">
        <v>788.76666666666665</v>
      </c>
      <c r="F474" s="536">
        <v>768.88333333333333</v>
      </c>
      <c r="G474" s="536">
        <v>751.76666666666665</v>
      </c>
      <c r="H474" s="536">
        <v>825.76666666666665</v>
      </c>
      <c r="I474" s="536">
        <v>842.88333333333321</v>
      </c>
      <c r="J474" s="536">
        <v>862.76666666666665</v>
      </c>
      <c r="K474" s="535">
        <v>823</v>
      </c>
      <c r="L474" s="535">
        <v>786</v>
      </c>
      <c r="M474" s="535">
        <v>10.56061</v>
      </c>
    </row>
    <row r="475" spans="1:13">
      <c r="A475" s="254">
        <v>465</v>
      </c>
      <c r="B475" s="562" t="s">
        <v>511</v>
      </c>
      <c r="C475" s="535">
        <v>13.8</v>
      </c>
      <c r="D475" s="536">
        <v>13.85</v>
      </c>
      <c r="E475" s="536">
        <v>13.7</v>
      </c>
      <c r="F475" s="536">
        <v>13.6</v>
      </c>
      <c r="G475" s="536">
        <v>13.45</v>
      </c>
      <c r="H475" s="536">
        <v>13.95</v>
      </c>
      <c r="I475" s="536">
        <v>14.100000000000001</v>
      </c>
      <c r="J475" s="536">
        <v>14.2</v>
      </c>
      <c r="K475" s="535">
        <v>14</v>
      </c>
      <c r="L475" s="535">
        <v>13.75</v>
      </c>
      <c r="M475" s="535">
        <v>80.838859999999997</v>
      </c>
    </row>
    <row r="476" spans="1:13">
      <c r="A476" s="254">
        <v>466</v>
      </c>
      <c r="B476" s="562" t="s">
        <v>512</v>
      </c>
      <c r="C476" s="535">
        <v>1080.45</v>
      </c>
      <c r="D476" s="536">
        <v>1073.8499999999999</v>
      </c>
      <c r="E476" s="536">
        <v>1049.6999999999998</v>
      </c>
      <c r="F476" s="536">
        <v>1018.9499999999998</v>
      </c>
      <c r="G476" s="536">
        <v>994.79999999999973</v>
      </c>
      <c r="H476" s="536">
        <v>1104.5999999999999</v>
      </c>
      <c r="I476" s="536">
        <v>1128.75</v>
      </c>
      <c r="J476" s="536">
        <v>1159.5</v>
      </c>
      <c r="K476" s="535">
        <v>1098</v>
      </c>
      <c r="L476" s="535">
        <v>1043.0999999999999</v>
      </c>
      <c r="M476" s="535">
        <v>3.8611800000000001</v>
      </c>
    </row>
    <row r="477" spans="1:13">
      <c r="A477" s="254">
        <v>467</v>
      </c>
      <c r="B477" s="562" t="s">
        <v>513</v>
      </c>
      <c r="C477" s="535">
        <v>13.9</v>
      </c>
      <c r="D477" s="536">
        <v>13.983333333333334</v>
      </c>
      <c r="E477" s="536">
        <v>13.716666666666669</v>
      </c>
      <c r="F477" s="536">
        <v>13.533333333333335</v>
      </c>
      <c r="G477" s="536">
        <v>13.266666666666669</v>
      </c>
      <c r="H477" s="536">
        <v>14.166666666666668</v>
      </c>
      <c r="I477" s="536">
        <v>14.433333333333334</v>
      </c>
      <c r="J477" s="536">
        <v>14.616666666666667</v>
      </c>
      <c r="K477" s="535">
        <v>14.25</v>
      </c>
      <c r="L477" s="535">
        <v>13.8</v>
      </c>
      <c r="M477" s="535">
        <v>62.557630000000003</v>
      </c>
    </row>
    <row r="478" spans="1:13">
      <c r="A478" s="254">
        <v>468</v>
      </c>
      <c r="B478" s="562" t="s">
        <v>514</v>
      </c>
      <c r="C478" s="535">
        <v>362.55</v>
      </c>
      <c r="D478" s="536">
        <v>364.16666666666669</v>
      </c>
      <c r="E478" s="536">
        <v>359.43333333333339</v>
      </c>
      <c r="F478" s="536">
        <v>356.31666666666672</v>
      </c>
      <c r="G478" s="536">
        <v>351.58333333333343</v>
      </c>
      <c r="H478" s="536">
        <v>367.28333333333336</v>
      </c>
      <c r="I478" s="536">
        <v>372.01666666666659</v>
      </c>
      <c r="J478" s="536">
        <v>375.13333333333333</v>
      </c>
      <c r="K478" s="535">
        <v>368.9</v>
      </c>
      <c r="L478" s="535">
        <v>361.05</v>
      </c>
      <c r="M478" s="535">
        <v>0.70704</v>
      </c>
    </row>
    <row r="479" spans="1:13">
      <c r="A479" s="254">
        <v>469</v>
      </c>
      <c r="B479" s="562" t="s">
        <v>193</v>
      </c>
      <c r="C479" s="535">
        <v>561.54999999999995</v>
      </c>
      <c r="D479" s="536">
        <v>568.79999999999995</v>
      </c>
      <c r="E479" s="536">
        <v>548.19999999999993</v>
      </c>
      <c r="F479" s="536">
        <v>534.85</v>
      </c>
      <c r="G479" s="536">
        <v>514.25</v>
      </c>
      <c r="H479" s="536">
        <v>582.14999999999986</v>
      </c>
      <c r="I479" s="536">
        <v>602.74999999999977</v>
      </c>
      <c r="J479" s="536">
        <v>616.0999999999998</v>
      </c>
      <c r="K479" s="535">
        <v>589.4</v>
      </c>
      <c r="L479" s="535">
        <v>555.45000000000005</v>
      </c>
      <c r="M479" s="535">
        <v>115.11171</v>
      </c>
    </row>
    <row r="480" spans="1:13">
      <c r="A480" s="254">
        <v>470</v>
      </c>
      <c r="B480" s="562" t="s">
        <v>190</v>
      </c>
      <c r="C480" s="535">
        <v>243.95</v>
      </c>
      <c r="D480" s="536">
        <v>245.9</v>
      </c>
      <c r="E480" s="536">
        <v>239.60000000000002</v>
      </c>
      <c r="F480" s="536">
        <v>235.25000000000003</v>
      </c>
      <c r="G480" s="536">
        <v>228.95000000000005</v>
      </c>
      <c r="H480" s="536">
        <v>250.25</v>
      </c>
      <c r="I480" s="536">
        <v>256.55</v>
      </c>
      <c r="J480" s="536">
        <v>260.89999999999998</v>
      </c>
      <c r="K480" s="535">
        <v>252.2</v>
      </c>
      <c r="L480" s="535">
        <v>241.55</v>
      </c>
      <c r="M480" s="535">
        <v>6.3218699999999997</v>
      </c>
    </row>
    <row r="481" spans="1:13">
      <c r="A481" s="254">
        <v>471</v>
      </c>
      <c r="B481" s="562" t="s">
        <v>785</v>
      </c>
      <c r="C481" s="535">
        <v>33.549999999999997</v>
      </c>
      <c r="D481" s="536">
        <v>33.616666666666667</v>
      </c>
      <c r="E481" s="536">
        <v>33.033333333333331</v>
      </c>
      <c r="F481" s="536">
        <v>32.516666666666666</v>
      </c>
      <c r="G481" s="536">
        <v>31.93333333333333</v>
      </c>
      <c r="H481" s="536">
        <v>34.133333333333333</v>
      </c>
      <c r="I481" s="536">
        <v>34.716666666666661</v>
      </c>
      <c r="J481" s="536">
        <v>35.233333333333334</v>
      </c>
      <c r="K481" s="535">
        <v>34.200000000000003</v>
      </c>
      <c r="L481" s="535">
        <v>33.1</v>
      </c>
      <c r="M481" s="535">
        <v>30.225680000000001</v>
      </c>
    </row>
    <row r="482" spans="1:13">
      <c r="A482" s="254">
        <v>472</v>
      </c>
      <c r="B482" s="562" t="s">
        <v>191</v>
      </c>
      <c r="C482" s="535">
        <v>6115</v>
      </c>
      <c r="D482" s="536">
        <v>6221.333333333333</v>
      </c>
      <c r="E482" s="536">
        <v>5953.6666666666661</v>
      </c>
      <c r="F482" s="536">
        <v>5792.333333333333</v>
      </c>
      <c r="G482" s="536">
        <v>5524.6666666666661</v>
      </c>
      <c r="H482" s="536">
        <v>6382.6666666666661</v>
      </c>
      <c r="I482" s="536">
        <v>6650.3333333333321</v>
      </c>
      <c r="J482" s="536">
        <v>6811.6666666666661</v>
      </c>
      <c r="K482" s="535">
        <v>6489</v>
      </c>
      <c r="L482" s="535">
        <v>6060</v>
      </c>
      <c r="M482" s="535">
        <v>13.07673</v>
      </c>
    </row>
    <row r="483" spans="1:13">
      <c r="A483" s="254">
        <v>473</v>
      </c>
      <c r="B483" s="562" t="s">
        <v>192</v>
      </c>
      <c r="C483" s="535">
        <v>40.6</v>
      </c>
      <c r="D483" s="536">
        <v>40.366666666666667</v>
      </c>
      <c r="E483" s="536">
        <v>39.733333333333334</v>
      </c>
      <c r="F483" s="536">
        <v>38.866666666666667</v>
      </c>
      <c r="G483" s="536">
        <v>38.233333333333334</v>
      </c>
      <c r="H483" s="536">
        <v>41.233333333333334</v>
      </c>
      <c r="I483" s="536">
        <v>41.866666666666674</v>
      </c>
      <c r="J483" s="536">
        <v>42.733333333333334</v>
      </c>
      <c r="K483" s="535">
        <v>41</v>
      </c>
      <c r="L483" s="535">
        <v>39.5</v>
      </c>
      <c r="M483" s="535">
        <v>151.19159999999999</v>
      </c>
    </row>
    <row r="484" spans="1:13">
      <c r="A484" s="254">
        <v>474</v>
      </c>
      <c r="B484" s="562" t="s">
        <v>189</v>
      </c>
      <c r="C484" s="535">
        <v>1161.3499999999999</v>
      </c>
      <c r="D484" s="536">
        <v>1169.55</v>
      </c>
      <c r="E484" s="536">
        <v>1145.0999999999999</v>
      </c>
      <c r="F484" s="536">
        <v>1128.8499999999999</v>
      </c>
      <c r="G484" s="536">
        <v>1104.3999999999999</v>
      </c>
      <c r="H484" s="536">
        <v>1185.8</v>
      </c>
      <c r="I484" s="536">
        <v>1210.2500000000002</v>
      </c>
      <c r="J484" s="536">
        <v>1226.5</v>
      </c>
      <c r="K484" s="535">
        <v>1194</v>
      </c>
      <c r="L484" s="535">
        <v>1153.3</v>
      </c>
      <c r="M484" s="535">
        <v>3.2900499999999999</v>
      </c>
    </row>
    <row r="485" spans="1:13">
      <c r="A485" s="254">
        <v>475</v>
      </c>
      <c r="B485" s="562" t="s">
        <v>141</v>
      </c>
      <c r="C485" s="535">
        <v>535.1</v>
      </c>
      <c r="D485" s="536">
        <v>536.73333333333335</v>
      </c>
      <c r="E485" s="536">
        <v>529.36666666666667</v>
      </c>
      <c r="F485" s="536">
        <v>523.63333333333333</v>
      </c>
      <c r="G485" s="536">
        <v>516.26666666666665</v>
      </c>
      <c r="H485" s="536">
        <v>542.4666666666667</v>
      </c>
      <c r="I485" s="536">
        <v>549.83333333333348</v>
      </c>
      <c r="J485" s="536">
        <v>555.56666666666672</v>
      </c>
      <c r="K485" s="535">
        <v>544.1</v>
      </c>
      <c r="L485" s="535">
        <v>531</v>
      </c>
      <c r="M485" s="535">
        <v>27.238689999999998</v>
      </c>
    </row>
    <row r="486" spans="1:13">
      <c r="A486" s="254">
        <v>476</v>
      </c>
      <c r="B486" s="562" t="s">
        <v>277</v>
      </c>
      <c r="C486" s="535">
        <v>225.1</v>
      </c>
      <c r="D486" s="536">
        <v>225.68333333333331</v>
      </c>
      <c r="E486" s="536">
        <v>220.51666666666662</v>
      </c>
      <c r="F486" s="536">
        <v>215.93333333333331</v>
      </c>
      <c r="G486" s="536">
        <v>210.76666666666662</v>
      </c>
      <c r="H486" s="536">
        <v>230.26666666666662</v>
      </c>
      <c r="I486" s="536">
        <v>235.43333333333331</v>
      </c>
      <c r="J486" s="536">
        <v>240.01666666666662</v>
      </c>
      <c r="K486" s="535">
        <v>230.85</v>
      </c>
      <c r="L486" s="535">
        <v>221.1</v>
      </c>
      <c r="M486" s="535">
        <v>6.7500200000000001</v>
      </c>
    </row>
    <row r="487" spans="1:13">
      <c r="A487" s="254">
        <v>477</v>
      </c>
      <c r="B487" s="562" t="s">
        <v>515</v>
      </c>
      <c r="C487" s="535">
        <v>2647.95</v>
      </c>
      <c r="D487" s="536">
        <v>2664.4</v>
      </c>
      <c r="E487" s="536">
        <v>2593.8000000000002</v>
      </c>
      <c r="F487" s="536">
        <v>2539.65</v>
      </c>
      <c r="G487" s="536">
        <v>2469.0500000000002</v>
      </c>
      <c r="H487" s="536">
        <v>2718.55</v>
      </c>
      <c r="I487" s="536">
        <v>2789.1499999999996</v>
      </c>
      <c r="J487" s="536">
        <v>2843.3</v>
      </c>
      <c r="K487" s="535">
        <v>2735</v>
      </c>
      <c r="L487" s="535">
        <v>2610.25</v>
      </c>
      <c r="M487" s="535">
        <v>0.14606</v>
      </c>
    </row>
    <row r="488" spans="1:13">
      <c r="A488" s="254">
        <v>478</v>
      </c>
      <c r="B488" s="562" t="s">
        <v>516</v>
      </c>
      <c r="C488" s="535">
        <v>400.7</v>
      </c>
      <c r="D488" s="536">
        <v>398.88333333333338</v>
      </c>
      <c r="E488" s="536">
        <v>382.81666666666678</v>
      </c>
      <c r="F488" s="536">
        <v>364.93333333333339</v>
      </c>
      <c r="G488" s="536">
        <v>348.86666666666679</v>
      </c>
      <c r="H488" s="536">
        <v>416.76666666666677</v>
      </c>
      <c r="I488" s="536">
        <v>432.83333333333337</v>
      </c>
      <c r="J488" s="536">
        <v>450.71666666666675</v>
      </c>
      <c r="K488" s="535">
        <v>414.95</v>
      </c>
      <c r="L488" s="535">
        <v>381</v>
      </c>
      <c r="M488" s="535">
        <v>16.576460000000001</v>
      </c>
    </row>
    <row r="489" spans="1:13">
      <c r="A489" s="254">
        <v>479</v>
      </c>
      <c r="B489" s="562" t="s">
        <v>517</v>
      </c>
      <c r="C489" s="535">
        <v>258</v>
      </c>
      <c r="D489" s="536">
        <v>259.66666666666669</v>
      </c>
      <c r="E489" s="536">
        <v>255.38333333333338</v>
      </c>
      <c r="F489" s="536">
        <v>252.76666666666671</v>
      </c>
      <c r="G489" s="536">
        <v>248.48333333333341</v>
      </c>
      <c r="H489" s="536">
        <v>262.28333333333336</v>
      </c>
      <c r="I489" s="536">
        <v>266.56666666666666</v>
      </c>
      <c r="J489" s="536">
        <v>269.18333333333334</v>
      </c>
      <c r="K489" s="535">
        <v>263.95</v>
      </c>
      <c r="L489" s="535">
        <v>257.05</v>
      </c>
      <c r="M489" s="535">
        <v>4.3632099999999996</v>
      </c>
    </row>
    <row r="490" spans="1:13">
      <c r="A490" s="254">
        <v>480</v>
      </c>
      <c r="B490" s="562" t="s">
        <v>518</v>
      </c>
      <c r="C490" s="535">
        <v>3430.95</v>
      </c>
      <c r="D490" s="536">
        <v>3448.9666666666667</v>
      </c>
      <c r="E490" s="536">
        <v>3402.9833333333336</v>
      </c>
      <c r="F490" s="536">
        <v>3375.0166666666669</v>
      </c>
      <c r="G490" s="536">
        <v>3329.0333333333338</v>
      </c>
      <c r="H490" s="536">
        <v>3476.9333333333334</v>
      </c>
      <c r="I490" s="536">
        <v>3522.9166666666661</v>
      </c>
      <c r="J490" s="536">
        <v>3550.8833333333332</v>
      </c>
      <c r="K490" s="535">
        <v>3494.95</v>
      </c>
      <c r="L490" s="535">
        <v>3421</v>
      </c>
      <c r="M490" s="535">
        <v>5.6730000000000003E-2</v>
      </c>
    </row>
    <row r="491" spans="1:13">
      <c r="A491" s="254">
        <v>481</v>
      </c>
      <c r="B491" s="562" t="s">
        <v>519</v>
      </c>
      <c r="C491" s="535">
        <v>3506.6</v>
      </c>
      <c r="D491" s="536">
        <v>3466.4166666666665</v>
      </c>
      <c r="E491" s="536">
        <v>3392.833333333333</v>
      </c>
      <c r="F491" s="536">
        <v>3279.0666666666666</v>
      </c>
      <c r="G491" s="536">
        <v>3205.4833333333331</v>
      </c>
      <c r="H491" s="536">
        <v>3580.1833333333329</v>
      </c>
      <c r="I491" s="536">
        <v>3653.766666666666</v>
      </c>
      <c r="J491" s="536">
        <v>3767.5333333333328</v>
      </c>
      <c r="K491" s="535">
        <v>3540</v>
      </c>
      <c r="L491" s="535">
        <v>3352.65</v>
      </c>
      <c r="M491" s="535">
        <v>1.26207</v>
      </c>
    </row>
    <row r="492" spans="1:13">
      <c r="A492" s="254">
        <v>482</v>
      </c>
      <c r="B492" s="562" t="s">
        <v>520</v>
      </c>
      <c r="C492" s="535">
        <v>53.2</v>
      </c>
      <c r="D492" s="536">
        <v>53.949999999999996</v>
      </c>
      <c r="E492" s="536">
        <v>52.399999999999991</v>
      </c>
      <c r="F492" s="536">
        <v>51.599999999999994</v>
      </c>
      <c r="G492" s="536">
        <v>50.04999999999999</v>
      </c>
      <c r="H492" s="536">
        <v>54.749999999999993</v>
      </c>
      <c r="I492" s="536">
        <v>56.29999999999999</v>
      </c>
      <c r="J492" s="536">
        <v>57.099999999999994</v>
      </c>
      <c r="K492" s="535">
        <v>55.5</v>
      </c>
      <c r="L492" s="535">
        <v>53.15</v>
      </c>
      <c r="M492" s="535">
        <v>34.090209999999999</v>
      </c>
    </row>
    <row r="493" spans="1:13">
      <c r="A493" s="254">
        <v>483</v>
      </c>
      <c r="B493" s="562" t="s">
        <v>521</v>
      </c>
      <c r="C493" s="535">
        <v>1183.95</v>
      </c>
      <c r="D493" s="536">
        <v>1174.2500000000002</v>
      </c>
      <c r="E493" s="536">
        <v>1140.3500000000004</v>
      </c>
      <c r="F493" s="536">
        <v>1096.7500000000002</v>
      </c>
      <c r="G493" s="536">
        <v>1062.8500000000004</v>
      </c>
      <c r="H493" s="536">
        <v>1217.8500000000004</v>
      </c>
      <c r="I493" s="536">
        <v>1251.7500000000005</v>
      </c>
      <c r="J493" s="536">
        <v>1295.3500000000004</v>
      </c>
      <c r="K493" s="535">
        <v>1208.1500000000001</v>
      </c>
      <c r="L493" s="535">
        <v>1130.6500000000001</v>
      </c>
      <c r="M493" s="535">
        <v>1.0373000000000001</v>
      </c>
    </row>
    <row r="494" spans="1:13">
      <c r="A494" s="254">
        <v>484</v>
      </c>
      <c r="B494" s="562" t="s">
        <v>278</v>
      </c>
      <c r="C494" s="535">
        <v>403.9</v>
      </c>
      <c r="D494" s="536">
        <v>406.73333333333335</v>
      </c>
      <c r="E494" s="536">
        <v>398.4666666666667</v>
      </c>
      <c r="F494" s="536">
        <v>393.03333333333336</v>
      </c>
      <c r="G494" s="536">
        <v>384.76666666666671</v>
      </c>
      <c r="H494" s="536">
        <v>412.16666666666669</v>
      </c>
      <c r="I494" s="536">
        <v>420.43333333333334</v>
      </c>
      <c r="J494" s="536">
        <v>425.86666666666667</v>
      </c>
      <c r="K494" s="535">
        <v>415</v>
      </c>
      <c r="L494" s="535">
        <v>401.3</v>
      </c>
      <c r="M494" s="535">
        <v>1.0647800000000001</v>
      </c>
    </row>
    <row r="495" spans="1:13">
      <c r="A495" s="254">
        <v>485</v>
      </c>
      <c r="B495" s="562" t="s">
        <v>522</v>
      </c>
      <c r="C495" s="535">
        <v>1042.95</v>
      </c>
      <c r="D495" s="536">
        <v>1039.3000000000002</v>
      </c>
      <c r="E495" s="536">
        <v>1018.7000000000003</v>
      </c>
      <c r="F495" s="536">
        <v>994.45</v>
      </c>
      <c r="G495" s="536">
        <v>973.85000000000014</v>
      </c>
      <c r="H495" s="536">
        <v>1063.5500000000004</v>
      </c>
      <c r="I495" s="536">
        <v>1084.1500000000003</v>
      </c>
      <c r="J495" s="536">
        <v>1108.4000000000005</v>
      </c>
      <c r="K495" s="535">
        <v>1059.9000000000001</v>
      </c>
      <c r="L495" s="535">
        <v>1015.05</v>
      </c>
      <c r="M495" s="535">
        <v>3.6224599999999998</v>
      </c>
    </row>
    <row r="496" spans="1:13">
      <c r="A496" s="254">
        <v>486</v>
      </c>
      <c r="B496" s="562" t="s">
        <v>523</v>
      </c>
      <c r="C496" s="535">
        <v>1589.35</v>
      </c>
      <c r="D496" s="536">
        <v>1595.1333333333332</v>
      </c>
      <c r="E496" s="536">
        <v>1575.2166666666665</v>
      </c>
      <c r="F496" s="536">
        <v>1561.0833333333333</v>
      </c>
      <c r="G496" s="536">
        <v>1541.1666666666665</v>
      </c>
      <c r="H496" s="536">
        <v>1609.2666666666664</v>
      </c>
      <c r="I496" s="536">
        <v>1629.1833333333334</v>
      </c>
      <c r="J496" s="536">
        <v>1643.3166666666664</v>
      </c>
      <c r="K496" s="535">
        <v>1615.05</v>
      </c>
      <c r="L496" s="535">
        <v>1581</v>
      </c>
      <c r="M496" s="535">
        <v>0.36875000000000002</v>
      </c>
    </row>
    <row r="497" spans="1:13">
      <c r="A497" s="254">
        <v>487</v>
      </c>
      <c r="B497" s="562" t="s">
        <v>524</v>
      </c>
      <c r="C497" s="535">
        <v>1402.4</v>
      </c>
      <c r="D497" s="536">
        <v>1417.1166666666668</v>
      </c>
      <c r="E497" s="536">
        <v>1380.2833333333335</v>
      </c>
      <c r="F497" s="536">
        <v>1358.1666666666667</v>
      </c>
      <c r="G497" s="536">
        <v>1321.3333333333335</v>
      </c>
      <c r="H497" s="536">
        <v>1439.2333333333336</v>
      </c>
      <c r="I497" s="536">
        <v>1476.0666666666666</v>
      </c>
      <c r="J497" s="536">
        <v>1498.1833333333336</v>
      </c>
      <c r="K497" s="535">
        <v>1453.95</v>
      </c>
      <c r="L497" s="535">
        <v>1395</v>
      </c>
      <c r="M497" s="535">
        <v>0.71353</v>
      </c>
    </row>
    <row r="498" spans="1:13">
      <c r="A498" s="254">
        <v>488</v>
      </c>
      <c r="B498" s="562" t="s">
        <v>118</v>
      </c>
      <c r="C498" s="535">
        <v>11.3</v>
      </c>
      <c r="D498" s="536">
        <v>11.433333333333332</v>
      </c>
      <c r="E498" s="536">
        <v>11.116666666666664</v>
      </c>
      <c r="F498" s="536">
        <v>10.933333333333332</v>
      </c>
      <c r="G498" s="536">
        <v>10.616666666666664</v>
      </c>
      <c r="H498" s="536">
        <v>11.616666666666664</v>
      </c>
      <c r="I498" s="536">
        <v>11.93333333333333</v>
      </c>
      <c r="J498" s="536">
        <v>12.116666666666664</v>
      </c>
      <c r="K498" s="535">
        <v>11.75</v>
      </c>
      <c r="L498" s="535">
        <v>11.25</v>
      </c>
      <c r="M498" s="535">
        <v>2886.3482800000002</v>
      </c>
    </row>
    <row r="499" spans="1:13">
      <c r="A499" s="254">
        <v>489</v>
      </c>
      <c r="B499" s="562" t="s">
        <v>195</v>
      </c>
      <c r="C499" s="535">
        <v>1018.15</v>
      </c>
      <c r="D499" s="536">
        <v>1027.0333333333335</v>
      </c>
      <c r="E499" s="536">
        <v>1000.0666666666671</v>
      </c>
      <c r="F499" s="536">
        <v>981.98333333333358</v>
      </c>
      <c r="G499" s="536">
        <v>955.01666666666711</v>
      </c>
      <c r="H499" s="536">
        <v>1045.116666666667</v>
      </c>
      <c r="I499" s="536">
        <v>1072.0833333333337</v>
      </c>
      <c r="J499" s="536">
        <v>1090.166666666667</v>
      </c>
      <c r="K499" s="535">
        <v>1054</v>
      </c>
      <c r="L499" s="535">
        <v>1008.95</v>
      </c>
      <c r="M499" s="535">
        <v>23.92792</v>
      </c>
    </row>
    <row r="500" spans="1:13">
      <c r="A500" s="254">
        <v>490</v>
      </c>
      <c r="B500" s="562" t="s">
        <v>525</v>
      </c>
      <c r="C500" s="535">
        <v>5912.2</v>
      </c>
      <c r="D500" s="536">
        <v>5920.4000000000005</v>
      </c>
      <c r="E500" s="536">
        <v>5791.8000000000011</v>
      </c>
      <c r="F500" s="536">
        <v>5671.4000000000005</v>
      </c>
      <c r="G500" s="536">
        <v>5542.8000000000011</v>
      </c>
      <c r="H500" s="536">
        <v>6040.8000000000011</v>
      </c>
      <c r="I500" s="536">
        <v>6169.4000000000015</v>
      </c>
      <c r="J500" s="536">
        <v>6289.8000000000011</v>
      </c>
      <c r="K500" s="535">
        <v>6049</v>
      </c>
      <c r="L500" s="535">
        <v>5800</v>
      </c>
      <c r="M500" s="535">
        <v>3.083E-2</v>
      </c>
    </row>
    <row r="501" spans="1:13">
      <c r="A501" s="254">
        <v>491</v>
      </c>
      <c r="B501" s="562" t="s">
        <v>526</v>
      </c>
      <c r="C501" s="535">
        <v>130.25</v>
      </c>
      <c r="D501" s="536">
        <v>129.91666666666666</v>
      </c>
      <c r="E501" s="536">
        <v>125.83333333333331</v>
      </c>
      <c r="F501" s="536">
        <v>121.41666666666666</v>
      </c>
      <c r="G501" s="536">
        <v>117.33333333333331</v>
      </c>
      <c r="H501" s="536">
        <v>134.33333333333331</v>
      </c>
      <c r="I501" s="536">
        <v>138.41666666666663</v>
      </c>
      <c r="J501" s="536">
        <v>142.83333333333331</v>
      </c>
      <c r="K501" s="535">
        <v>134</v>
      </c>
      <c r="L501" s="535">
        <v>125.5</v>
      </c>
      <c r="M501" s="535">
        <v>21.531790000000001</v>
      </c>
    </row>
    <row r="502" spans="1:13">
      <c r="A502" s="254">
        <v>492</v>
      </c>
      <c r="B502" s="562" t="s">
        <v>527</v>
      </c>
      <c r="C502" s="535">
        <v>69.2</v>
      </c>
      <c r="D502" s="536">
        <v>70.000000000000014</v>
      </c>
      <c r="E502" s="536">
        <v>67.100000000000023</v>
      </c>
      <c r="F502" s="536">
        <v>65.000000000000014</v>
      </c>
      <c r="G502" s="536">
        <v>62.100000000000023</v>
      </c>
      <c r="H502" s="536">
        <v>72.100000000000023</v>
      </c>
      <c r="I502" s="536">
        <v>75.000000000000028</v>
      </c>
      <c r="J502" s="536">
        <v>77.100000000000023</v>
      </c>
      <c r="K502" s="535">
        <v>72.900000000000006</v>
      </c>
      <c r="L502" s="535">
        <v>67.900000000000006</v>
      </c>
      <c r="M502" s="535">
        <v>9.4578900000000008</v>
      </c>
    </row>
    <row r="503" spans="1:13">
      <c r="A503" s="254">
        <v>493</v>
      </c>
      <c r="B503" s="562" t="s">
        <v>771</v>
      </c>
      <c r="C503" s="535">
        <v>501.6</v>
      </c>
      <c r="D503" s="536">
        <v>493.75</v>
      </c>
      <c r="E503" s="536">
        <v>481</v>
      </c>
      <c r="F503" s="536">
        <v>460.4</v>
      </c>
      <c r="G503" s="536">
        <v>447.65</v>
      </c>
      <c r="H503" s="536">
        <v>514.35</v>
      </c>
      <c r="I503" s="536">
        <v>527.1</v>
      </c>
      <c r="J503" s="536">
        <v>547.70000000000005</v>
      </c>
      <c r="K503" s="535">
        <v>506.5</v>
      </c>
      <c r="L503" s="535">
        <v>473.15</v>
      </c>
      <c r="M503" s="535">
        <v>1.92103</v>
      </c>
    </row>
    <row r="504" spans="1:13">
      <c r="A504" s="254">
        <v>494</v>
      </c>
      <c r="B504" s="562" t="s">
        <v>528</v>
      </c>
      <c r="C504" s="535">
        <v>2412.25</v>
      </c>
      <c r="D504" s="536">
        <v>2405.5166666666669</v>
      </c>
      <c r="E504" s="536">
        <v>2384.4833333333336</v>
      </c>
      <c r="F504" s="536">
        <v>2356.7166666666667</v>
      </c>
      <c r="G504" s="536">
        <v>2335.6833333333334</v>
      </c>
      <c r="H504" s="536">
        <v>2433.2833333333338</v>
      </c>
      <c r="I504" s="536">
        <v>2454.3166666666675</v>
      </c>
      <c r="J504" s="536">
        <v>2482.0833333333339</v>
      </c>
      <c r="K504" s="535">
        <v>2426.5500000000002</v>
      </c>
      <c r="L504" s="535">
        <v>2377.75</v>
      </c>
      <c r="M504" s="535">
        <v>0.97374000000000005</v>
      </c>
    </row>
    <row r="505" spans="1:13">
      <c r="A505" s="254">
        <v>495</v>
      </c>
      <c r="B505" s="562" t="s">
        <v>196</v>
      </c>
      <c r="C505" s="535">
        <v>410.3</v>
      </c>
      <c r="D505" s="536">
        <v>412.7166666666667</v>
      </c>
      <c r="E505" s="536">
        <v>405.58333333333337</v>
      </c>
      <c r="F505" s="536">
        <v>400.86666666666667</v>
      </c>
      <c r="G505" s="536">
        <v>393.73333333333335</v>
      </c>
      <c r="H505" s="536">
        <v>417.43333333333339</v>
      </c>
      <c r="I505" s="536">
        <v>424.56666666666672</v>
      </c>
      <c r="J505" s="536">
        <v>429.28333333333342</v>
      </c>
      <c r="K505" s="535">
        <v>419.85</v>
      </c>
      <c r="L505" s="535">
        <v>408</v>
      </c>
      <c r="M505" s="535">
        <v>117.31941</v>
      </c>
    </row>
    <row r="506" spans="1:13">
      <c r="A506" s="254">
        <v>496</v>
      </c>
      <c r="B506" s="562" t="s">
        <v>529</v>
      </c>
      <c r="C506" s="535">
        <v>501.45</v>
      </c>
      <c r="D506" s="536">
        <v>503.51666666666665</v>
      </c>
      <c r="E506" s="536">
        <v>484.43333333333328</v>
      </c>
      <c r="F506" s="536">
        <v>467.41666666666663</v>
      </c>
      <c r="G506" s="536">
        <v>448.33333333333326</v>
      </c>
      <c r="H506" s="536">
        <v>520.5333333333333</v>
      </c>
      <c r="I506" s="536">
        <v>539.61666666666679</v>
      </c>
      <c r="J506" s="536">
        <v>556.63333333333333</v>
      </c>
      <c r="K506" s="535">
        <v>522.6</v>
      </c>
      <c r="L506" s="535">
        <v>486.5</v>
      </c>
      <c r="M506" s="535">
        <v>25.429210000000001</v>
      </c>
    </row>
    <row r="507" spans="1:13">
      <c r="A507" s="254">
        <v>497</v>
      </c>
      <c r="B507" s="562" t="s">
        <v>197</v>
      </c>
      <c r="C507" s="535">
        <v>15.75</v>
      </c>
      <c r="D507" s="536">
        <v>15.783333333333333</v>
      </c>
      <c r="E507" s="536">
        <v>15.616666666666667</v>
      </c>
      <c r="F507" s="536">
        <v>15.483333333333334</v>
      </c>
      <c r="G507" s="536">
        <v>15.316666666666668</v>
      </c>
      <c r="H507" s="536">
        <v>15.916666666666666</v>
      </c>
      <c r="I507" s="536">
        <v>16.083333333333336</v>
      </c>
      <c r="J507" s="536">
        <v>16.216666666666665</v>
      </c>
      <c r="K507" s="535">
        <v>15.95</v>
      </c>
      <c r="L507" s="535">
        <v>15.65</v>
      </c>
      <c r="M507" s="535">
        <v>1159.22281</v>
      </c>
    </row>
    <row r="508" spans="1:13">
      <c r="A508" s="254">
        <v>498</v>
      </c>
      <c r="B508" s="562" t="s">
        <v>198</v>
      </c>
      <c r="C508" s="535">
        <v>201</v>
      </c>
      <c r="D508" s="536">
        <v>203.18333333333331</v>
      </c>
      <c r="E508" s="536">
        <v>197.81666666666661</v>
      </c>
      <c r="F508" s="536">
        <v>194.6333333333333</v>
      </c>
      <c r="G508" s="536">
        <v>189.26666666666659</v>
      </c>
      <c r="H508" s="536">
        <v>206.36666666666662</v>
      </c>
      <c r="I508" s="536">
        <v>211.73333333333335</v>
      </c>
      <c r="J508" s="536">
        <v>214.91666666666663</v>
      </c>
      <c r="K508" s="535">
        <v>208.55</v>
      </c>
      <c r="L508" s="535">
        <v>200</v>
      </c>
      <c r="M508" s="535">
        <v>158.90204</v>
      </c>
    </row>
    <row r="509" spans="1:13">
      <c r="A509" s="254">
        <v>499</v>
      </c>
      <c r="B509" s="562" t="s">
        <v>530</v>
      </c>
      <c r="C509" s="535">
        <v>295.25</v>
      </c>
      <c r="D509" s="536">
        <v>297.75</v>
      </c>
      <c r="E509" s="536">
        <v>286.5</v>
      </c>
      <c r="F509" s="536">
        <v>277.75</v>
      </c>
      <c r="G509" s="536">
        <v>266.5</v>
      </c>
      <c r="H509" s="536">
        <v>306.5</v>
      </c>
      <c r="I509" s="536">
        <v>317.75</v>
      </c>
      <c r="J509" s="536">
        <v>326.5</v>
      </c>
      <c r="K509" s="535">
        <v>309</v>
      </c>
      <c r="L509" s="535">
        <v>289</v>
      </c>
      <c r="M509" s="535">
        <v>11.796010000000001</v>
      </c>
    </row>
    <row r="510" spans="1:13">
      <c r="A510" s="254">
        <v>500</v>
      </c>
      <c r="B510" s="562" t="s">
        <v>531</v>
      </c>
      <c r="C510" s="535">
        <v>1911.2</v>
      </c>
      <c r="D510" s="536">
        <v>1918.8</v>
      </c>
      <c r="E510" s="536">
        <v>1882.6</v>
      </c>
      <c r="F510" s="536">
        <v>1854</v>
      </c>
      <c r="G510" s="536">
        <v>1817.8</v>
      </c>
      <c r="H510" s="536">
        <v>1947.3999999999999</v>
      </c>
      <c r="I510" s="536">
        <v>1983.6000000000001</v>
      </c>
      <c r="J510" s="536">
        <v>2012.1999999999998</v>
      </c>
      <c r="K510" s="535">
        <v>1955</v>
      </c>
      <c r="L510" s="535">
        <v>1890.2</v>
      </c>
      <c r="M510" s="535">
        <v>0.88536000000000004</v>
      </c>
    </row>
    <row r="511" spans="1:13">
      <c r="A511" s="254">
        <v>501</v>
      </c>
      <c r="B511" s="562" t="s">
        <v>741</v>
      </c>
      <c r="C511" s="535">
        <v>928.9</v>
      </c>
      <c r="D511" s="536">
        <v>932.30000000000007</v>
      </c>
      <c r="E511" s="536">
        <v>915.60000000000014</v>
      </c>
      <c r="F511" s="536">
        <v>902.30000000000007</v>
      </c>
      <c r="G511" s="536">
        <v>885.60000000000014</v>
      </c>
      <c r="H511" s="536">
        <v>945.60000000000014</v>
      </c>
      <c r="I511" s="536">
        <v>962.30000000000018</v>
      </c>
      <c r="J511" s="536">
        <v>975.60000000000014</v>
      </c>
      <c r="K511" s="535">
        <v>949</v>
      </c>
      <c r="L511" s="535">
        <v>919</v>
      </c>
      <c r="M511" s="535">
        <v>0.67903999999999998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600"/>
      <c r="B5" s="600"/>
      <c r="C5" s="601"/>
      <c r="D5" s="601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602" t="s">
        <v>533</v>
      </c>
      <c r="C7" s="602"/>
      <c r="D7" s="248">
        <f>Main!B10</f>
        <v>44256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44253</v>
      </c>
      <c r="B10" s="253">
        <v>540615</v>
      </c>
      <c r="C10" s="254" t="s">
        <v>976</v>
      </c>
      <c r="D10" s="254" t="s">
        <v>1015</v>
      </c>
      <c r="E10" s="254" t="s">
        <v>542</v>
      </c>
      <c r="F10" s="356">
        <v>140000</v>
      </c>
      <c r="G10" s="253">
        <v>7.04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44253</v>
      </c>
      <c r="B11" s="253">
        <v>540615</v>
      </c>
      <c r="C11" s="254" t="s">
        <v>976</v>
      </c>
      <c r="D11" s="254" t="s">
        <v>977</v>
      </c>
      <c r="E11" s="254" t="s">
        <v>543</v>
      </c>
      <c r="F11" s="356">
        <v>200000</v>
      </c>
      <c r="G11" s="253">
        <v>7.04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44253</v>
      </c>
      <c r="B12" s="253">
        <v>539544</v>
      </c>
      <c r="C12" s="254" t="s">
        <v>1016</v>
      </c>
      <c r="D12" s="254" t="s">
        <v>1017</v>
      </c>
      <c r="E12" s="254" t="s">
        <v>543</v>
      </c>
      <c r="F12" s="356">
        <v>44761</v>
      </c>
      <c r="G12" s="253">
        <v>2.39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44253</v>
      </c>
      <c r="B13" s="253">
        <v>539544</v>
      </c>
      <c r="C13" s="254" t="s">
        <v>1016</v>
      </c>
      <c r="D13" s="254" t="s">
        <v>1018</v>
      </c>
      <c r="E13" s="254" t="s">
        <v>543</v>
      </c>
      <c r="F13" s="356">
        <v>79804</v>
      </c>
      <c r="G13" s="253">
        <v>2.39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44253</v>
      </c>
      <c r="B14" s="253">
        <v>539544</v>
      </c>
      <c r="C14" s="254" t="s">
        <v>1016</v>
      </c>
      <c r="D14" s="254" t="s">
        <v>1019</v>
      </c>
      <c r="E14" s="254" t="s">
        <v>542</v>
      </c>
      <c r="F14" s="356">
        <v>25000</v>
      </c>
      <c r="G14" s="253">
        <v>2.39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44253</v>
      </c>
      <c r="B15" s="253">
        <v>539544</v>
      </c>
      <c r="C15" s="254" t="s">
        <v>1016</v>
      </c>
      <c r="D15" s="254" t="s">
        <v>1020</v>
      </c>
      <c r="E15" s="254" t="s">
        <v>542</v>
      </c>
      <c r="F15" s="356">
        <v>73610</v>
      </c>
      <c r="G15" s="253">
        <v>2.39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44253</v>
      </c>
      <c r="B16" s="253">
        <v>540545</v>
      </c>
      <c r="C16" s="254" t="s">
        <v>1021</v>
      </c>
      <c r="D16" s="254" t="s">
        <v>1022</v>
      </c>
      <c r="E16" s="254" t="s">
        <v>543</v>
      </c>
      <c r="F16" s="356">
        <v>295086</v>
      </c>
      <c r="G16" s="253">
        <v>87.43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44253</v>
      </c>
      <c r="B17" s="253">
        <v>526737</v>
      </c>
      <c r="C17" s="254" t="s">
        <v>1023</v>
      </c>
      <c r="D17" s="254" t="s">
        <v>1024</v>
      </c>
      <c r="E17" s="254" t="s">
        <v>543</v>
      </c>
      <c r="F17" s="356">
        <v>90518</v>
      </c>
      <c r="G17" s="253">
        <v>3.1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44253</v>
      </c>
      <c r="B18" s="253">
        <v>526737</v>
      </c>
      <c r="C18" s="254" t="s">
        <v>1023</v>
      </c>
      <c r="D18" s="254" t="s">
        <v>1025</v>
      </c>
      <c r="E18" s="254" t="s">
        <v>542</v>
      </c>
      <c r="F18" s="356">
        <v>75000</v>
      </c>
      <c r="G18" s="253">
        <v>3.1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44253</v>
      </c>
      <c r="B19" s="253">
        <v>532959</v>
      </c>
      <c r="C19" s="254" t="s">
        <v>942</v>
      </c>
      <c r="D19" s="254" t="s">
        <v>943</v>
      </c>
      <c r="E19" s="254" t="s">
        <v>543</v>
      </c>
      <c r="F19" s="356">
        <v>8283072</v>
      </c>
      <c r="G19" s="253">
        <v>0.76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44253</v>
      </c>
      <c r="B20" s="253">
        <v>532959</v>
      </c>
      <c r="C20" s="254" t="s">
        <v>942</v>
      </c>
      <c r="D20" s="254" t="s">
        <v>993</v>
      </c>
      <c r="E20" s="254" t="s">
        <v>542</v>
      </c>
      <c r="F20" s="356">
        <v>5000000</v>
      </c>
      <c r="G20" s="253">
        <v>0.76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44253</v>
      </c>
      <c r="B21" s="253">
        <v>540936</v>
      </c>
      <c r="C21" s="254" t="s">
        <v>962</v>
      </c>
      <c r="D21" s="254" t="s">
        <v>964</v>
      </c>
      <c r="E21" s="254" t="s">
        <v>543</v>
      </c>
      <c r="F21" s="356">
        <v>100000</v>
      </c>
      <c r="G21" s="253">
        <v>62.36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44253</v>
      </c>
      <c r="B22" s="253">
        <v>540936</v>
      </c>
      <c r="C22" s="254" t="s">
        <v>962</v>
      </c>
      <c r="D22" s="254" t="s">
        <v>978</v>
      </c>
      <c r="E22" s="254" t="s">
        <v>543</v>
      </c>
      <c r="F22" s="356">
        <v>69250</v>
      </c>
      <c r="G22" s="253">
        <v>61.91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44253</v>
      </c>
      <c r="B23" s="253">
        <v>540936</v>
      </c>
      <c r="C23" s="254" t="s">
        <v>962</v>
      </c>
      <c r="D23" s="254" t="s">
        <v>963</v>
      </c>
      <c r="E23" s="254" t="s">
        <v>543</v>
      </c>
      <c r="F23" s="356">
        <v>74500</v>
      </c>
      <c r="G23" s="253">
        <v>61.99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44253</v>
      </c>
      <c r="B24" s="253">
        <v>540936</v>
      </c>
      <c r="C24" s="254" t="s">
        <v>962</v>
      </c>
      <c r="D24" s="254" t="s">
        <v>1026</v>
      </c>
      <c r="E24" s="254" t="s">
        <v>543</v>
      </c>
      <c r="F24" s="356">
        <v>56000</v>
      </c>
      <c r="G24" s="253">
        <v>62.07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44253</v>
      </c>
      <c r="B25" s="253">
        <v>530663</v>
      </c>
      <c r="C25" s="254" t="s">
        <v>1027</v>
      </c>
      <c r="D25" s="254" t="s">
        <v>1028</v>
      </c>
      <c r="E25" s="254" t="s">
        <v>542</v>
      </c>
      <c r="F25" s="356">
        <v>404111</v>
      </c>
      <c r="G25" s="253">
        <v>2.62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44253</v>
      </c>
      <c r="B26" s="253">
        <v>542924</v>
      </c>
      <c r="C26" s="254" t="s">
        <v>979</v>
      </c>
      <c r="D26" s="254" t="s">
        <v>1029</v>
      </c>
      <c r="E26" s="254" t="s">
        <v>542</v>
      </c>
      <c r="F26" s="356">
        <v>33000</v>
      </c>
      <c r="G26" s="253">
        <v>99.36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44253</v>
      </c>
      <c r="B27" s="253">
        <v>542924</v>
      </c>
      <c r="C27" s="254" t="s">
        <v>979</v>
      </c>
      <c r="D27" s="254" t="s">
        <v>1029</v>
      </c>
      <c r="E27" s="254" t="s">
        <v>543</v>
      </c>
      <c r="F27" s="356">
        <v>25500</v>
      </c>
      <c r="G27" s="253">
        <v>96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44253</v>
      </c>
      <c r="B28" s="253">
        <v>540385</v>
      </c>
      <c r="C28" s="254" t="s">
        <v>1030</v>
      </c>
      <c r="D28" s="254" t="s">
        <v>1031</v>
      </c>
      <c r="E28" s="254" t="s">
        <v>542</v>
      </c>
      <c r="F28" s="356">
        <v>40445</v>
      </c>
      <c r="G28" s="253">
        <v>15.14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44253</v>
      </c>
      <c r="B29" s="253">
        <v>532067</v>
      </c>
      <c r="C29" s="254" t="s">
        <v>1032</v>
      </c>
      <c r="D29" s="254" t="s">
        <v>1033</v>
      </c>
      <c r="E29" s="254" t="s">
        <v>543</v>
      </c>
      <c r="F29" s="356">
        <v>105000</v>
      </c>
      <c r="G29" s="253">
        <v>287.44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44253</v>
      </c>
      <c r="B30" s="253">
        <v>540730</v>
      </c>
      <c r="C30" s="254" t="s">
        <v>1034</v>
      </c>
      <c r="D30" s="254" t="s">
        <v>1035</v>
      </c>
      <c r="E30" s="254" t="s">
        <v>543</v>
      </c>
      <c r="F30" s="356">
        <v>65000</v>
      </c>
      <c r="G30" s="253">
        <v>74.95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44253</v>
      </c>
      <c r="B31" s="253">
        <v>540080</v>
      </c>
      <c r="C31" s="254" t="s">
        <v>1036</v>
      </c>
      <c r="D31" s="254" t="s">
        <v>1037</v>
      </c>
      <c r="E31" s="254" t="s">
        <v>543</v>
      </c>
      <c r="F31" s="356">
        <v>75869</v>
      </c>
      <c r="G31" s="253">
        <v>21.01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44253</v>
      </c>
      <c r="B32" s="253">
        <v>524654</v>
      </c>
      <c r="C32" s="254" t="s">
        <v>1038</v>
      </c>
      <c r="D32" s="254" t="s">
        <v>1039</v>
      </c>
      <c r="E32" s="254" t="s">
        <v>543</v>
      </c>
      <c r="F32" s="356">
        <v>35065</v>
      </c>
      <c r="G32" s="253">
        <v>107.81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44253</v>
      </c>
      <c r="B33" s="253">
        <v>539291</v>
      </c>
      <c r="C33" s="254" t="s">
        <v>1040</v>
      </c>
      <c r="D33" s="254" t="s">
        <v>1029</v>
      </c>
      <c r="E33" s="254" t="s">
        <v>542</v>
      </c>
      <c r="F33" s="356">
        <v>39360</v>
      </c>
      <c r="G33" s="253">
        <v>85.87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44253</v>
      </c>
      <c r="B34" s="253">
        <v>540404</v>
      </c>
      <c r="C34" s="254" t="s">
        <v>1041</v>
      </c>
      <c r="D34" s="254" t="s">
        <v>1042</v>
      </c>
      <c r="E34" s="254" t="s">
        <v>543</v>
      </c>
      <c r="F34" s="356">
        <v>36000</v>
      </c>
      <c r="G34" s="253">
        <v>124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44253</v>
      </c>
      <c r="B35" s="253">
        <v>540404</v>
      </c>
      <c r="C35" s="254" t="s">
        <v>1041</v>
      </c>
      <c r="D35" s="254" t="s">
        <v>1043</v>
      </c>
      <c r="E35" s="254" t="s">
        <v>542</v>
      </c>
      <c r="F35" s="356">
        <v>36000</v>
      </c>
      <c r="G35" s="253">
        <v>124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44253</v>
      </c>
      <c r="B36" s="253">
        <v>512217</v>
      </c>
      <c r="C36" s="254" t="s">
        <v>944</v>
      </c>
      <c r="D36" s="254" t="s">
        <v>965</v>
      </c>
      <c r="E36" s="254" t="s">
        <v>542</v>
      </c>
      <c r="F36" s="356">
        <v>95504</v>
      </c>
      <c r="G36" s="253">
        <v>27.26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44253</v>
      </c>
      <c r="B37" s="253">
        <v>512217</v>
      </c>
      <c r="C37" s="254" t="s">
        <v>944</v>
      </c>
      <c r="D37" s="254" t="s">
        <v>1044</v>
      </c>
      <c r="E37" s="254" t="s">
        <v>543</v>
      </c>
      <c r="F37" s="356">
        <v>40088</v>
      </c>
      <c r="G37" s="253">
        <v>27.63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44253</v>
      </c>
      <c r="B38" s="253">
        <v>538540</v>
      </c>
      <c r="C38" s="254" t="s">
        <v>1045</v>
      </c>
      <c r="D38" s="254" t="s">
        <v>1046</v>
      </c>
      <c r="E38" s="254" t="s">
        <v>543</v>
      </c>
      <c r="F38" s="356">
        <v>646750</v>
      </c>
      <c r="G38" s="253">
        <v>0.35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44253</v>
      </c>
      <c r="B39" s="253">
        <v>532092</v>
      </c>
      <c r="C39" s="254" t="s">
        <v>1047</v>
      </c>
      <c r="D39" s="254" t="s">
        <v>1048</v>
      </c>
      <c r="E39" s="254" t="s">
        <v>542</v>
      </c>
      <c r="F39" s="356">
        <v>337500</v>
      </c>
      <c r="G39" s="253">
        <v>6.32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44253</v>
      </c>
      <c r="B40" s="253">
        <v>532092</v>
      </c>
      <c r="C40" s="254" t="s">
        <v>1047</v>
      </c>
      <c r="D40" s="254" t="s">
        <v>1049</v>
      </c>
      <c r="E40" s="254" t="s">
        <v>542</v>
      </c>
      <c r="F40" s="356">
        <v>337500</v>
      </c>
      <c r="G40" s="253">
        <v>6.32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44253</v>
      </c>
      <c r="B41" s="253">
        <v>532092</v>
      </c>
      <c r="C41" s="254" t="s">
        <v>1047</v>
      </c>
      <c r="D41" s="254" t="s">
        <v>1050</v>
      </c>
      <c r="E41" s="254" t="s">
        <v>543</v>
      </c>
      <c r="F41" s="356">
        <v>250067</v>
      </c>
      <c r="G41" s="253">
        <v>6.32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44253</v>
      </c>
      <c r="B42" s="253">
        <v>540259</v>
      </c>
      <c r="C42" s="254" t="s">
        <v>958</v>
      </c>
      <c r="D42" s="254" t="s">
        <v>845</v>
      </c>
      <c r="E42" s="254" t="s">
        <v>542</v>
      </c>
      <c r="F42" s="356">
        <v>126856</v>
      </c>
      <c r="G42" s="253">
        <v>19.22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44253</v>
      </c>
      <c r="B43" s="253">
        <v>540259</v>
      </c>
      <c r="C43" s="254" t="s">
        <v>958</v>
      </c>
      <c r="D43" s="254" t="s">
        <v>845</v>
      </c>
      <c r="E43" s="254" t="s">
        <v>543</v>
      </c>
      <c r="F43" s="356">
        <v>126856</v>
      </c>
      <c r="G43" s="253">
        <v>19.11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44253</v>
      </c>
      <c r="B44" s="253">
        <v>540259</v>
      </c>
      <c r="C44" s="254" t="s">
        <v>958</v>
      </c>
      <c r="D44" s="254" t="s">
        <v>980</v>
      </c>
      <c r="E44" s="254" t="s">
        <v>543</v>
      </c>
      <c r="F44" s="356">
        <v>100000</v>
      </c>
      <c r="G44" s="253">
        <v>18.52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44253</v>
      </c>
      <c r="B45" s="253">
        <v>532217</v>
      </c>
      <c r="C45" s="254" t="s">
        <v>1051</v>
      </c>
      <c r="D45" s="254" t="s">
        <v>1052</v>
      </c>
      <c r="E45" s="254" t="s">
        <v>542</v>
      </c>
      <c r="F45" s="356">
        <v>100000</v>
      </c>
      <c r="G45" s="253">
        <v>2.89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44253</v>
      </c>
      <c r="B46" s="253">
        <v>532217</v>
      </c>
      <c r="C46" s="254" t="s">
        <v>1051</v>
      </c>
      <c r="D46" s="254" t="s">
        <v>1053</v>
      </c>
      <c r="E46" s="254" t="s">
        <v>543</v>
      </c>
      <c r="F46" s="356">
        <v>174350</v>
      </c>
      <c r="G46" s="253">
        <v>2.89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44253</v>
      </c>
      <c r="B47" s="253">
        <v>539026</v>
      </c>
      <c r="C47" s="254" t="s">
        <v>945</v>
      </c>
      <c r="D47" s="254" t="s">
        <v>1054</v>
      </c>
      <c r="E47" s="254" t="s">
        <v>543</v>
      </c>
      <c r="F47" s="356">
        <v>44000</v>
      </c>
      <c r="G47" s="253">
        <v>26.86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44253</v>
      </c>
      <c r="B48" s="253">
        <v>539026</v>
      </c>
      <c r="C48" s="254" t="s">
        <v>945</v>
      </c>
      <c r="D48" s="254" t="s">
        <v>1055</v>
      </c>
      <c r="E48" s="254" t="s">
        <v>542</v>
      </c>
      <c r="F48" s="356">
        <v>36000</v>
      </c>
      <c r="G48" s="253">
        <v>27.55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44253</v>
      </c>
      <c r="B49" s="253">
        <v>542923</v>
      </c>
      <c r="C49" s="254" t="s">
        <v>966</v>
      </c>
      <c r="D49" s="254" t="s">
        <v>967</v>
      </c>
      <c r="E49" s="254" t="s">
        <v>542</v>
      </c>
      <c r="F49" s="356">
        <v>90000</v>
      </c>
      <c r="G49" s="253">
        <v>6.53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44253</v>
      </c>
      <c r="B50" s="253">
        <v>542923</v>
      </c>
      <c r="C50" s="254" t="s">
        <v>966</v>
      </c>
      <c r="D50" s="254" t="s">
        <v>981</v>
      </c>
      <c r="E50" s="254" t="s">
        <v>543</v>
      </c>
      <c r="F50" s="356">
        <v>100000</v>
      </c>
      <c r="G50" s="253">
        <v>6.53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44253</v>
      </c>
      <c r="B51" s="253">
        <v>504673</v>
      </c>
      <c r="C51" s="254" t="s">
        <v>982</v>
      </c>
      <c r="D51" s="254" t="s">
        <v>1056</v>
      </c>
      <c r="E51" s="254" t="s">
        <v>543</v>
      </c>
      <c r="F51" s="356">
        <v>321483</v>
      </c>
      <c r="G51" s="253">
        <v>3.05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44253</v>
      </c>
      <c r="B52" s="253">
        <v>504673</v>
      </c>
      <c r="C52" s="254" t="s">
        <v>982</v>
      </c>
      <c r="D52" s="254" t="s">
        <v>1057</v>
      </c>
      <c r="E52" s="254" t="s">
        <v>543</v>
      </c>
      <c r="F52" s="356">
        <v>718645</v>
      </c>
      <c r="G52" s="253">
        <v>3.05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44253</v>
      </c>
      <c r="B53" s="253">
        <v>504673</v>
      </c>
      <c r="C53" s="254" t="s">
        <v>982</v>
      </c>
      <c r="D53" s="254" t="s">
        <v>983</v>
      </c>
      <c r="E53" s="254" t="s">
        <v>542</v>
      </c>
      <c r="F53" s="356">
        <v>1058022</v>
      </c>
      <c r="G53" s="253">
        <v>3.05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44253</v>
      </c>
      <c r="B54" s="253" t="s">
        <v>984</v>
      </c>
      <c r="C54" s="254" t="s">
        <v>985</v>
      </c>
      <c r="D54" s="254" t="s">
        <v>1058</v>
      </c>
      <c r="E54" s="254" t="s">
        <v>542</v>
      </c>
      <c r="F54" s="356">
        <v>220000</v>
      </c>
      <c r="G54" s="253">
        <v>26.35</v>
      </c>
      <c r="H54" s="325" t="s">
        <v>774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44253</v>
      </c>
      <c r="B55" s="253" t="s">
        <v>984</v>
      </c>
      <c r="C55" s="254" t="s">
        <v>985</v>
      </c>
      <c r="D55" s="254" t="s">
        <v>986</v>
      </c>
      <c r="E55" s="254" t="s">
        <v>542</v>
      </c>
      <c r="F55" s="356">
        <v>257370</v>
      </c>
      <c r="G55" s="253">
        <v>24.81</v>
      </c>
      <c r="H55" s="325" t="s">
        <v>774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44253</v>
      </c>
      <c r="B56" s="253" t="s">
        <v>1059</v>
      </c>
      <c r="C56" s="254" t="s">
        <v>1060</v>
      </c>
      <c r="D56" s="254" t="s">
        <v>1061</v>
      </c>
      <c r="E56" s="254" t="s">
        <v>542</v>
      </c>
      <c r="F56" s="356">
        <v>16254</v>
      </c>
      <c r="G56" s="253">
        <v>107.3</v>
      </c>
      <c r="H56" s="325" t="s">
        <v>774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44253</v>
      </c>
      <c r="B57" s="253" t="s">
        <v>69</v>
      </c>
      <c r="C57" s="254" t="s">
        <v>988</v>
      </c>
      <c r="D57" s="254" t="s">
        <v>989</v>
      </c>
      <c r="E57" s="254" t="s">
        <v>542</v>
      </c>
      <c r="F57" s="356">
        <v>19902141</v>
      </c>
      <c r="G57" s="253">
        <v>47.44</v>
      </c>
      <c r="H57" s="325" t="s">
        <v>774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44253</v>
      </c>
      <c r="B58" s="253" t="s">
        <v>1062</v>
      </c>
      <c r="C58" s="254" t="s">
        <v>1063</v>
      </c>
      <c r="D58" s="254" t="s">
        <v>1064</v>
      </c>
      <c r="E58" s="254" t="s">
        <v>542</v>
      </c>
      <c r="F58" s="356">
        <v>100000</v>
      </c>
      <c r="G58" s="253">
        <v>64.680000000000007</v>
      </c>
      <c r="H58" s="325" t="s">
        <v>774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44253</v>
      </c>
      <c r="B59" s="253" t="s">
        <v>1065</v>
      </c>
      <c r="C59" s="254" t="s">
        <v>1066</v>
      </c>
      <c r="D59" s="254" t="s">
        <v>992</v>
      </c>
      <c r="E59" s="254" t="s">
        <v>542</v>
      </c>
      <c r="F59" s="356">
        <v>178455</v>
      </c>
      <c r="G59" s="253">
        <v>407.6</v>
      </c>
      <c r="H59" s="325" t="s">
        <v>774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44253</v>
      </c>
      <c r="B60" s="253" t="s">
        <v>1065</v>
      </c>
      <c r="C60" s="254" t="s">
        <v>1066</v>
      </c>
      <c r="D60" s="254" t="s">
        <v>996</v>
      </c>
      <c r="E60" s="254" t="s">
        <v>542</v>
      </c>
      <c r="F60" s="356">
        <v>144698</v>
      </c>
      <c r="G60" s="253">
        <v>407.87</v>
      </c>
      <c r="H60" s="325" t="s">
        <v>774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44253</v>
      </c>
      <c r="B61" s="253" t="s">
        <v>1067</v>
      </c>
      <c r="C61" s="254" t="s">
        <v>1068</v>
      </c>
      <c r="D61" s="254" t="s">
        <v>1069</v>
      </c>
      <c r="E61" s="254" t="s">
        <v>542</v>
      </c>
      <c r="F61" s="356">
        <v>1112331</v>
      </c>
      <c r="G61" s="253">
        <v>29.09</v>
      </c>
      <c r="H61" s="325" t="s">
        <v>774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44253</v>
      </c>
      <c r="B62" s="253" t="s">
        <v>1070</v>
      </c>
      <c r="C62" s="254" t="s">
        <v>1071</v>
      </c>
      <c r="D62" s="254" t="s">
        <v>1033</v>
      </c>
      <c r="E62" s="254" t="s">
        <v>542</v>
      </c>
      <c r="F62" s="356">
        <v>75000</v>
      </c>
      <c r="G62" s="253">
        <v>393.42</v>
      </c>
      <c r="H62" s="325" t="s">
        <v>774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44253</v>
      </c>
      <c r="B63" s="253" t="s">
        <v>742</v>
      </c>
      <c r="C63" s="254" t="s">
        <v>1072</v>
      </c>
      <c r="D63" s="254" t="s">
        <v>1073</v>
      </c>
      <c r="E63" s="254" t="s">
        <v>542</v>
      </c>
      <c r="F63" s="356">
        <v>300000</v>
      </c>
      <c r="G63" s="253">
        <v>1865</v>
      </c>
      <c r="H63" s="325" t="s">
        <v>774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44253</v>
      </c>
      <c r="B64" s="253" t="s">
        <v>383</v>
      </c>
      <c r="C64" s="254" t="s">
        <v>990</v>
      </c>
      <c r="D64" s="254" t="s">
        <v>991</v>
      </c>
      <c r="E64" s="254" t="s">
        <v>542</v>
      </c>
      <c r="F64" s="356">
        <v>7604975</v>
      </c>
      <c r="G64" s="253">
        <v>53.6</v>
      </c>
      <c r="H64" s="325" t="s">
        <v>774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44253</v>
      </c>
      <c r="B65" s="253" t="s">
        <v>383</v>
      </c>
      <c r="C65" s="254" t="s">
        <v>990</v>
      </c>
      <c r="D65" s="254" t="s">
        <v>992</v>
      </c>
      <c r="E65" s="254" t="s">
        <v>542</v>
      </c>
      <c r="F65" s="356">
        <v>2907711</v>
      </c>
      <c r="G65" s="253">
        <v>53.43</v>
      </c>
      <c r="H65" s="325" t="s">
        <v>774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44253</v>
      </c>
      <c r="B66" s="253" t="s">
        <v>383</v>
      </c>
      <c r="C66" s="254" t="s">
        <v>990</v>
      </c>
      <c r="D66" s="254" t="s">
        <v>994</v>
      </c>
      <c r="E66" s="254" t="s">
        <v>542</v>
      </c>
      <c r="F66" s="356">
        <v>3463861</v>
      </c>
      <c r="G66" s="253">
        <v>53.73</v>
      </c>
      <c r="H66" s="325" t="s">
        <v>774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44253</v>
      </c>
      <c r="B67" s="253" t="s">
        <v>130</v>
      </c>
      <c r="C67" s="254" t="s">
        <v>995</v>
      </c>
      <c r="D67" s="254" t="s">
        <v>1074</v>
      </c>
      <c r="E67" s="254" t="s">
        <v>542</v>
      </c>
      <c r="F67" s="356">
        <v>428621</v>
      </c>
      <c r="G67" s="253">
        <v>766.82</v>
      </c>
      <c r="H67" s="325" t="s">
        <v>774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44253</v>
      </c>
      <c r="B68" s="253" t="s">
        <v>130</v>
      </c>
      <c r="C68" s="254" t="s">
        <v>995</v>
      </c>
      <c r="D68" s="254" t="s">
        <v>992</v>
      </c>
      <c r="E68" s="254" t="s">
        <v>542</v>
      </c>
      <c r="F68" s="356">
        <v>1309718</v>
      </c>
      <c r="G68" s="253">
        <v>766.65</v>
      </c>
      <c r="H68" s="325" t="s">
        <v>774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44253</v>
      </c>
      <c r="B69" s="253" t="s">
        <v>130</v>
      </c>
      <c r="C69" s="254" t="s">
        <v>995</v>
      </c>
      <c r="D69" s="254" t="s">
        <v>989</v>
      </c>
      <c r="E69" s="254" t="s">
        <v>542</v>
      </c>
      <c r="F69" s="356">
        <v>468450</v>
      </c>
      <c r="G69" s="253">
        <v>778.38</v>
      </c>
      <c r="H69" s="325" t="s">
        <v>774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44253</v>
      </c>
      <c r="B70" s="253" t="s">
        <v>130</v>
      </c>
      <c r="C70" s="254" t="s">
        <v>995</v>
      </c>
      <c r="D70" s="254" t="s">
        <v>991</v>
      </c>
      <c r="E70" s="254" t="s">
        <v>542</v>
      </c>
      <c r="F70" s="356">
        <v>832600</v>
      </c>
      <c r="G70" s="253">
        <v>770.9</v>
      </c>
      <c r="H70" s="325" t="s">
        <v>774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44253</v>
      </c>
      <c r="B71" s="253" t="s">
        <v>130</v>
      </c>
      <c r="C71" s="254" t="s">
        <v>995</v>
      </c>
      <c r="D71" s="254" t="s">
        <v>996</v>
      </c>
      <c r="E71" s="254" t="s">
        <v>542</v>
      </c>
      <c r="F71" s="356">
        <v>429757</v>
      </c>
      <c r="G71" s="253">
        <v>791.26</v>
      </c>
      <c r="H71" s="325" t="s">
        <v>774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44253</v>
      </c>
      <c r="B72" s="253" t="s">
        <v>130</v>
      </c>
      <c r="C72" s="254" t="s">
        <v>995</v>
      </c>
      <c r="D72" s="254" t="s">
        <v>1075</v>
      </c>
      <c r="E72" s="254" t="s">
        <v>542</v>
      </c>
      <c r="F72" s="356">
        <v>326532</v>
      </c>
      <c r="G72" s="253">
        <v>796.58</v>
      </c>
      <c r="H72" s="325" t="s">
        <v>774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44253</v>
      </c>
      <c r="B73" s="253" t="s">
        <v>1076</v>
      </c>
      <c r="C73" s="254" t="s">
        <v>1077</v>
      </c>
      <c r="D73" s="254" t="s">
        <v>1074</v>
      </c>
      <c r="E73" s="254" t="s">
        <v>542</v>
      </c>
      <c r="F73" s="356">
        <v>8564260</v>
      </c>
      <c r="G73" s="253">
        <v>117.08</v>
      </c>
      <c r="H73" s="325" t="s">
        <v>774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44253</v>
      </c>
      <c r="B74" s="253" t="s">
        <v>1076</v>
      </c>
      <c r="C74" s="254" t="s">
        <v>1077</v>
      </c>
      <c r="D74" s="254" t="s">
        <v>1078</v>
      </c>
      <c r="E74" s="254" t="s">
        <v>542</v>
      </c>
      <c r="F74" s="356">
        <v>2000000</v>
      </c>
      <c r="G74" s="253">
        <v>116.13</v>
      </c>
      <c r="H74" s="325" t="s">
        <v>774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44253</v>
      </c>
      <c r="B75" s="253" t="s">
        <v>1076</v>
      </c>
      <c r="C75" s="254" t="s">
        <v>1077</v>
      </c>
      <c r="D75" s="254" t="s">
        <v>1079</v>
      </c>
      <c r="E75" s="254" t="s">
        <v>542</v>
      </c>
      <c r="F75" s="356">
        <v>2157257</v>
      </c>
      <c r="G75" s="253">
        <v>117.97</v>
      </c>
      <c r="H75" s="325" t="s">
        <v>774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44253</v>
      </c>
      <c r="B76" s="253" t="s">
        <v>1076</v>
      </c>
      <c r="C76" s="254" t="s">
        <v>1077</v>
      </c>
      <c r="D76" s="254" t="s">
        <v>1080</v>
      </c>
      <c r="E76" s="254" t="s">
        <v>542</v>
      </c>
      <c r="F76" s="356">
        <v>3709685</v>
      </c>
      <c r="G76" s="253">
        <v>113.57</v>
      </c>
      <c r="H76" s="325" t="s">
        <v>774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44253</v>
      </c>
      <c r="B77" s="253" t="s">
        <v>1076</v>
      </c>
      <c r="C77" s="254" t="s">
        <v>1077</v>
      </c>
      <c r="D77" s="254" t="s">
        <v>1081</v>
      </c>
      <c r="E77" s="254" t="s">
        <v>542</v>
      </c>
      <c r="F77" s="356">
        <v>2343837</v>
      </c>
      <c r="G77" s="253">
        <v>116.19</v>
      </c>
      <c r="H77" s="325" t="s">
        <v>774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44253</v>
      </c>
      <c r="B78" s="253" t="s">
        <v>1076</v>
      </c>
      <c r="C78" s="254" t="s">
        <v>1077</v>
      </c>
      <c r="D78" s="254" t="s">
        <v>991</v>
      </c>
      <c r="E78" s="254" t="s">
        <v>542</v>
      </c>
      <c r="F78" s="356">
        <v>3041515</v>
      </c>
      <c r="G78" s="253">
        <v>119.16</v>
      </c>
      <c r="H78" s="325" t="s">
        <v>774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44253</v>
      </c>
      <c r="B79" s="253" t="s">
        <v>1076</v>
      </c>
      <c r="C79" s="254" t="s">
        <v>1077</v>
      </c>
      <c r="D79" s="254" t="s">
        <v>1082</v>
      </c>
      <c r="E79" s="254" t="s">
        <v>542</v>
      </c>
      <c r="F79" s="356">
        <v>1700000</v>
      </c>
      <c r="G79" s="253">
        <v>118.16</v>
      </c>
      <c r="H79" s="325" t="s">
        <v>774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44253</v>
      </c>
      <c r="B80" s="253" t="s">
        <v>1076</v>
      </c>
      <c r="C80" s="254" t="s">
        <v>1077</v>
      </c>
      <c r="D80" s="254" t="s">
        <v>1083</v>
      </c>
      <c r="E80" s="254" t="s">
        <v>542</v>
      </c>
      <c r="F80" s="356">
        <v>5000000</v>
      </c>
      <c r="G80" s="253">
        <v>109</v>
      </c>
      <c r="H80" s="325" t="s">
        <v>774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44253</v>
      </c>
      <c r="B81" s="563" t="s">
        <v>1076</v>
      </c>
      <c r="C81" s="231" t="s">
        <v>1077</v>
      </c>
      <c r="D81" s="231" t="s">
        <v>1084</v>
      </c>
      <c r="E81" s="254" t="s">
        <v>542</v>
      </c>
      <c r="F81" s="356">
        <v>4742732</v>
      </c>
      <c r="G81" s="253">
        <v>118.19</v>
      </c>
      <c r="H81" s="325" t="s">
        <v>774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44253</v>
      </c>
      <c r="B82" s="253" t="s">
        <v>1076</v>
      </c>
      <c r="C82" s="254" t="s">
        <v>1077</v>
      </c>
      <c r="D82" s="254" t="s">
        <v>1085</v>
      </c>
      <c r="E82" s="254" t="s">
        <v>542</v>
      </c>
      <c r="F82" s="356">
        <v>2130176</v>
      </c>
      <c r="G82" s="253">
        <v>118.43</v>
      </c>
      <c r="H82" s="325" t="s">
        <v>774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44253</v>
      </c>
      <c r="B83" s="253" t="s">
        <v>1086</v>
      </c>
      <c r="C83" s="254" t="s">
        <v>1087</v>
      </c>
      <c r="D83" s="254" t="s">
        <v>1088</v>
      </c>
      <c r="E83" s="254" t="s">
        <v>542</v>
      </c>
      <c r="F83" s="356">
        <v>93500</v>
      </c>
      <c r="G83" s="253">
        <v>77</v>
      </c>
      <c r="H83" s="325" t="s">
        <v>774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44253</v>
      </c>
      <c r="B84" s="253" t="s">
        <v>470</v>
      </c>
      <c r="C84" s="254" t="s">
        <v>1089</v>
      </c>
      <c r="D84" s="254" t="s">
        <v>1074</v>
      </c>
      <c r="E84" s="254" t="s">
        <v>542</v>
      </c>
      <c r="F84" s="356">
        <v>2907633</v>
      </c>
      <c r="G84" s="253">
        <v>76.72</v>
      </c>
      <c r="H84" s="325" t="s">
        <v>774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44253</v>
      </c>
      <c r="B85" s="253" t="s">
        <v>488</v>
      </c>
      <c r="C85" s="254" t="s">
        <v>1090</v>
      </c>
      <c r="D85" s="254" t="s">
        <v>1091</v>
      </c>
      <c r="E85" s="254" t="s">
        <v>542</v>
      </c>
      <c r="F85" s="356">
        <v>18153000</v>
      </c>
      <c r="G85" s="253">
        <v>9.65</v>
      </c>
      <c r="H85" s="325" t="s">
        <v>774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44253</v>
      </c>
      <c r="B86" s="253" t="s">
        <v>488</v>
      </c>
      <c r="C86" s="254" t="s">
        <v>1090</v>
      </c>
      <c r="D86" s="254" t="s">
        <v>1092</v>
      </c>
      <c r="E86" s="254" t="s">
        <v>542</v>
      </c>
      <c r="F86" s="356">
        <v>18728298</v>
      </c>
      <c r="G86" s="253">
        <v>9.77</v>
      </c>
      <c r="H86" s="325" t="s">
        <v>774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44253</v>
      </c>
      <c r="B87" s="253" t="s">
        <v>177</v>
      </c>
      <c r="C87" s="254" t="s">
        <v>997</v>
      </c>
      <c r="D87" s="254" t="s">
        <v>992</v>
      </c>
      <c r="E87" s="254" t="s">
        <v>542</v>
      </c>
      <c r="F87" s="356">
        <v>1838879</v>
      </c>
      <c r="G87" s="253">
        <v>735.64</v>
      </c>
      <c r="H87" s="325" t="s">
        <v>774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44253</v>
      </c>
      <c r="B88" s="253" t="s">
        <v>768</v>
      </c>
      <c r="C88" s="254" t="s">
        <v>1093</v>
      </c>
      <c r="D88" s="254" t="s">
        <v>992</v>
      </c>
      <c r="E88" s="254" t="s">
        <v>542</v>
      </c>
      <c r="F88" s="356">
        <v>1001668</v>
      </c>
      <c r="G88" s="253">
        <v>127.06</v>
      </c>
      <c r="H88" s="325" t="s">
        <v>774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44253</v>
      </c>
      <c r="B89" s="253" t="s">
        <v>768</v>
      </c>
      <c r="C89" s="254" t="s">
        <v>1093</v>
      </c>
      <c r="D89" s="254" t="s">
        <v>991</v>
      </c>
      <c r="E89" s="254" t="s">
        <v>542</v>
      </c>
      <c r="F89" s="356">
        <v>1321781</v>
      </c>
      <c r="G89" s="253">
        <v>127.2</v>
      </c>
      <c r="H89" s="325" t="s">
        <v>774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44253</v>
      </c>
      <c r="B90" s="253" t="s">
        <v>1094</v>
      </c>
      <c r="C90" s="254" t="s">
        <v>1095</v>
      </c>
      <c r="D90" s="254" t="s">
        <v>1096</v>
      </c>
      <c r="E90" s="254" t="s">
        <v>543</v>
      </c>
      <c r="F90" s="356">
        <v>90000</v>
      </c>
      <c r="G90" s="253">
        <v>233.44</v>
      </c>
      <c r="H90" s="325" t="s">
        <v>774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44253</v>
      </c>
      <c r="B91" s="253" t="s">
        <v>984</v>
      </c>
      <c r="C91" s="254" t="s">
        <v>985</v>
      </c>
      <c r="D91" s="254" t="s">
        <v>1058</v>
      </c>
      <c r="E91" s="254" t="s">
        <v>543</v>
      </c>
      <c r="F91" s="356">
        <v>220000</v>
      </c>
      <c r="G91" s="253">
        <v>26.36</v>
      </c>
      <c r="H91" s="325" t="s">
        <v>774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44253</v>
      </c>
      <c r="B92" s="253" t="s">
        <v>984</v>
      </c>
      <c r="C92" s="254" t="s">
        <v>985</v>
      </c>
      <c r="D92" s="254" t="s">
        <v>986</v>
      </c>
      <c r="E92" s="254" t="s">
        <v>543</v>
      </c>
      <c r="F92" s="356">
        <v>257370</v>
      </c>
      <c r="G92" s="253">
        <v>26.42</v>
      </c>
      <c r="H92" s="325" t="s">
        <v>774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44253</v>
      </c>
      <c r="B93" s="253" t="s">
        <v>984</v>
      </c>
      <c r="C93" s="254" t="s">
        <v>985</v>
      </c>
      <c r="D93" s="254" t="s">
        <v>987</v>
      </c>
      <c r="E93" s="254" t="s">
        <v>543</v>
      </c>
      <c r="F93" s="356">
        <v>157682</v>
      </c>
      <c r="G93" s="253">
        <v>24</v>
      </c>
      <c r="H93" s="325" t="s">
        <v>774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44253</v>
      </c>
      <c r="B94" s="253" t="s">
        <v>1059</v>
      </c>
      <c r="C94" s="254" t="s">
        <v>1060</v>
      </c>
      <c r="D94" s="254" t="s">
        <v>1061</v>
      </c>
      <c r="E94" s="254" t="s">
        <v>543</v>
      </c>
      <c r="F94" s="356">
        <v>140000</v>
      </c>
      <c r="G94" s="253">
        <v>101.46</v>
      </c>
      <c r="H94" s="325" t="s">
        <v>774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44253</v>
      </c>
      <c r="B95" s="253" t="s">
        <v>68</v>
      </c>
      <c r="C95" s="254" t="s">
        <v>1097</v>
      </c>
      <c r="D95" s="254" t="s">
        <v>1098</v>
      </c>
      <c r="E95" s="254" t="s">
        <v>543</v>
      </c>
      <c r="F95" s="356">
        <v>37059893</v>
      </c>
      <c r="G95" s="253">
        <v>556.46</v>
      </c>
      <c r="H95" s="325" t="s">
        <v>774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44253</v>
      </c>
      <c r="B96" s="253" t="s">
        <v>69</v>
      </c>
      <c r="C96" s="254" t="s">
        <v>988</v>
      </c>
      <c r="D96" s="254" t="s">
        <v>989</v>
      </c>
      <c r="E96" s="254" t="s">
        <v>543</v>
      </c>
      <c r="F96" s="356">
        <v>20450141</v>
      </c>
      <c r="G96" s="253">
        <v>47.52</v>
      </c>
      <c r="H96" s="325" t="s">
        <v>774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44253</v>
      </c>
      <c r="B97" s="253" t="s">
        <v>1065</v>
      </c>
      <c r="C97" s="254" t="s">
        <v>1066</v>
      </c>
      <c r="D97" s="254" t="s">
        <v>992</v>
      </c>
      <c r="E97" s="254" t="s">
        <v>543</v>
      </c>
      <c r="F97" s="356">
        <v>178580</v>
      </c>
      <c r="G97" s="253">
        <v>408.65</v>
      </c>
      <c r="H97" s="325" t="s">
        <v>774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44253</v>
      </c>
      <c r="B98" s="253" t="s">
        <v>1065</v>
      </c>
      <c r="C98" s="254" t="s">
        <v>1066</v>
      </c>
      <c r="D98" s="254" t="s">
        <v>996</v>
      </c>
      <c r="E98" s="254" t="s">
        <v>543</v>
      </c>
      <c r="F98" s="356">
        <v>144698</v>
      </c>
      <c r="G98" s="253">
        <v>408.09</v>
      </c>
      <c r="H98" s="325" t="s">
        <v>774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44253</v>
      </c>
      <c r="B99" s="253" t="s">
        <v>1067</v>
      </c>
      <c r="C99" s="254" t="s">
        <v>1068</v>
      </c>
      <c r="D99" s="254" t="s">
        <v>1069</v>
      </c>
      <c r="E99" s="254" t="s">
        <v>543</v>
      </c>
      <c r="F99" s="356">
        <v>1113331</v>
      </c>
      <c r="G99" s="253">
        <v>29.18</v>
      </c>
      <c r="H99" s="325" t="s">
        <v>774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44253</v>
      </c>
      <c r="B100" s="253" t="s">
        <v>742</v>
      </c>
      <c r="C100" s="254" t="s">
        <v>1072</v>
      </c>
      <c r="D100" s="254" t="s">
        <v>1099</v>
      </c>
      <c r="E100" s="254" t="s">
        <v>543</v>
      </c>
      <c r="F100" s="356">
        <v>331649</v>
      </c>
      <c r="G100" s="253">
        <v>1865</v>
      </c>
      <c r="H100" s="325" t="s">
        <v>774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44253</v>
      </c>
      <c r="B101" s="253" t="s">
        <v>383</v>
      </c>
      <c r="C101" s="254" t="s">
        <v>990</v>
      </c>
      <c r="D101" s="254" t="s">
        <v>994</v>
      </c>
      <c r="E101" s="254" t="s">
        <v>543</v>
      </c>
      <c r="F101" s="356">
        <v>3460647</v>
      </c>
      <c r="G101" s="253">
        <v>53.77</v>
      </c>
      <c r="H101" s="325" t="s">
        <v>774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44253</v>
      </c>
      <c r="B102" s="253" t="s">
        <v>383</v>
      </c>
      <c r="C102" s="254" t="s">
        <v>990</v>
      </c>
      <c r="D102" s="254" t="s">
        <v>991</v>
      </c>
      <c r="E102" s="254" t="s">
        <v>543</v>
      </c>
      <c r="F102" s="356">
        <v>7604975</v>
      </c>
      <c r="G102" s="253">
        <v>53.79</v>
      </c>
      <c r="H102" s="325" t="s">
        <v>774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44253</v>
      </c>
      <c r="B103" s="253" t="s">
        <v>383</v>
      </c>
      <c r="C103" s="254" t="s">
        <v>990</v>
      </c>
      <c r="D103" s="254" t="s">
        <v>992</v>
      </c>
      <c r="E103" s="254" t="s">
        <v>543</v>
      </c>
      <c r="F103" s="356">
        <v>2903346</v>
      </c>
      <c r="G103" s="253">
        <v>53.61</v>
      </c>
      <c r="H103" s="325" t="s">
        <v>774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44253</v>
      </c>
      <c r="B104" s="253" t="s">
        <v>1100</v>
      </c>
      <c r="C104" s="254" t="s">
        <v>1101</v>
      </c>
      <c r="D104" s="254" t="s">
        <v>1102</v>
      </c>
      <c r="E104" s="254" t="s">
        <v>543</v>
      </c>
      <c r="F104" s="356">
        <v>36000</v>
      </c>
      <c r="G104" s="253">
        <v>140</v>
      </c>
      <c r="H104" s="325" t="s">
        <v>774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44253</v>
      </c>
      <c r="B105" s="253" t="s">
        <v>130</v>
      </c>
      <c r="C105" s="254" t="s">
        <v>995</v>
      </c>
      <c r="D105" s="254" t="s">
        <v>996</v>
      </c>
      <c r="E105" s="254" t="s">
        <v>543</v>
      </c>
      <c r="F105" s="356">
        <v>429757</v>
      </c>
      <c r="G105" s="253">
        <v>791.7</v>
      </c>
      <c r="H105" s="325" t="s">
        <v>774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44253</v>
      </c>
      <c r="B106" s="253" t="s">
        <v>130</v>
      </c>
      <c r="C106" s="254" t="s">
        <v>995</v>
      </c>
      <c r="D106" s="254" t="s">
        <v>991</v>
      </c>
      <c r="E106" s="254" t="s">
        <v>543</v>
      </c>
      <c r="F106" s="356">
        <v>832600</v>
      </c>
      <c r="G106" s="253">
        <v>771.78</v>
      </c>
      <c r="H106" s="325" t="s">
        <v>774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A107" s="230">
        <v>44253</v>
      </c>
      <c r="B107" s="253" t="s">
        <v>130</v>
      </c>
      <c r="C107" s="254" t="s">
        <v>995</v>
      </c>
      <c r="D107" s="254" t="s">
        <v>989</v>
      </c>
      <c r="E107" s="254" t="s">
        <v>543</v>
      </c>
      <c r="F107" s="356">
        <v>454924</v>
      </c>
      <c r="G107" s="253">
        <v>779.06</v>
      </c>
      <c r="H107" s="325" t="s">
        <v>774</v>
      </c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A108" s="230">
        <v>44253</v>
      </c>
      <c r="B108" s="253" t="s">
        <v>130</v>
      </c>
      <c r="C108" s="254" t="s">
        <v>995</v>
      </c>
      <c r="D108" s="254" t="s">
        <v>992</v>
      </c>
      <c r="E108" s="254" t="s">
        <v>543</v>
      </c>
      <c r="F108" s="356">
        <v>1340246</v>
      </c>
      <c r="G108" s="253">
        <v>767.47</v>
      </c>
      <c r="H108" s="325" t="s">
        <v>774</v>
      </c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A109" s="230">
        <v>44253</v>
      </c>
      <c r="B109" s="253" t="s">
        <v>130</v>
      </c>
      <c r="C109" s="254" t="s">
        <v>995</v>
      </c>
      <c r="D109" s="254" t="s">
        <v>1075</v>
      </c>
      <c r="E109" s="254" t="s">
        <v>543</v>
      </c>
      <c r="F109" s="356">
        <v>326416</v>
      </c>
      <c r="G109" s="253">
        <v>797.11</v>
      </c>
      <c r="H109" s="325" t="s">
        <v>774</v>
      </c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A110" s="230">
        <v>44253</v>
      </c>
      <c r="B110" s="253" t="s">
        <v>130</v>
      </c>
      <c r="C110" s="254" t="s">
        <v>995</v>
      </c>
      <c r="D110" s="254" t="s">
        <v>1074</v>
      </c>
      <c r="E110" s="254" t="s">
        <v>543</v>
      </c>
      <c r="F110" s="356">
        <v>428621</v>
      </c>
      <c r="G110" s="253">
        <v>767.17</v>
      </c>
      <c r="H110" s="325" t="s">
        <v>774</v>
      </c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A111" s="230">
        <v>44253</v>
      </c>
      <c r="B111" s="253" t="s">
        <v>1076</v>
      </c>
      <c r="C111" s="254" t="s">
        <v>1077</v>
      </c>
      <c r="D111" s="254" t="s">
        <v>1074</v>
      </c>
      <c r="E111" s="254" t="s">
        <v>543</v>
      </c>
      <c r="F111" s="356">
        <v>8564260</v>
      </c>
      <c r="G111" s="253">
        <v>117.13</v>
      </c>
      <c r="H111" s="325" t="s">
        <v>774</v>
      </c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A112" s="230">
        <v>44253</v>
      </c>
      <c r="B112" s="253" t="s">
        <v>1076</v>
      </c>
      <c r="C112" s="254" t="s">
        <v>1077</v>
      </c>
      <c r="D112" s="254" t="s">
        <v>1079</v>
      </c>
      <c r="E112" s="254" t="s">
        <v>543</v>
      </c>
      <c r="F112" s="356">
        <v>2157257</v>
      </c>
      <c r="G112" s="253">
        <v>118.08</v>
      </c>
      <c r="H112" s="325" t="s">
        <v>774</v>
      </c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1:35">
      <c r="A113" s="230">
        <v>44253</v>
      </c>
      <c r="B113" s="253" t="s">
        <v>1076</v>
      </c>
      <c r="C113" s="254" t="s">
        <v>1077</v>
      </c>
      <c r="D113" s="254" t="s">
        <v>1081</v>
      </c>
      <c r="E113" s="254" t="s">
        <v>543</v>
      </c>
      <c r="F113" s="356">
        <v>2343837</v>
      </c>
      <c r="G113" s="253">
        <v>116.27</v>
      </c>
      <c r="H113" s="325" t="s">
        <v>774</v>
      </c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1:35">
      <c r="A114" s="230">
        <v>44253</v>
      </c>
      <c r="B114" s="253" t="s">
        <v>1076</v>
      </c>
      <c r="C114" s="254" t="s">
        <v>1077</v>
      </c>
      <c r="D114" s="254" t="s">
        <v>991</v>
      </c>
      <c r="E114" s="254" t="s">
        <v>543</v>
      </c>
      <c r="F114" s="356">
        <v>3041515</v>
      </c>
      <c r="G114" s="253">
        <v>119.34</v>
      </c>
      <c r="H114" s="325" t="s">
        <v>774</v>
      </c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1:35">
      <c r="A115" s="230">
        <v>44253</v>
      </c>
      <c r="B115" s="253" t="s">
        <v>1076</v>
      </c>
      <c r="C115" s="254" t="s">
        <v>1077</v>
      </c>
      <c r="D115" s="254" t="s">
        <v>1082</v>
      </c>
      <c r="E115" s="254" t="s">
        <v>543</v>
      </c>
      <c r="F115" s="356">
        <v>1400000</v>
      </c>
      <c r="G115" s="253">
        <v>118.85</v>
      </c>
      <c r="H115" s="325" t="s">
        <v>774</v>
      </c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1:35">
      <c r="A116" s="230">
        <v>44253</v>
      </c>
      <c r="B116" s="253" t="s">
        <v>1076</v>
      </c>
      <c r="C116" s="254" t="s">
        <v>1077</v>
      </c>
      <c r="D116" s="254" t="s">
        <v>1085</v>
      </c>
      <c r="E116" s="254" t="s">
        <v>543</v>
      </c>
      <c r="F116" s="356">
        <v>2400176</v>
      </c>
      <c r="G116" s="253">
        <v>118.95</v>
      </c>
      <c r="H116" s="325" t="s">
        <v>774</v>
      </c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1:35">
      <c r="A117" s="230">
        <v>44253</v>
      </c>
      <c r="B117" s="253" t="s">
        <v>1076</v>
      </c>
      <c r="C117" s="254" t="s">
        <v>1077</v>
      </c>
      <c r="D117" s="254" t="s">
        <v>1084</v>
      </c>
      <c r="E117" s="254" t="s">
        <v>543</v>
      </c>
      <c r="F117" s="356">
        <v>4742732</v>
      </c>
      <c r="G117" s="253">
        <v>118.26</v>
      </c>
      <c r="H117" s="325" t="s">
        <v>774</v>
      </c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1:35">
      <c r="A118" s="230">
        <v>44253</v>
      </c>
      <c r="B118" s="253" t="s">
        <v>1086</v>
      </c>
      <c r="C118" s="254" t="s">
        <v>1087</v>
      </c>
      <c r="D118" s="254" t="s">
        <v>1103</v>
      </c>
      <c r="E118" s="254" t="s">
        <v>543</v>
      </c>
      <c r="F118" s="356">
        <v>142980</v>
      </c>
      <c r="G118" s="253">
        <v>77.430000000000007</v>
      </c>
      <c r="H118" s="325" t="s">
        <v>774</v>
      </c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1:35">
      <c r="A119" s="230">
        <v>44253</v>
      </c>
      <c r="B119" s="253" t="s">
        <v>470</v>
      </c>
      <c r="C119" s="254" t="s">
        <v>1089</v>
      </c>
      <c r="D119" s="254" t="s">
        <v>1074</v>
      </c>
      <c r="E119" s="254" t="s">
        <v>543</v>
      </c>
      <c r="F119" s="356">
        <v>2907633</v>
      </c>
      <c r="G119" s="253">
        <v>76.760000000000005</v>
      </c>
      <c r="H119" s="325" t="s">
        <v>774</v>
      </c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1:35">
      <c r="A120" s="230">
        <v>44253</v>
      </c>
      <c r="B120" s="253" t="s">
        <v>1104</v>
      </c>
      <c r="C120" s="254" t="s">
        <v>1105</v>
      </c>
      <c r="D120" s="254" t="s">
        <v>1106</v>
      </c>
      <c r="E120" s="254" t="s">
        <v>543</v>
      </c>
      <c r="F120" s="356">
        <v>34500000</v>
      </c>
      <c r="G120" s="253">
        <v>4.1100000000000003</v>
      </c>
      <c r="H120" s="325" t="s">
        <v>774</v>
      </c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1:35">
      <c r="A121" s="230">
        <v>44253</v>
      </c>
      <c r="B121" s="253" t="s">
        <v>488</v>
      </c>
      <c r="C121" s="254" t="s">
        <v>1090</v>
      </c>
      <c r="D121" s="254" t="s">
        <v>1091</v>
      </c>
      <c r="E121" s="254" t="s">
        <v>543</v>
      </c>
      <c r="F121" s="356">
        <v>18531000</v>
      </c>
      <c r="G121" s="253">
        <v>9.65</v>
      </c>
      <c r="H121" s="325" t="s">
        <v>774</v>
      </c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1:35">
      <c r="A122" s="230">
        <v>44253</v>
      </c>
      <c r="B122" s="253" t="s">
        <v>488</v>
      </c>
      <c r="C122" s="254" t="s">
        <v>1090</v>
      </c>
      <c r="D122" s="254" t="s">
        <v>1092</v>
      </c>
      <c r="E122" s="254" t="s">
        <v>543</v>
      </c>
      <c r="F122" s="356">
        <v>18126369</v>
      </c>
      <c r="G122" s="253">
        <v>9.81</v>
      </c>
      <c r="H122" s="325" t="s">
        <v>774</v>
      </c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1:35">
      <c r="A123" s="230">
        <v>44253</v>
      </c>
      <c r="B123" s="253" t="s">
        <v>177</v>
      </c>
      <c r="C123" s="254" t="s">
        <v>997</v>
      </c>
      <c r="D123" s="254" t="s">
        <v>992</v>
      </c>
      <c r="E123" s="254" t="s">
        <v>543</v>
      </c>
      <c r="F123" s="356">
        <v>1847533</v>
      </c>
      <c r="G123" s="253">
        <v>736.5</v>
      </c>
      <c r="H123" s="325" t="s">
        <v>774</v>
      </c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1:35">
      <c r="A124" s="230">
        <v>44253</v>
      </c>
      <c r="B124" s="253" t="s">
        <v>768</v>
      </c>
      <c r="C124" s="254" t="s">
        <v>1093</v>
      </c>
      <c r="D124" s="254" t="s">
        <v>992</v>
      </c>
      <c r="E124" s="254" t="s">
        <v>543</v>
      </c>
      <c r="F124" s="356">
        <v>1001668</v>
      </c>
      <c r="G124" s="253">
        <v>127.42</v>
      </c>
      <c r="H124" s="325" t="s">
        <v>774</v>
      </c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1:35">
      <c r="A125" s="230">
        <v>44253</v>
      </c>
      <c r="B125" s="253" t="s">
        <v>768</v>
      </c>
      <c r="C125" s="254" t="s">
        <v>1093</v>
      </c>
      <c r="D125" s="254" t="s">
        <v>991</v>
      </c>
      <c r="E125" s="254" t="s">
        <v>543</v>
      </c>
      <c r="F125" s="356">
        <v>1321781</v>
      </c>
      <c r="G125" s="253">
        <v>127.6</v>
      </c>
      <c r="H125" s="325" t="s">
        <v>774</v>
      </c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1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1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1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2"/>
  <sheetViews>
    <sheetView zoomScale="83" zoomScaleNormal="70" workbookViewId="0">
      <selection activeCell="H25" sqref="H25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2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2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2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2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2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28" ht="20.25">
      <c r="A6" s="15" t="s">
        <v>846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2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44256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2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2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58" t="s">
        <v>551</v>
      </c>
      <c r="K9" s="59" t="s">
        <v>552</v>
      </c>
      <c r="L9" s="60" t="s">
        <v>821</v>
      </c>
      <c r="M9" s="60" t="s">
        <v>820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28" s="2" customFormat="1" ht="14.25">
      <c r="A10" s="485">
        <v>1</v>
      </c>
      <c r="B10" s="486">
        <v>44175</v>
      </c>
      <c r="C10" s="449"/>
      <c r="D10" s="447" t="s">
        <v>772</v>
      </c>
      <c r="E10" s="448" t="s">
        <v>557</v>
      </c>
      <c r="F10" s="445">
        <v>1427.5</v>
      </c>
      <c r="G10" s="466">
        <v>1330</v>
      </c>
      <c r="H10" s="445">
        <v>1535</v>
      </c>
      <c r="I10" s="463" t="s">
        <v>829</v>
      </c>
      <c r="J10" s="446" t="s">
        <v>868</v>
      </c>
      <c r="K10" s="464">
        <f t="shared" ref="K10" si="0">H10-F10</f>
        <v>107.5</v>
      </c>
      <c r="L10" s="442">
        <f t="shared" ref="L10" si="1">(F10*-0.8)/100</f>
        <v>-11.42</v>
      </c>
      <c r="M10" s="443">
        <f>(K10+L10)/F10</f>
        <v>6.7306479859894922E-2</v>
      </c>
      <c r="N10" s="446" t="s">
        <v>556</v>
      </c>
      <c r="O10" s="444">
        <v>44231</v>
      </c>
      <c r="P10" s="381"/>
      <c r="Q10" s="61"/>
      <c r="R10" s="321" t="s">
        <v>559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37" customFormat="1" ht="14.25">
      <c r="A11" s="465">
        <v>2</v>
      </c>
      <c r="B11" s="462">
        <v>44201</v>
      </c>
      <c r="C11" s="449"/>
      <c r="D11" s="447" t="s">
        <v>74</v>
      </c>
      <c r="E11" s="448" t="s">
        <v>557</v>
      </c>
      <c r="F11" s="445">
        <v>3540</v>
      </c>
      <c r="G11" s="466">
        <v>3295</v>
      </c>
      <c r="H11" s="445">
        <f>(3682.5+3520)/2</f>
        <v>3601.25</v>
      </c>
      <c r="I11" s="463" t="s">
        <v>832</v>
      </c>
      <c r="J11" s="446" t="s">
        <v>811</v>
      </c>
      <c r="K11" s="464">
        <f t="shared" ref="K11:K12" si="2">H11-F11</f>
        <v>61.25</v>
      </c>
      <c r="L11" s="442">
        <f t="shared" ref="L11" si="3">(F11*-0.8)/100</f>
        <v>-28.32</v>
      </c>
      <c r="M11" s="443">
        <f>(K11+L11)/F11</f>
        <v>9.3022598870056497E-3</v>
      </c>
      <c r="N11" s="446" t="s">
        <v>556</v>
      </c>
      <c r="O11" s="444">
        <v>44228</v>
      </c>
      <c r="P11" s="457"/>
      <c r="Q11" s="4"/>
      <c r="R11" s="458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37" customFormat="1" ht="14.25">
      <c r="A12" s="506">
        <v>3</v>
      </c>
      <c r="B12" s="507">
        <v>44229</v>
      </c>
      <c r="C12" s="508"/>
      <c r="D12" s="447" t="s">
        <v>402</v>
      </c>
      <c r="E12" s="509" t="s">
        <v>557</v>
      </c>
      <c r="F12" s="445">
        <v>2197.5</v>
      </c>
      <c r="G12" s="510">
        <v>2070</v>
      </c>
      <c r="H12" s="445">
        <v>2357.5</v>
      </c>
      <c r="I12" s="511" t="s">
        <v>849</v>
      </c>
      <c r="J12" s="464" t="s">
        <v>883</v>
      </c>
      <c r="K12" s="464">
        <f t="shared" si="2"/>
        <v>160</v>
      </c>
      <c r="L12" s="442">
        <f>(F12*-0.8)/100</f>
        <v>-17.579999999999998</v>
      </c>
      <c r="M12" s="443">
        <f t="shared" ref="M12" si="4">(K12+L12)/F12</f>
        <v>6.481001137656428E-2</v>
      </c>
      <c r="N12" s="512" t="s">
        <v>556</v>
      </c>
      <c r="O12" s="444">
        <v>43869</v>
      </c>
      <c r="P12" s="457"/>
      <c r="Q12" s="4"/>
      <c r="R12" s="458" t="s">
        <v>559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37" customFormat="1" ht="14.25">
      <c r="A13" s="480">
        <v>4</v>
      </c>
      <c r="B13" s="481">
        <v>44229</v>
      </c>
      <c r="C13" s="419"/>
      <c r="D13" s="412" t="s">
        <v>114</v>
      </c>
      <c r="E13" s="413" t="s">
        <v>557</v>
      </c>
      <c r="F13" s="387" t="s">
        <v>847</v>
      </c>
      <c r="G13" s="484">
        <v>2090</v>
      </c>
      <c r="H13" s="387"/>
      <c r="I13" s="483" t="s">
        <v>848</v>
      </c>
      <c r="J13" s="352" t="s">
        <v>558</v>
      </c>
      <c r="K13" s="482"/>
      <c r="L13" s="406"/>
      <c r="M13" s="402"/>
      <c r="N13" s="352"/>
      <c r="O13" s="409"/>
      <c r="P13" s="457"/>
      <c r="Q13" s="4"/>
      <c r="R13" s="458" t="s">
        <v>559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7" customFormat="1" ht="14.25">
      <c r="A14" s="465">
        <v>5</v>
      </c>
      <c r="B14" s="462">
        <v>44231</v>
      </c>
      <c r="C14" s="449"/>
      <c r="D14" s="447" t="s">
        <v>267</v>
      </c>
      <c r="E14" s="448" t="s">
        <v>557</v>
      </c>
      <c r="F14" s="445">
        <v>2190</v>
      </c>
      <c r="G14" s="466">
        <v>1995</v>
      </c>
      <c r="H14" s="445">
        <v>2330</v>
      </c>
      <c r="I14" s="463">
        <v>2500</v>
      </c>
      <c r="J14" s="446" t="s">
        <v>684</v>
      </c>
      <c r="K14" s="464">
        <f t="shared" ref="K14:K15" si="5">H14-F14</f>
        <v>140</v>
      </c>
      <c r="L14" s="442">
        <f>(F14*-0.07)/100</f>
        <v>-1.5330000000000001</v>
      </c>
      <c r="M14" s="443">
        <f t="shared" ref="M14:M15" si="6">(K14+L14)/F14</f>
        <v>6.3226940639269411E-2</v>
      </c>
      <c r="N14" s="446" t="s">
        <v>556</v>
      </c>
      <c r="O14" s="470">
        <v>43865</v>
      </c>
      <c r="P14" s="457"/>
      <c r="Q14" s="4"/>
      <c r="R14" s="458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37" customFormat="1" ht="14.25">
      <c r="A15" s="465">
        <v>6</v>
      </c>
      <c r="B15" s="462">
        <v>44236</v>
      </c>
      <c r="C15" s="449"/>
      <c r="D15" s="447" t="s">
        <v>772</v>
      </c>
      <c r="E15" s="448" t="s">
        <v>557</v>
      </c>
      <c r="F15" s="445">
        <v>1597.5</v>
      </c>
      <c r="G15" s="466">
        <v>1514</v>
      </c>
      <c r="H15" s="445">
        <v>1702.5</v>
      </c>
      <c r="I15" s="463" t="s">
        <v>882</v>
      </c>
      <c r="J15" s="464" t="s">
        <v>896</v>
      </c>
      <c r="K15" s="464">
        <f t="shared" si="5"/>
        <v>105</v>
      </c>
      <c r="L15" s="442">
        <f>(F15*-0.8)/100</f>
        <v>-12.78</v>
      </c>
      <c r="M15" s="443">
        <f t="shared" si="6"/>
        <v>5.772769953051643E-2</v>
      </c>
      <c r="N15" s="512" t="s">
        <v>556</v>
      </c>
      <c r="O15" s="444">
        <v>43873</v>
      </c>
      <c r="P15" s="457"/>
      <c r="Q15" s="4"/>
      <c r="R15" s="458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37" customFormat="1" ht="14.25">
      <c r="A16" s="480">
        <v>7</v>
      </c>
      <c r="B16" s="514">
        <v>44236</v>
      </c>
      <c r="C16" s="419"/>
      <c r="D16" s="412" t="s">
        <v>267</v>
      </c>
      <c r="E16" s="413" t="s">
        <v>557</v>
      </c>
      <c r="F16" s="387" t="s">
        <v>884</v>
      </c>
      <c r="G16" s="484">
        <v>2070</v>
      </c>
      <c r="H16" s="387"/>
      <c r="I16" s="483" t="s">
        <v>885</v>
      </c>
      <c r="J16" s="352" t="s">
        <v>558</v>
      </c>
      <c r="K16" s="482"/>
      <c r="L16" s="406"/>
      <c r="M16" s="402"/>
      <c r="N16" s="352"/>
      <c r="O16" s="409"/>
      <c r="P16" s="457"/>
      <c r="Q16" s="4"/>
      <c r="R16" s="458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549">
        <v>8</v>
      </c>
      <c r="B17" s="550">
        <v>44246</v>
      </c>
      <c r="C17" s="551"/>
      <c r="D17" s="552" t="s">
        <v>161</v>
      </c>
      <c r="E17" s="553" t="s">
        <v>557</v>
      </c>
      <c r="F17" s="554">
        <v>43.9</v>
      </c>
      <c r="G17" s="555">
        <v>41.4</v>
      </c>
      <c r="H17" s="554">
        <v>41.75</v>
      </c>
      <c r="I17" s="556" t="s">
        <v>929</v>
      </c>
      <c r="J17" s="557" t="s">
        <v>930</v>
      </c>
      <c r="K17" s="558">
        <f>H17-F17</f>
        <v>-2.1499999999999986</v>
      </c>
      <c r="L17" s="559">
        <f>(F17*-0.07)/100</f>
        <v>-3.0730000000000004E-2</v>
      </c>
      <c r="M17" s="560">
        <f t="shared" ref="M17:M18" si="7">(K17+L17)/F17</f>
        <v>-4.9674943052391771E-2</v>
      </c>
      <c r="N17" s="557" t="s">
        <v>620</v>
      </c>
      <c r="O17" s="561">
        <v>43880</v>
      </c>
      <c r="P17" s="457"/>
      <c r="Q17" s="4"/>
      <c r="R17" s="458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465">
        <v>9</v>
      </c>
      <c r="B18" s="462">
        <v>44246</v>
      </c>
      <c r="C18" s="449"/>
      <c r="D18" s="447" t="s">
        <v>238</v>
      </c>
      <c r="E18" s="448" t="s">
        <v>557</v>
      </c>
      <c r="F18" s="445">
        <v>74.75</v>
      </c>
      <c r="G18" s="466">
        <v>70</v>
      </c>
      <c r="H18" s="445">
        <v>82</v>
      </c>
      <c r="I18" s="463" t="s">
        <v>931</v>
      </c>
      <c r="J18" s="464" t="s">
        <v>998</v>
      </c>
      <c r="K18" s="464">
        <f t="shared" ref="K18" si="8">H18-F18</f>
        <v>7.25</v>
      </c>
      <c r="L18" s="442">
        <f>(F18*-0.8)/100</f>
        <v>-0.59800000000000009</v>
      </c>
      <c r="M18" s="443">
        <f t="shared" si="7"/>
        <v>8.8989966555183944E-2</v>
      </c>
      <c r="N18" s="512" t="s">
        <v>556</v>
      </c>
      <c r="O18" s="444">
        <v>43887</v>
      </c>
      <c r="P18" s="457"/>
      <c r="Q18" s="4"/>
      <c r="R18" s="458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7" customFormat="1" ht="14.25">
      <c r="A19" s="465">
        <v>10</v>
      </c>
      <c r="B19" s="462">
        <v>44249</v>
      </c>
      <c r="C19" s="449"/>
      <c r="D19" s="447" t="s">
        <v>490</v>
      </c>
      <c r="E19" s="448" t="s">
        <v>557</v>
      </c>
      <c r="F19" s="445">
        <v>505.5</v>
      </c>
      <c r="G19" s="466">
        <v>475</v>
      </c>
      <c r="H19" s="445">
        <v>546</v>
      </c>
      <c r="I19" s="463" t="s">
        <v>935</v>
      </c>
      <c r="J19" s="464" t="s">
        <v>946</v>
      </c>
      <c r="K19" s="464">
        <f t="shared" ref="K19" si="9">H19-F19</f>
        <v>40.5</v>
      </c>
      <c r="L19" s="442">
        <f>(F19*-0.8)/100</f>
        <v>-4.0440000000000005</v>
      </c>
      <c r="M19" s="443">
        <f t="shared" ref="M19" si="10">(K19+L19)/F19</f>
        <v>7.2118694362017816E-2</v>
      </c>
      <c r="N19" s="512" t="s">
        <v>556</v>
      </c>
      <c r="O19" s="444">
        <v>43884</v>
      </c>
      <c r="P19" s="457"/>
      <c r="Q19" s="4"/>
      <c r="R19" s="458" t="s">
        <v>793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38" s="587" customFormat="1" ht="14.25">
      <c r="A20" s="358">
        <v>11</v>
      </c>
      <c r="B20" s="373">
        <v>44253</v>
      </c>
      <c r="C20" s="374"/>
      <c r="D20" s="412" t="s">
        <v>125</v>
      </c>
      <c r="E20" s="378" t="s">
        <v>557</v>
      </c>
      <c r="F20" s="378" t="s">
        <v>1011</v>
      </c>
      <c r="G20" s="383">
        <v>91.5</v>
      </c>
      <c r="H20" s="378"/>
      <c r="I20" s="375" t="s">
        <v>1012</v>
      </c>
      <c r="J20" s="380" t="s">
        <v>558</v>
      </c>
      <c r="K20" s="380"/>
      <c r="L20" s="388"/>
      <c r="M20" s="351"/>
      <c r="N20" s="361"/>
      <c r="O20" s="357"/>
      <c r="P20" s="457"/>
      <c r="Q20" s="4"/>
      <c r="R20" s="458" t="s">
        <v>793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87" customFormat="1" ht="14.25">
      <c r="A21" s="358">
        <v>12</v>
      </c>
      <c r="B21" s="373">
        <v>44253</v>
      </c>
      <c r="C21" s="374"/>
      <c r="D21" s="412" t="s">
        <v>744</v>
      </c>
      <c r="E21" s="378" t="s">
        <v>557</v>
      </c>
      <c r="F21" s="378" t="s">
        <v>1013</v>
      </c>
      <c r="G21" s="383">
        <v>3800</v>
      </c>
      <c r="H21" s="378"/>
      <c r="I21" s="375" t="s">
        <v>1014</v>
      </c>
      <c r="J21" s="380" t="s">
        <v>558</v>
      </c>
      <c r="K21" s="380"/>
      <c r="L21" s="388"/>
      <c r="M21" s="351"/>
      <c r="N21" s="361"/>
      <c r="O21" s="357"/>
      <c r="P21" s="457"/>
      <c r="Q21" s="4"/>
      <c r="R21" s="458" t="s">
        <v>793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2" customFormat="1" ht="14.25">
      <c r="A22" s="358"/>
      <c r="B22" s="373"/>
      <c r="C22" s="374"/>
      <c r="D22" s="385"/>
      <c r="E22" s="378"/>
      <c r="F22" s="378"/>
      <c r="G22" s="383"/>
      <c r="H22" s="378"/>
      <c r="I22" s="375"/>
      <c r="J22" s="380"/>
      <c r="K22" s="380"/>
      <c r="L22" s="388"/>
      <c r="M22" s="351"/>
      <c r="N22" s="361"/>
      <c r="O22" s="357"/>
      <c r="P22" s="457"/>
      <c r="Q22" s="4"/>
      <c r="R22" s="458"/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2" customFormat="1" ht="14.25">
      <c r="A23" s="433"/>
      <c r="B23" s="434"/>
      <c r="C23" s="435"/>
      <c r="D23" s="436"/>
      <c r="E23" s="437"/>
      <c r="F23" s="437"/>
      <c r="G23" s="400"/>
      <c r="H23" s="437"/>
      <c r="I23" s="438"/>
      <c r="J23" s="401"/>
      <c r="K23" s="401"/>
      <c r="L23" s="439"/>
      <c r="M23" s="76"/>
      <c r="N23" s="440"/>
      <c r="O23" s="441"/>
      <c r="P23" s="381"/>
      <c r="Q23" s="61"/>
      <c r="R23" s="321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38" s="2" customFormat="1" ht="14.25">
      <c r="A24" s="433"/>
      <c r="B24" s="434"/>
      <c r="C24" s="435"/>
      <c r="D24" s="436"/>
      <c r="E24" s="437"/>
      <c r="F24" s="437"/>
      <c r="G24" s="400"/>
      <c r="H24" s="437"/>
      <c r="I24" s="438"/>
      <c r="J24" s="401"/>
      <c r="K24" s="401"/>
      <c r="L24" s="439"/>
      <c r="M24" s="76"/>
      <c r="N24" s="440"/>
      <c r="O24" s="441"/>
      <c r="P24" s="381"/>
      <c r="Q24" s="61"/>
      <c r="R24" s="321"/>
      <c r="S24" s="61"/>
      <c r="T24" s="61"/>
      <c r="U24" s="61"/>
      <c r="V24" s="61"/>
      <c r="W24" s="61"/>
      <c r="X24" s="61"/>
      <c r="Y24" s="61"/>
      <c r="Z24" s="61"/>
      <c r="AA24" s="61"/>
      <c r="AB24" s="61"/>
    </row>
    <row r="25" spans="1:38" s="2" customFormat="1" ht="12" customHeight="1">
      <c r="A25" s="20" t="s">
        <v>560</v>
      </c>
      <c r="B25" s="21"/>
      <c r="C25" s="22"/>
      <c r="D25" s="23"/>
      <c r="E25" s="24"/>
      <c r="F25" s="25"/>
      <c r="G25" s="25"/>
      <c r="H25" s="25"/>
      <c r="I25" s="25"/>
      <c r="J25" s="62"/>
      <c r="K25" s="25"/>
      <c r="L25" s="389"/>
      <c r="M25" s="35"/>
      <c r="N25" s="62"/>
      <c r="O25" s="63"/>
      <c r="P25" s="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2" customFormat="1" ht="12" customHeight="1">
      <c r="A26" s="26" t="s">
        <v>561</v>
      </c>
      <c r="B26" s="20"/>
      <c r="C26" s="20"/>
      <c r="D26" s="20"/>
      <c r="F26" s="27" t="s">
        <v>562</v>
      </c>
      <c r="G26" s="14"/>
      <c r="H26" s="28"/>
      <c r="I26" s="33"/>
      <c r="J26" s="64"/>
      <c r="K26" s="65"/>
      <c r="L26" s="390"/>
      <c r="M26" s="66"/>
      <c r="N26" s="13"/>
      <c r="O26" s="67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0" t="s">
        <v>563</v>
      </c>
      <c r="B27" s="20"/>
      <c r="C27" s="20"/>
      <c r="D27" s="20"/>
      <c r="E27" s="29"/>
      <c r="F27" s="27" t="s">
        <v>564</v>
      </c>
      <c r="G27" s="14"/>
      <c r="H27" s="28"/>
      <c r="I27" s="33"/>
      <c r="J27" s="64"/>
      <c r="K27" s="65"/>
      <c r="L27" s="390"/>
      <c r="M27" s="66"/>
      <c r="N27" s="13"/>
      <c r="O27" s="67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0"/>
      <c r="B28" s="20"/>
      <c r="C28" s="20"/>
      <c r="D28" s="20"/>
      <c r="E28" s="29"/>
      <c r="F28" s="14"/>
      <c r="G28" s="14"/>
      <c r="H28" s="28"/>
      <c r="I28" s="33"/>
      <c r="J28" s="68"/>
      <c r="K28" s="65"/>
      <c r="L28" s="390"/>
      <c r="M28" s="14"/>
      <c r="N28" s="69"/>
      <c r="O28" s="54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ht="15">
      <c r="A29" s="8"/>
      <c r="B29" s="30" t="s">
        <v>565</v>
      </c>
      <c r="C29" s="30"/>
      <c r="D29" s="30"/>
      <c r="E29" s="30"/>
      <c r="F29" s="31"/>
      <c r="G29" s="29"/>
      <c r="H29" s="29"/>
      <c r="I29" s="70"/>
      <c r="J29" s="71"/>
      <c r="K29" s="72"/>
      <c r="L29" s="391"/>
      <c r="M29" s="9"/>
      <c r="N29" s="8"/>
      <c r="O29" s="50"/>
      <c r="P29" s="4"/>
      <c r="R29" s="79"/>
      <c r="S29" s="13"/>
      <c r="T29" s="13"/>
      <c r="U29" s="13"/>
      <c r="V29" s="13"/>
      <c r="W29" s="13"/>
      <c r="X29" s="13"/>
      <c r="Y29" s="13"/>
      <c r="Z29" s="13"/>
    </row>
    <row r="30" spans="1:38" s="3" customFormat="1" ht="38.25">
      <c r="A30" s="17" t="s">
        <v>16</v>
      </c>
      <c r="B30" s="18" t="s">
        <v>534</v>
      </c>
      <c r="C30" s="18"/>
      <c r="D30" s="19" t="s">
        <v>545</v>
      </c>
      <c r="E30" s="18" t="s">
        <v>546</v>
      </c>
      <c r="F30" s="18" t="s">
        <v>547</v>
      </c>
      <c r="G30" s="18" t="s">
        <v>566</v>
      </c>
      <c r="H30" s="18" t="s">
        <v>549</v>
      </c>
      <c r="I30" s="18" t="s">
        <v>550</v>
      </c>
      <c r="J30" s="18" t="s">
        <v>551</v>
      </c>
      <c r="K30" s="59" t="s">
        <v>567</v>
      </c>
      <c r="L30" s="392" t="s">
        <v>821</v>
      </c>
      <c r="M30" s="60" t="s">
        <v>820</v>
      </c>
      <c r="N30" s="18" t="s">
        <v>554</v>
      </c>
      <c r="O30" s="75" t="s">
        <v>555</v>
      </c>
      <c r="P30" s="4"/>
      <c r="Q30" s="37"/>
      <c r="R30" s="35"/>
      <c r="S30" s="35"/>
      <c r="T30" s="35"/>
    </row>
    <row r="31" spans="1:38" s="369" customFormat="1" ht="15" customHeight="1">
      <c r="A31" s="485">
        <v>1</v>
      </c>
      <c r="B31" s="486">
        <v>44228</v>
      </c>
      <c r="C31" s="449"/>
      <c r="D31" s="447" t="s">
        <v>68</v>
      </c>
      <c r="E31" s="448" t="s">
        <v>557</v>
      </c>
      <c r="F31" s="445">
        <v>566</v>
      </c>
      <c r="G31" s="445">
        <v>548</v>
      </c>
      <c r="H31" s="445">
        <v>577</v>
      </c>
      <c r="I31" s="446">
        <v>600</v>
      </c>
      <c r="J31" s="446" t="s">
        <v>855</v>
      </c>
      <c r="K31" s="464">
        <f t="shared" ref="K31:K32" si="11">H31-F31</f>
        <v>11</v>
      </c>
      <c r="L31" s="442">
        <f>(F31*-0.07)/100</f>
        <v>-0.39620000000000005</v>
      </c>
      <c r="M31" s="443">
        <f t="shared" ref="M31:M32" si="12">(K31+L31)/F31</f>
        <v>1.8734628975265018E-2</v>
      </c>
      <c r="N31" s="446" t="s">
        <v>556</v>
      </c>
      <c r="O31" s="470">
        <v>44228</v>
      </c>
      <c r="P31" s="4"/>
      <c r="Q31" s="4"/>
      <c r="R31" s="324" t="s">
        <v>559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69" customFormat="1" ht="15" customHeight="1">
      <c r="A32" s="497">
        <v>2</v>
      </c>
      <c r="B32" s="498">
        <v>44229</v>
      </c>
      <c r="C32" s="499"/>
      <c r="D32" s="500" t="s">
        <v>80</v>
      </c>
      <c r="E32" s="468" t="s">
        <v>557</v>
      </c>
      <c r="F32" s="468">
        <v>627.5</v>
      </c>
      <c r="G32" s="501">
        <v>609</v>
      </c>
      <c r="H32" s="501">
        <v>608.5</v>
      </c>
      <c r="I32" s="468">
        <v>660</v>
      </c>
      <c r="J32" s="469" t="s">
        <v>877</v>
      </c>
      <c r="K32" s="502">
        <f t="shared" si="11"/>
        <v>-19</v>
      </c>
      <c r="L32" s="503">
        <f t="shared" ref="L32:L37" si="13">(F32*-0.7)/100</f>
        <v>-4.3925000000000001</v>
      </c>
      <c r="M32" s="504">
        <f t="shared" si="12"/>
        <v>-3.7278884462151392E-2</v>
      </c>
      <c r="N32" s="469" t="s">
        <v>620</v>
      </c>
      <c r="O32" s="505">
        <v>44235</v>
      </c>
      <c r="P32" s="4"/>
      <c r="Q32" s="4"/>
      <c r="R32" s="324" t="s">
        <v>559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69" customFormat="1" ht="15" customHeight="1">
      <c r="A33" s="485">
        <v>3</v>
      </c>
      <c r="B33" s="486">
        <v>44229</v>
      </c>
      <c r="C33" s="449"/>
      <c r="D33" s="447" t="s">
        <v>141</v>
      </c>
      <c r="E33" s="448" t="s">
        <v>557</v>
      </c>
      <c r="F33" s="445">
        <v>576.5</v>
      </c>
      <c r="G33" s="445">
        <v>560</v>
      </c>
      <c r="H33" s="445">
        <v>590</v>
      </c>
      <c r="I33" s="446" t="s">
        <v>853</v>
      </c>
      <c r="J33" s="446" t="s">
        <v>856</v>
      </c>
      <c r="K33" s="464">
        <f t="shared" ref="K33" si="14">H33-F33</f>
        <v>13.5</v>
      </c>
      <c r="L33" s="442">
        <f t="shared" si="13"/>
        <v>-4.0354999999999999</v>
      </c>
      <c r="M33" s="443">
        <f t="shared" ref="M33" si="15">(K33+L33)/F33</f>
        <v>1.6417172593235042E-2</v>
      </c>
      <c r="N33" s="446" t="s">
        <v>556</v>
      </c>
      <c r="O33" s="444">
        <v>44231</v>
      </c>
      <c r="P33" s="4"/>
      <c r="Q33" s="4"/>
      <c r="R33" s="324" t="s">
        <v>793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69" customFormat="1" ht="15" customHeight="1">
      <c r="A34" s="492">
        <v>4</v>
      </c>
      <c r="B34" s="486">
        <v>44229</v>
      </c>
      <c r="C34" s="493"/>
      <c r="D34" s="494" t="s">
        <v>68</v>
      </c>
      <c r="E34" s="445" t="s">
        <v>557</v>
      </c>
      <c r="F34" s="445">
        <v>601.5</v>
      </c>
      <c r="G34" s="495">
        <v>585</v>
      </c>
      <c r="H34" s="495">
        <v>615.5</v>
      </c>
      <c r="I34" s="445">
        <v>630</v>
      </c>
      <c r="J34" s="446" t="s">
        <v>856</v>
      </c>
      <c r="K34" s="464">
        <f t="shared" ref="K34" si="16">H34-F34</f>
        <v>14</v>
      </c>
      <c r="L34" s="442">
        <f t="shared" si="13"/>
        <v>-4.2104999999999997</v>
      </c>
      <c r="M34" s="443">
        <f t="shared" ref="M34" si="17">(K34+L34)/F34</f>
        <v>1.6275145469659184E-2</v>
      </c>
      <c r="N34" s="446" t="s">
        <v>556</v>
      </c>
      <c r="O34" s="444">
        <v>44230</v>
      </c>
      <c r="P34" s="4"/>
      <c r="Q34" s="4"/>
      <c r="R34" s="32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69" customFormat="1" ht="15" customHeight="1">
      <c r="A35" s="485">
        <v>5</v>
      </c>
      <c r="B35" s="486">
        <v>44230</v>
      </c>
      <c r="C35" s="449"/>
      <c r="D35" s="447" t="s">
        <v>131</v>
      </c>
      <c r="E35" s="448" t="s">
        <v>557</v>
      </c>
      <c r="F35" s="445">
        <v>1844</v>
      </c>
      <c r="G35" s="445">
        <v>1790</v>
      </c>
      <c r="H35" s="445">
        <v>1887.5</v>
      </c>
      <c r="I35" s="446" t="s">
        <v>861</v>
      </c>
      <c r="J35" s="446" t="s">
        <v>869</v>
      </c>
      <c r="K35" s="464">
        <f t="shared" ref="K35" si="18">H35-F35</f>
        <v>43.5</v>
      </c>
      <c r="L35" s="442">
        <f t="shared" si="13"/>
        <v>-12.907999999999999</v>
      </c>
      <c r="M35" s="443">
        <f t="shared" ref="M35" si="19">(K35+L35)/F35</f>
        <v>1.6590021691973968E-2</v>
      </c>
      <c r="N35" s="446" t="s">
        <v>556</v>
      </c>
      <c r="O35" s="444">
        <v>44231</v>
      </c>
      <c r="P35" s="4"/>
      <c r="Q35" s="4"/>
      <c r="R35" s="32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69" customFormat="1" ht="15" customHeight="1">
      <c r="A36" s="497">
        <v>6</v>
      </c>
      <c r="B36" s="498">
        <v>44231</v>
      </c>
      <c r="C36" s="499"/>
      <c r="D36" s="500" t="s">
        <v>68</v>
      </c>
      <c r="E36" s="468" t="s">
        <v>557</v>
      </c>
      <c r="F36" s="468">
        <v>612.5</v>
      </c>
      <c r="G36" s="501">
        <v>598</v>
      </c>
      <c r="H36" s="501">
        <v>592.5</v>
      </c>
      <c r="I36" s="468" t="s">
        <v>870</v>
      </c>
      <c r="J36" s="469" t="s">
        <v>874</v>
      </c>
      <c r="K36" s="502">
        <f t="shared" ref="K36:K37" si="20">H36-F36</f>
        <v>-20</v>
      </c>
      <c r="L36" s="503">
        <f t="shared" si="13"/>
        <v>-4.2874999999999996</v>
      </c>
      <c r="M36" s="504">
        <f t="shared" ref="M36:M37" si="21">(K36+L36)/F36</f>
        <v>-3.9653061224489798E-2</v>
      </c>
      <c r="N36" s="469" t="s">
        <v>620</v>
      </c>
      <c r="O36" s="505">
        <v>44232</v>
      </c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69" customFormat="1" ht="15" customHeight="1">
      <c r="A37" s="485">
        <v>7</v>
      </c>
      <c r="B37" s="486">
        <v>44231</v>
      </c>
      <c r="C37" s="449"/>
      <c r="D37" s="447" t="s">
        <v>117</v>
      </c>
      <c r="E37" s="448" t="s">
        <v>557</v>
      </c>
      <c r="F37" s="445">
        <v>472</v>
      </c>
      <c r="G37" s="445">
        <v>457</v>
      </c>
      <c r="H37" s="445">
        <v>485</v>
      </c>
      <c r="I37" s="446" t="s">
        <v>871</v>
      </c>
      <c r="J37" s="446" t="s">
        <v>888</v>
      </c>
      <c r="K37" s="464">
        <f t="shared" si="20"/>
        <v>13</v>
      </c>
      <c r="L37" s="442">
        <f t="shared" si="13"/>
        <v>-3.3039999999999998</v>
      </c>
      <c r="M37" s="443">
        <f t="shared" si="21"/>
        <v>2.0542372881355932E-2</v>
      </c>
      <c r="N37" s="446" t="s">
        <v>556</v>
      </c>
      <c r="O37" s="444">
        <v>44238</v>
      </c>
      <c r="P37" s="4"/>
      <c r="Q37" s="4"/>
      <c r="R37" s="32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69" customFormat="1" ht="15" customHeight="1">
      <c r="A38" s="485">
        <v>8</v>
      </c>
      <c r="B38" s="486">
        <v>44232</v>
      </c>
      <c r="C38" s="449"/>
      <c r="D38" s="447" t="s">
        <v>772</v>
      </c>
      <c r="E38" s="448" t="s">
        <v>557</v>
      </c>
      <c r="F38" s="445">
        <v>1520</v>
      </c>
      <c r="G38" s="445">
        <v>1469</v>
      </c>
      <c r="H38" s="445">
        <v>1560</v>
      </c>
      <c r="I38" s="446" t="s">
        <v>858</v>
      </c>
      <c r="J38" s="446" t="s">
        <v>593</v>
      </c>
      <c r="K38" s="464">
        <f t="shared" ref="K38:K39" si="22">H38-F38</f>
        <v>40</v>
      </c>
      <c r="L38" s="442">
        <f>(F38*-0.07)/100</f>
        <v>-1.0640000000000001</v>
      </c>
      <c r="M38" s="443">
        <f t="shared" ref="M38:M39" si="23">(K38+L38)/F38</f>
        <v>2.561578947368421E-2</v>
      </c>
      <c r="N38" s="446" t="s">
        <v>556</v>
      </c>
      <c r="O38" s="470">
        <v>44232</v>
      </c>
      <c r="P38" s="4"/>
      <c r="Q38" s="4"/>
      <c r="R38" s="32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69" customFormat="1" ht="15" customHeight="1">
      <c r="A39" s="497">
        <v>9</v>
      </c>
      <c r="B39" s="498">
        <v>44235</v>
      </c>
      <c r="C39" s="499"/>
      <c r="D39" s="500" t="s">
        <v>878</v>
      </c>
      <c r="E39" s="468" t="s">
        <v>557</v>
      </c>
      <c r="F39" s="468">
        <v>221</v>
      </c>
      <c r="G39" s="501">
        <v>214.5</v>
      </c>
      <c r="H39" s="501">
        <v>214.5</v>
      </c>
      <c r="I39" s="468" t="s">
        <v>879</v>
      </c>
      <c r="J39" s="469" t="s">
        <v>897</v>
      </c>
      <c r="K39" s="502">
        <f t="shared" si="22"/>
        <v>-6.5</v>
      </c>
      <c r="L39" s="503">
        <f t="shared" ref="L39" si="24">(F39*-0.7)/100</f>
        <v>-1.5469999999999999</v>
      </c>
      <c r="M39" s="504">
        <f t="shared" si="23"/>
        <v>-3.6411764705882359E-2</v>
      </c>
      <c r="N39" s="469" t="s">
        <v>620</v>
      </c>
      <c r="O39" s="505">
        <v>44232</v>
      </c>
      <c r="P39" s="4"/>
      <c r="Q39" s="4"/>
      <c r="R39" s="32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69" customFormat="1" ht="15" customHeight="1">
      <c r="A40" s="485">
        <v>10</v>
      </c>
      <c r="B40" s="486">
        <v>44237</v>
      </c>
      <c r="C40" s="449"/>
      <c r="D40" s="447" t="s">
        <v>126</v>
      </c>
      <c r="E40" s="448" t="s">
        <v>557</v>
      </c>
      <c r="F40" s="445">
        <v>224.5</v>
      </c>
      <c r="G40" s="445">
        <v>218</v>
      </c>
      <c r="H40" s="445">
        <v>227.75</v>
      </c>
      <c r="I40" s="446">
        <v>235</v>
      </c>
      <c r="J40" s="446" t="s">
        <v>899</v>
      </c>
      <c r="K40" s="464">
        <f t="shared" ref="K40:K41" si="25">H40-F40</f>
        <v>3.25</v>
      </c>
      <c r="L40" s="442">
        <f>(F40*-0.07)/100</f>
        <v>-0.15715000000000001</v>
      </c>
      <c r="M40" s="443">
        <f t="shared" ref="M40:M41" si="26">(K40+L40)/F40</f>
        <v>1.3776614699331847E-2</v>
      </c>
      <c r="N40" s="446" t="s">
        <v>556</v>
      </c>
      <c r="O40" s="470">
        <v>44237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69" customFormat="1" ht="15" customHeight="1">
      <c r="A41" s="497">
        <v>11</v>
      </c>
      <c r="B41" s="498">
        <v>44239</v>
      </c>
      <c r="C41" s="499"/>
      <c r="D41" s="500" t="s">
        <v>97</v>
      </c>
      <c r="E41" s="468" t="s">
        <v>557</v>
      </c>
      <c r="F41" s="468">
        <v>213</v>
      </c>
      <c r="G41" s="501">
        <v>207</v>
      </c>
      <c r="H41" s="501">
        <v>207</v>
      </c>
      <c r="I41" s="468" t="s">
        <v>898</v>
      </c>
      <c r="J41" s="469" t="s">
        <v>928</v>
      </c>
      <c r="K41" s="502">
        <f t="shared" si="25"/>
        <v>-6</v>
      </c>
      <c r="L41" s="503">
        <f t="shared" ref="L41" si="27">(F41*-0.7)/100</f>
        <v>-1.4909999999999999</v>
      </c>
      <c r="M41" s="504">
        <f t="shared" si="26"/>
        <v>-3.5169014084507039E-2</v>
      </c>
      <c r="N41" s="469" t="s">
        <v>620</v>
      </c>
      <c r="O41" s="505">
        <v>44246</v>
      </c>
      <c r="P41" s="4"/>
      <c r="Q41" s="4"/>
      <c r="R41" s="32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69" customFormat="1" ht="15" customHeight="1">
      <c r="A42" s="492">
        <v>12</v>
      </c>
      <c r="B42" s="486">
        <v>44239</v>
      </c>
      <c r="C42" s="493"/>
      <c r="D42" s="494" t="s">
        <v>145</v>
      </c>
      <c r="E42" s="445" t="s">
        <v>557</v>
      </c>
      <c r="F42" s="445">
        <v>173</v>
      </c>
      <c r="G42" s="495">
        <v>168</v>
      </c>
      <c r="H42" s="495">
        <v>183.5</v>
      </c>
      <c r="I42" s="445">
        <v>185</v>
      </c>
      <c r="J42" s="446" t="s">
        <v>881</v>
      </c>
      <c r="K42" s="464">
        <f t="shared" ref="K42:K43" si="28">H42-F42</f>
        <v>10.5</v>
      </c>
      <c r="L42" s="442">
        <f>(F42*-0.07)/100</f>
        <v>-0.12110000000000001</v>
      </c>
      <c r="M42" s="443">
        <f t="shared" ref="M42:M43" si="29">(K42+L42)/F42</f>
        <v>5.9993641618497108E-2</v>
      </c>
      <c r="N42" s="446" t="s">
        <v>556</v>
      </c>
      <c r="O42" s="470">
        <v>44239</v>
      </c>
      <c r="P42" s="4"/>
      <c r="Q42" s="4"/>
      <c r="R42" s="32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69" customFormat="1" ht="15" customHeight="1">
      <c r="A43" s="497">
        <v>13</v>
      </c>
      <c r="B43" s="498">
        <v>44242</v>
      </c>
      <c r="C43" s="499"/>
      <c r="D43" s="500" t="s">
        <v>151</v>
      </c>
      <c r="E43" s="468" t="s">
        <v>557</v>
      </c>
      <c r="F43" s="468">
        <v>17400</v>
      </c>
      <c r="G43" s="501">
        <v>16900</v>
      </c>
      <c r="H43" s="501">
        <v>16890</v>
      </c>
      <c r="I43" s="468" t="s">
        <v>902</v>
      </c>
      <c r="J43" s="469" t="s">
        <v>909</v>
      </c>
      <c r="K43" s="502">
        <f t="shared" si="28"/>
        <v>-510</v>
      </c>
      <c r="L43" s="503">
        <f t="shared" ref="L43" si="30">(F43*-0.7)/100</f>
        <v>-121.8</v>
      </c>
      <c r="M43" s="504">
        <f t="shared" si="29"/>
        <v>-3.6310344827586202E-2</v>
      </c>
      <c r="N43" s="469" t="s">
        <v>620</v>
      </c>
      <c r="O43" s="505">
        <v>44244</v>
      </c>
      <c r="P43" s="4"/>
      <c r="Q43" s="4"/>
      <c r="R43" s="32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69" customFormat="1" ht="15" customHeight="1">
      <c r="A44" s="497">
        <v>14</v>
      </c>
      <c r="B44" s="498">
        <v>44243</v>
      </c>
      <c r="C44" s="499"/>
      <c r="D44" s="500" t="s">
        <v>772</v>
      </c>
      <c r="E44" s="468" t="s">
        <v>557</v>
      </c>
      <c r="F44" s="468">
        <v>1685</v>
      </c>
      <c r="G44" s="501">
        <v>1635</v>
      </c>
      <c r="H44" s="501">
        <v>1635</v>
      </c>
      <c r="I44" s="468" t="s">
        <v>908</v>
      </c>
      <c r="J44" s="469" t="s">
        <v>933</v>
      </c>
      <c r="K44" s="502">
        <f t="shared" ref="K44" si="31">H44-F44</f>
        <v>-50</v>
      </c>
      <c r="L44" s="503">
        <f t="shared" ref="L44" si="32">(F44*-0.7)/100</f>
        <v>-11.795</v>
      </c>
      <c r="M44" s="504">
        <f t="shared" ref="M44" si="33">(K44+L44)/F44</f>
        <v>-3.6673590504451042E-2</v>
      </c>
      <c r="N44" s="469" t="s">
        <v>620</v>
      </c>
      <c r="O44" s="505">
        <v>44249</v>
      </c>
      <c r="P44" s="4"/>
      <c r="Q44" s="4"/>
      <c r="R44" s="32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69" customFormat="1" ht="15" customHeight="1">
      <c r="A45" s="537">
        <v>15</v>
      </c>
      <c r="B45" s="538">
        <v>44244</v>
      </c>
      <c r="C45" s="539"/>
      <c r="D45" s="540" t="s">
        <v>68</v>
      </c>
      <c r="E45" s="541" t="s">
        <v>557</v>
      </c>
      <c r="F45" s="541">
        <v>592.5</v>
      </c>
      <c r="G45" s="542">
        <v>577</v>
      </c>
      <c r="H45" s="542">
        <v>596.5</v>
      </c>
      <c r="I45" s="541" t="s">
        <v>911</v>
      </c>
      <c r="J45" s="543" t="s">
        <v>917</v>
      </c>
      <c r="K45" s="544">
        <f t="shared" ref="K45:K46" si="34">H45-F45</f>
        <v>4</v>
      </c>
      <c r="L45" s="545">
        <f t="shared" ref="L45:L46" si="35">(F45*-0.7)/100</f>
        <v>-4.1475</v>
      </c>
      <c r="M45" s="546">
        <f t="shared" ref="M45:M47" si="36">(K45+L45)/F45</f>
        <v>-2.4894514767932486E-4</v>
      </c>
      <c r="N45" s="543" t="s">
        <v>665</v>
      </c>
      <c r="O45" s="547">
        <v>44245</v>
      </c>
      <c r="P45" s="4"/>
      <c r="Q45" s="4"/>
      <c r="R45" s="32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69" customFormat="1" ht="15" customHeight="1">
      <c r="A46" s="497">
        <v>16</v>
      </c>
      <c r="B46" s="498">
        <v>44245</v>
      </c>
      <c r="C46" s="499"/>
      <c r="D46" s="500" t="s">
        <v>181</v>
      </c>
      <c r="E46" s="468" t="s">
        <v>557</v>
      </c>
      <c r="F46" s="468">
        <v>92.5</v>
      </c>
      <c r="G46" s="501">
        <v>89.5</v>
      </c>
      <c r="H46" s="501">
        <v>89.5</v>
      </c>
      <c r="I46" s="468" t="s">
        <v>918</v>
      </c>
      <c r="J46" s="469" t="s">
        <v>932</v>
      </c>
      <c r="K46" s="502">
        <f t="shared" si="34"/>
        <v>-3</v>
      </c>
      <c r="L46" s="503">
        <f t="shared" si="35"/>
        <v>-0.64749999999999996</v>
      </c>
      <c r="M46" s="504">
        <f t="shared" si="36"/>
        <v>-3.9432432432432434E-2</v>
      </c>
      <c r="N46" s="469" t="s">
        <v>620</v>
      </c>
      <c r="O46" s="505">
        <v>44249</v>
      </c>
      <c r="P46" s="4"/>
      <c r="Q46" s="4"/>
      <c r="R46" s="32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69" customFormat="1" ht="15" customHeight="1">
      <c r="A47" s="492">
        <v>17</v>
      </c>
      <c r="B47" s="486">
        <v>44249</v>
      </c>
      <c r="C47" s="493"/>
      <c r="D47" s="494" t="s">
        <v>112</v>
      </c>
      <c r="E47" s="445" t="s">
        <v>818</v>
      </c>
      <c r="F47" s="445">
        <v>323.5</v>
      </c>
      <c r="G47" s="495">
        <v>333</v>
      </c>
      <c r="H47" s="495">
        <v>317</v>
      </c>
      <c r="I47" s="445" t="s">
        <v>936</v>
      </c>
      <c r="J47" s="446" t="s">
        <v>937</v>
      </c>
      <c r="K47" s="446">
        <f>F47-H47</f>
        <v>6.5</v>
      </c>
      <c r="L47" s="566">
        <f>(F47*-0.07)/100</f>
        <v>-0.22645000000000004</v>
      </c>
      <c r="M47" s="443">
        <f t="shared" si="36"/>
        <v>1.9392735703245751E-2</v>
      </c>
      <c r="N47" s="446" t="s">
        <v>556</v>
      </c>
      <c r="O47" s="470">
        <v>44249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69" customFormat="1" ht="15" customHeight="1">
      <c r="A48" s="497">
        <v>18</v>
      </c>
      <c r="B48" s="498">
        <v>44249</v>
      </c>
      <c r="C48" s="499"/>
      <c r="D48" s="500" t="s">
        <v>155</v>
      </c>
      <c r="E48" s="468" t="s">
        <v>818</v>
      </c>
      <c r="F48" s="468">
        <v>107</v>
      </c>
      <c r="G48" s="501">
        <v>110.5</v>
      </c>
      <c r="H48" s="501">
        <v>110.5</v>
      </c>
      <c r="I48" s="468" t="s">
        <v>938</v>
      </c>
      <c r="J48" s="469" t="s">
        <v>954</v>
      </c>
      <c r="K48" s="502">
        <f>F48-H48</f>
        <v>-3.5</v>
      </c>
      <c r="L48" s="503">
        <f t="shared" ref="L48" si="37">(F48*-0.7)/100</f>
        <v>-0.74899999999999989</v>
      </c>
      <c r="M48" s="504">
        <f t="shared" ref="M48:M50" si="38">(K48+L48)/F48</f>
        <v>-3.9710280373831772E-2</v>
      </c>
      <c r="N48" s="469" t="s">
        <v>620</v>
      </c>
      <c r="O48" s="505">
        <v>44250</v>
      </c>
      <c r="P48" s="4"/>
      <c r="Q48" s="4"/>
      <c r="R48" s="32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69" customFormat="1" ht="15" customHeight="1">
      <c r="A49" s="492">
        <v>19</v>
      </c>
      <c r="B49" s="486">
        <v>44250</v>
      </c>
      <c r="C49" s="493"/>
      <c r="D49" s="494" t="s">
        <v>744</v>
      </c>
      <c r="E49" s="445" t="s">
        <v>557</v>
      </c>
      <c r="F49" s="445">
        <v>4050</v>
      </c>
      <c r="G49" s="495">
        <v>3940</v>
      </c>
      <c r="H49" s="495">
        <v>4130</v>
      </c>
      <c r="I49" s="445" t="s">
        <v>955</v>
      </c>
      <c r="J49" s="446" t="s">
        <v>914</v>
      </c>
      <c r="K49" s="464">
        <f t="shared" ref="K49:K50" si="39">H49-F49</f>
        <v>80</v>
      </c>
      <c r="L49" s="442">
        <f>(F49*-0.07)/100</f>
        <v>-2.835</v>
      </c>
      <c r="M49" s="443">
        <f t="shared" si="38"/>
        <v>1.9053086419753087E-2</v>
      </c>
      <c r="N49" s="446" t="s">
        <v>556</v>
      </c>
      <c r="O49" s="470">
        <v>44250</v>
      </c>
      <c r="P49" s="4"/>
      <c r="Q49" s="4"/>
      <c r="R49" s="32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69" customFormat="1" ht="15" customHeight="1">
      <c r="A50" s="492">
        <v>20</v>
      </c>
      <c r="B50" s="486">
        <v>44250</v>
      </c>
      <c r="C50" s="493"/>
      <c r="D50" s="494" t="s">
        <v>185</v>
      </c>
      <c r="E50" s="445" t="s">
        <v>557</v>
      </c>
      <c r="F50" s="445">
        <v>1420</v>
      </c>
      <c r="G50" s="495">
        <v>1370</v>
      </c>
      <c r="H50" s="495">
        <v>1460</v>
      </c>
      <c r="I50" s="445" t="s">
        <v>957</v>
      </c>
      <c r="J50" s="446" t="s">
        <v>593</v>
      </c>
      <c r="K50" s="464">
        <f t="shared" si="39"/>
        <v>40</v>
      </c>
      <c r="L50" s="442">
        <f t="shared" ref="L50" si="40">(F50*-0.7)/100</f>
        <v>-9.94</v>
      </c>
      <c r="M50" s="443">
        <f t="shared" si="38"/>
        <v>2.1169014084507044E-2</v>
      </c>
      <c r="N50" s="446" t="s">
        <v>556</v>
      </c>
      <c r="O50" s="444">
        <v>44252</v>
      </c>
      <c r="P50" s="4"/>
      <c r="Q50" s="4"/>
      <c r="R50" s="324" t="s">
        <v>559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69" customFormat="1" ht="15" customHeight="1">
      <c r="A51" s="492">
        <v>21</v>
      </c>
      <c r="B51" s="486">
        <v>44251</v>
      </c>
      <c r="C51" s="493"/>
      <c r="D51" s="494" t="s">
        <v>333</v>
      </c>
      <c r="E51" s="445" t="s">
        <v>557</v>
      </c>
      <c r="F51" s="445">
        <v>234.5</v>
      </c>
      <c r="G51" s="495">
        <v>228</v>
      </c>
      <c r="H51" s="495">
        <v>241.5</v>
      </c>
      <c r="I51" s="445">
        <v>245</v>
      </c>
      <c r="J51" s="446" t="s">
        <v>968</v>
      </c>
      <c r="K51" s="464">
        <f t="shared" ref="K51" si="41">H51-F51</f>
        <v>7</v>
      </c>
      <c r="L51" s="442">
        <f t="shared" ref="L51" si="42">(F51*-0.7)/100</f>
        <v>-1.6414999999999997</v>
      </c>
      <c r="M51" s="443">
        <f t="shared" ref="M51" si="43">(K51+L51)/F51</f>
        <v>2.2850746268656717E-2</v>
      </c>
      <c r="N51" s="446" t="s">
        <v>556</v>
      </c>
      <c r="O51" s="444">
        <v>44252</v>
      </c>
      <c r="P51" s="4"/>
      <c r="Q51" s="4"/>
      <c r="R51" s="324" t="s">
        <v>793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69" customFormat="1" ht="15" customHeight="1">
      <c r="A52" s="394">
        <v>22</v>
      </c>
      <c r="B52" s="418">
        <v>44252</v>
      </c>
      <c r="C52" s="421"/>
      <c r="D52" s="386" t="s">
        <v>75</v>
      </c>
      <c r="E52" s="387" t="s">
        <v>557</v>
      </c>
      <c r="F52" s="387" t="s">
        <v>975</v>
      </c>
      <c r="G52" s="422">
        <v>427</v>
      </c>
      <c r="H52" s="422"/>
      <c r="I52" s="387">
        <v>465</v>
      </c>
      <c r="J52" s="394" t="s">
        <v>558</v>
      </c>
      <c r="K52" s="352"/>
      <c r="L52" s="404"/>
      <c r="M52" s="402"/>
      <c r="N52" s="380"/>
      <c r="O52" s="393"/>
      <c r="P52" s="4"/>
      <c r="Q52" s="4"/>
      <c r="R52" s="324" t="s">
        <v>793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69" customFormat="1" ht="15" customHeight="1">
      <c r="A53" s="492">
        <v>23</v>
      </c>
      <c r="B53" s="486">
        <v>44253</v>
      </c>
      <c r="C53" s="493"/>
      <c r="D53" s="494" t="s">
        <v>226</v>
      </c>
      <c r="E53" s="445" t="s">
        <v>557</v>
      </c>
      <c r="F53" s="445">
        <v>2727.5</v>
      </c>
      <c r="G53" s="495">
        <v>2645</v>
      </c>
      <c r="H53" s="495">
        <v>2820</v>
      </c>
      <c r="I53" s="445">
        <v>2850</v>
      </c>
      <c r="J53" s="446" t="s">
        <v>999</v>
      </c>
      <c r="K53" s="464">
        <f t="shared" ref="K53" si="44">H53-F53</f>
        <v>92.5</v>
      </c>
      <c r="L53" s="442">
        <f>(F53*-0.07)/100</f>
        <v>-1.9092500000000001</v>
      </c>
      <c r="M53" s="443">
        <f t="shared" ref="M53" si="45">(K53+L53)/F53</f>
        <v>3.3213840513290557E-2</v>
      </c>
      <c r="N53" s="446" t="s">
        <v>556</v>
      </c>
      <c r="O53" s="470">
        <v>44253</v>
      </c>
      <c r="P53" s="4"/>
      <c r="Q53" s="4"/>
      <c r="R53" s="32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69" customFormat="1" ht="15" customHeight="1">
      <c r="A54" s="492">
        <v>24</v>
      </c>
      <c r="B54" s="486">
        <v>44253</v>
      </c>
      <c r="C54" s="493"/>
      <c r="D54" s="494" t="s">
        <v>294</v>
      </c>
      <c r="E54" s="445" t="s">
        <v>557</v>
      </c>
      <c r="F54" s="445">
        <v>900</v>
      </c>
      <c r="G54" s="495">
        <v>867</v>
      </c>
      <c r="H54" s="495">
        <v>927.5</v>
      </c>
      <c r="I54" s="445" t="s">
        <v>1000</v>
      </c>
      <c r="J54" s="446" t="s">
        <v>1001</v>
      </c>
      <c r="K54" s="464">
        <f t="shared" ref="K54" si="46">H54-F54</f>
        <v>27.5</v>
      </c>
      <c r="L54" s="442">
        <f>(F54*-0.07)/100</f>
        <v>-0.63000000000000012</v>
      </c>
      <c r="M54" s="443">
        <f t="shared" ref="M54" si="47">(K54+L54)/F54</f>
        <v>2.9855555555555555E-2</v>
      </c>
      <c r="N54" s="446" t="s">
        <v>556</v>
      </c>
      <c r="O54" s="470">
        <v>44253</v>
      </c>
      <c r="P54" s="4"/>
      <c r="Q54" s="4"/>
      <c r="R54" s="324" t="s">
        <v>559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69" customFormat="1" ht="15" customHeight="1">
      <c r="A55" s="492">
        <v>25</v>
      </c>
      <c r="B55" s="486">
        <v>44253</v>
      </c>
      <c r="C55" s="493"/>
      <c r="D55" s="494" t="s">
        <v>367</v>
      </c>
      <c r="E55" s="445" t="s">
        <v>557</v>
      </c>
      <c r="F55" s="445">
        <v>327</v>
      </c>
      <c r="G55" s="495">
        <v>317</v>
      </c>
      <c r="H55" s="495">
        <v>336</v>
      </c>
      <c r="I55" s="445">
        <v>345</v>
      </c>
      <c r="J55" s="446" t="s">
        <v>800</v>
      </c>
      <c r="K55" s="464">
        <f t="shared" ref="K55" si="48">H55-F55</f>
        <v>9</v>
      </c>
      <c r="L55" s="442">
        <f>(F55*-0.07)/100</f>
        <v>-0.22889999999999999</v>
      </c>
      <c r="M55" s="443">
        <f t="shared" ref="M55" si="49">(K55+L55)/F55</f>
        <v>2.6822935779816516E-2</v>
      </c>
      <c r="N55" s="446" t="s">
        <v>556</v>
      </c>
      <c r="O55" s="470">
        <v>44253</v>
      </c>
      <c r="P55" s="4"/>
      <c r="Q55" s="4"/>
      <c r="R55" s="324" t="s">
        <v>559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69" customFormat="1" ht="15" customHeight="1">
      <c r="A56" s="497">
        <v>26</v>
      </c>
      <c r="B56" s="498">
        <v>44253</v>
      </c>
      <c r="C56" s="499"/>
      <c r="D56" s="500" t="s">
        <v>791</v>
      </c>
      <c r="E56" s="468" t="s">
        <v>557</v>
      </c>
      <c r="F56" s="468">
        <v>342</v>
      </c>
      <c r="G56" s="501">
        <v>333</v>
      </c>
      <c r="H56" s="501">
        <v>333</v>
      </c>
      <c r="I56" s="468">
        <v>360</v>
      </c>
      <c r="J56" s="469" t="s">
        <v>1002</v>
      </c>
      <c r="K56" s="502">
        <f t="shared" ref="K56" si="50">H56-F56</f>
        <v>-9</v>
      </c>
      <c r="L56" s="503">
        <f>(F56*-0.07)/100</f>
        <v>-0.2394</v>
      </c>
      <c r="M56" s="504">
        <f t="shared" ref="M56" si="51">(K56+L56)/F56</f>
        <v>-2.7015789473684212E-2</v>
      </c>
      <c r="N56" s="469" t="s">
        <v>620</v>
      </c>
      <c r="O56" s="570">
        <v>44253</v>
      </c>
      <c r="P56" s="4"/>
      <c r="Q56" s="4"/>
      <c r="R56" s="324" t="s">
        <v>793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34" s="369" customFormat="1" ht="15" customHeight="1">
      <c r="A57" s="394">
        <v>27</v>
      </c>
      <c r="B57" s="418">
        <v>44253</v>
      </c>
      <c r="C57" s="421"/>
      <c r="D57" s="386" t="s">
        <v>260</v>
      </c>
      <c r="E57" s="387" t="s">
        <v>557</v>
      </c>
      <c r="F57" s="387" t="s">
        <v>1003</v>
      </c>
      <c r="G57" s="422">
        <v>3540</v>
      </c>
      <c r="H57" s="422"/>
      <c r="I57" s="387" t="s">
        <v>1008</v>
      </c>
      <c r="J57" s="588" t="s">
        <v>558</v>
      </c>
      <c r="K57" s="352"/>
      <c r="L57" s="404"/>
      <c r="M57" s="402"/>
      <c r="N57" s="380"/>
      <c r="O57" s="393"/>
      <c r="P57" s="4"/>
      <c r="Q57" s="4"/>
      <c r="R57" s="324" t="s">
        <v>559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34" s="369" customFormat="1" ht="15" customHeight="1">
      <c r="A58" s="394">
        <v>28</v>
      </c>
      <c r="B58" s="418">
        <v>44253</v>
      </c>
      <c r="C58" s="421"/>
      <c r="D58" s="386" t="s">
        <v>68</v>
      </c>
      <c r="E58" s="387" t="s">
        <v>557</v>
      </c>
      <c r="F58" s="387" t="s">
        <v>1006</v>
      </c>
      <c r="G58" s="422">
        <v>549</v>
      </c>
      <c r="H58" s="422"/>
      <c r="I58" s="387" t="s">
        <v>1007</v>
      </c>
      <c r="J58" s="588" t="s">
        <v>558</v>
      </c>
      <c r="K58" s="352"/>
      <c r="L58" s="404"/>
      <c r="M58" s="402"/>
      <c r="N58" s="380"/>
      <c r="O58" s="393"/>
      <c r="P58" s="4"/>
      <c r="Q58" s="4"/>
      <c r="R58" s="324" t="s">
        <v>559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34" s="369" customFormat="1" ht="15" customHeight="1">
      <c r="A59" s="394"/>
      <c r="B59" s="418"/>
      <c r="C59" s="421"/>
      <c r="D59" s="386"/>
      <c r="E59" s="387"/>
      <c r="F59" s="387"/>
      <c r="G59" s="422"/>
      <c r="H59" s="422"/>
      <c r="I59" s="387"/>
      <c r="J59" s="352"/>
      <c r="K59" s="352"/>
      <c r="L59" s="404"/>
      <c r="M59" s="402"/>
      <c r="N59" s="380"/>
      <c r="O59" s="393"/>
      <c r="P59" s="4"/>
      <c r="Q59" s="4"/>
      <c r="R59" s="324"/>
      <c r="S59" s="37"/>
      <c r="T59" s="37"/>
      <c r="U59" s="37"/>
      <c r="V59" s="37"/>
      <c r="W59" s="37"/>
      <c r="X59" s="37"/>
      <c r="Y59" s="37"/>
      <c r="Z59" s="37"/>
      <c r="AA59" s="37"/>
    </row>
    <row r="60" spans="1:34" ht="44.25" customHeight="1">
      <c r="A60" s="20" t="s">
        <v>560</v>
      </c>
      <c r="B60" s="36"/>
      <c r="C60" s="36"/>
      <c r="D60" s="37"/>
      <c r="E60" s="33"/>
      <c r="F60" s="33"/>
      <c r="G60" s="32"/>
      <c r="H60" s="32" t="s">
        <v>823</v>
      </c>
      <c r="I60" s="33"/>
      <c r="J60" s="14"/>
      <c r="K60" s="76"/>
      <c r="L60" s="77"/>
      <c r="M60" s="76"/>
      <c r="N60" s="78"/>
      <c r="O60" s="76"/>
      <c r="P60" s="4"/>
      <c r="Q60" s="410"/>
      <c r="R60" s="423"/>
      <c r="S60" s="410"/>
      <c r="T60" s="410"/>
      <c r="U60" s="410"/>
      <c r="V60" s="410"/>
      <c r="W60" s="410"/>
      <c r="X60" s="410"/>
      <c r="Y60" s="410"/>
      <c r="Z60" s="37"/>
      <c r="AA60" s="37"/>
      <c r="AB60" s="37"/>
    </row>
    <row r="61" spans="1:34" s="3" customFormat="1">
      <c r="A61" s="26" t="s">
        <v>561</v>
      </c>
      <c r="B61" s="20"/>
      <c r="C61" s="20"/>
      <c r="D61" s="20"/>
      <c r="E61" s="2"/>
      <c r="F61" s="27" t="s">
        <v>562</v>
      </c>
      <c r="G61" s="38"/>
      <c r="H61" s="39"/>
      <c r="I61" s="79"/>
      <c r="J61" s="14"/>
      <c r="K61" s="80"/>
      <c r="L61" s="81"/>
      <c r="M61" s="82"/>
      <c r="N61" s="83"/>
      <c r="O61" s="84"/>
      <c r="P61" s="2"/>
      <c r="Q61" s="1"/>
      <c r="R61" s="9"/>
      <c r="Z61" s="6"/>
      <c r="AA61" s="6"/>
      <c r="AB61" s="6"/>
      <c r="AC61" s="6"/>
      <c r="AD61" s="6"/>
      <c r="AE61" s="6"/>
      <c r="AF61" s="6"/>
      <c r="AG61" s="6"/>
      <c r="AH61" s="6"/>
    </row>
    <row r="62" spans="1:34" s="6" customFormat="1" ht="14.25" customHeight="1">
      <c r="A62" s="26"/>
      <c r="B62" s="20"/>
      <c r="C62" s="20"/>
      <c r="D62" s="20"/>
      <c r="E62" s="29"/>
      <c r="F62" s="27" t="s">
        <v>564</v>
      </c>
      <c r="G62" s="38"/>
      <c r="H62" s="39"/>
      <c r="I62" s="79"/>
      <c r="J62" s="14"/>
      <c r="K62" s="80"/>
      <c r="L62" s="81"/>
      <c r="M62" s="82"/>
      <c r="N62" s="83"/>
      <c r="O62" s="84"/>
      <c r="P62" s="2"/>
      <c r="Q62" s="1"/>
      <c r="R62" s="9"/>
      <c r="S62" s="3"/>
      <c r="Y62" s="3"/>
      <c r="Z62" s="3"/>
    </row>
    <row r="63" spans="1:34" s="6" customFormat="1" ht="14.25" customHeight="1">
      <c r="A63" s="20"/>
      <c r="B63" s="20"/>
      <c r="C63" s="20"/>
      <c r="D63" s="20"/>
      <c r="E63" s="29"/>
      <c r="F63" s="14"/>
      <c r="G63" s="14"/>
      <c r="H63" s="28"/>
      <c r="I63" s="33"/>
      <c r="J63" s="68"/>
      <c r="K63" s="65"/>
      <c r="L63" s="66"/>
      <c r="M63" s="14"/>
      <c r="N63" s="69"/>
      <c r="O63" s="54"/>
      <c r="P63" s="5"/>
      <c r="Q63" s="1"/>
      <c r="R63" s="9"/>
      <c r="S63" s="3"/>
      <c r="Y63" s="3"/>
      <c r="Z63" s="3"/>
    </row>
    <row r="64" spans="1:34" s="6" customFormat="1" ht="15">
      <c r="A64" s="40" t="s">
        <v>571</v>
      </c>
      <c r="B64" s="40"/>
      <c r="C64" s="40"/>
      <c r="D64" s="40"/>
      <c r="E64" s="29"/>
      <c r="F64" s="14"/>
      <c r="G64" s="9"/>
      <c r="H64" s="14"/>
      <c r="I64" s="9"/>
      <c r="J64" s="85"/>
      <c r="K64" s="9"/>
      <c r="L64" s="9"/>
      <c r="M64" s="9"/>
      <c r="N64" s="9"/>
      <c r="O64" s="86"/>
      <c r="P64"/>
      <c r="Q64" s="1"/>
      <c r="R64" s="9"/>
      <c r="S64" s="3"/>
      <c r="Y64" s="3"/>
      <c r="Z64" s="3"/>
    </row>
    <row r="65" spans="1:34" s="6" customFormat="1" ht="38.25">
      <c r="A65" s="18" t="s">
        <v>16</v>
      </c>
      <c r="B65" s="18" t="s">
        <v>534</v>
      </c>
      <c r="C65" s="18"/>
      <c r="D65" s="19" t="s">
        <v>545</v>
      </c>
      <c r="E65" s="18" t="s">
        <v>546</v>
      </c>
      <c r="F65" s="18" t="s">
        <v>547</v>
      </c>
      <c r="G65" s="18" t="s">
        <v>566</v>
      </c>
      <c r="H65" s="18" t="s">
        <v>549</v>
      </c>
      <c r="I65" s="18" t="s">
        <v>550</v>
      </c>
      <c r="J65" s="17" t="s">
        <v>551</v>
      </c>
      <c r="K65" s="74" t="s">
        <v>572</v>
      </c>
      <c r="L65" s="60" t="s">
        <v>821</v>
      </c>
      <c r="M65" s="74" t="s">
        <v>568</v>
      </c>
      <c r="N65" s="18" t="s">
        <v>569</v>
      </c>
      <c r="O65" s="17" t="s">
        <v>554</v>
      </c>
      <c r="P65" s="87" t="s">
        <v>555</v>
      </c>
      <c r="Q65" s="1"/>
      <c r="R65" s="14"/>
      <c r="S65" s="3"/>
      <c r="Y65" s="3"/>
      <c r="Z65" s="3"/>
    </row>
    <row r="66" spans="1:34" s="369" customFormat="1" ht="13.9" customHeight="1">
      <c r="A66" s="491">
        <v>1</v>
      </c>
      <c r="B66" s="486">
        <v>44229</v>
      </c>
      <c r="C66" s="449"/>
      <c r="D66" s="447" t="s">
        <v>850</v>
      </c>
      <c r="E66" s="448" t="s">
        <v>557</v>
      </c>
      <c r="F66" s="445">
        <v>925.5</v>
      </c>
      <c r="G66" s="445">
        <v>905</v>
      </c>
      <c r="H66" s="445">
        <v>941</v>
      </c>
      <c r="I66" s="446" t="s">
        <v>851</v>
      </c>
      <c r="J66" s="446" t="s">
        <v>867</v>
      </c>
      <c r="K66" s="487">
        <f t="shared" ref="K66" si="52">H66-F66</f>
        <v>15.5</v>
      </c>
      <c r="L66" s="488">
        <f t="shared" ref="L66" si="53">(H66*N66)*0.035%</f>
        <v>214.07750000000004</v>
      </c>
      <c r="M66" s="489">
        <f t="shared" ref="M66" si="54">(K66*N66)-L66</f>
        <v>9860.9225000000006</v>
      </c>
      <c r="N66" s="446">
        <v>650</v>
      </c>
      <c r="O66" s="490" t="s">
        <v>556</v>
      </c>
      <c r="P66" s="444">
        <v>44230</v>
      </c>
      <c r="Q66" s="363"/>
      <c r="R66" s="324" t="s">
        <v>793</v>
      </c>
      <c r="S66" s="37"/>
      <c r="Y66" s="37"/>
      <c r="Z66" s="37"/>
    </row>
    <row r="67" spans="1:34" s="369" customFormat="1" ht="13.9" customHeight="1">
      <c r="A67" s="491">
        <v>2</v>
      </c>
      <c r="B67" s="486">
        <v>44229</v>
      </c>
      <c r="C67" s="449"/>
      <c r="D67" s="447" t="s">
        <v>852</v>
      </c>
      <c r="E67" s="448" t="s">
        <v>557</v>
      </c>
      <c r="F67" s="445">
        <v>1930</v>
      </c>
      <c r="G67" s="445">
        <v>1885</v>
      </c>
      <c r="H67" s="445">
        <v>1964</v>
      </c>
      <c r="I67" s="446">
        <v>2000</v>
      </c>
      <c r="J67" s="446" t="s">
        <v>570</v>
      </c>
      <c r="K67" s="487">
        <f t="shared" ref="K67" si="55">H67-F67</f>
        <v>34</v>
      </c>
      <c r="L67" s="488">
        <f t="shared" ref="L67:L68" si="56">(H67*N67)*0.035%</f>
        <v>171.85000000000002</v>
      </c>
      <c r="M67" s="489">
        <f t="shared" ref="M67" si="57">(K67*N67)-L67</f>
        <v>8328.15</v>
      </c>
      <c r="N67" s="446">
        <v>250</v>
      </c>
      <c r="O67" s="490" t="s">
        <v>556</v>
      </c>
      <c r="P67" s="444">
        <v>44235</v>
      </c>
      <c r="Q67" s="363"/>
      <c r="R67" s="324" t="s">
        <v>559</v>
      </c>
      <c r="S67" s="37"/>
      <c r="Y67" s="37"/>
      <c r="Z67" s="37"/>
    </row>
    <row r="68" spans="1:34" s="37" customFormat="1" ht="14.25">
      <c r="A68" s="476">
        <v>3</v>
      </c>
      <c r="B68" s="477">
        <v>44230</v>
      </c>
      <c r="C68" s="477"/>
      <c r="D68" s="467" t="s">
        <v>854</v>
      </c>
      <c r="E68" s="468" t="s">
        <v>818</v>
      </c>
      <c r="F68" s="468">
        <v>14700</v>
      </c>
      <c r="G68" s="478">
        <v>14820</v>
      </c>
      <c r="H68" s="478">
        <v>14820</v>
      </c>
      <c r="I68" s="468">
        <v>14500</v>
      </c>
      <c r="J68" s="469" t="s">
        <v>862</v>
      </c>
      <c r="K68" s="469">
        <f>F68-H68</f>
        <v>-120</v>
      </c>
      <c r="L68" s="469">
        <f t="shared" si="56"/>
        <v>389.02500000000003</v>
      </c>
      <c r="M68" s="469">
        <f>(K68*N68)-L68</f>
        <v>-9389.0249999999996</v>
      </c>
      <c r="N68" s="469">
        <v>75</v>
      </c>
      <c r="O68" s="469" t="s">
        <v>620</v>
      </c>
      <c r="P68" s="496">
        <v>44230</v>
      </c>
      <c r="Q68" s="363"/>
      <c r="R68" s="324" t="s">
        <v>559</v>
      </c>
      <c r="Z68" s="369"/>
      <c r="AA68" s="369"/>
      <c r="AB68" s="369"/>
      <c r="AC68" s="369"/>
      <c r="AD68" s="369"/>
      <c r="AE68" s="369"/>
      <c r="AF68" s="369"/>
      <c r="AG68" s="369"/>
      <c r="AH68" s="369"/>
    </row>
    <row r="69" spans="1:34" s="369" customFormat="1" ht="13.9" customHeight="1">
      <c r="A69" s="491">
        <v>4</v>
      </c>
      <c r="B69" s="486">
        <v>44230</v>
      </c>
      <c r="C69" s="449"/>
      <c r="D69" s="447" t="s">
        <v>857</v>
      </c>
      <c r="E69" s="448" t="s">
        <v>557</v>
      </c>
      <c r="F69" s="445">
        <v>1569</v>
      </c>
      <c r="G69" s="445">
        <v>1545</v>
      </c>
      <c r="H69" s="445">
        <v>1586</v>
      </c>
      <c r="I69" s="446" t="s">
        <v>858</v>
      </c>
      <c r="J69" s="446" t="s">
        <v>859</v>
      </c>
      <c r="K69" s="487">
        <f>H69-F69</f>
        <v>17</v>
      </c>
      <c r="L69" s="488">
        <f t="shared" ref="L69:L70" si="58">(H69*N69)*0.035%</f>
        <v>305.30500000000006</v>
      </c>
      <c r="M69" s="489">
        <f t="shared" ref="M69:M70" si="59">(K69*N69)-L69</f>
        <v>9044.6949999999997</v>
      </c>
      <c r="N69" s="446">
        <v>550</v>
      </c>
      <c r="O69" s="490" t="s">
        <v>556</v>
      </c>
      <c r="P69" s="470">
        <v>44230</v>
      </c>
      <c r="Q69" s="363"/>
      <c r="R69" s="324" t="s">
        <v>793</v>
      </c>
      <c r="S69" s="37"/>
      <c r="Y69" s="37"/>
      <c r="Z69" s="37"/>
    </row>
    <row r="70" spans="1:34" s="369" customFormat="1" ht="13.9" customHeight="1">
      <c r="A70" s="491">
        <v>5</v>
      </c>
      <c r="B70" s="486">
        <v>44231</v>
      </c>
      <c r="C70" s="449"/>
      <c r="D70" s="447" t="s">
        <v>872</v>
      </c>
      <c r="E70" s="448" t="s">
        <v>557</v>
      </c>
      <c r="F70" s="445">
        <v>924</v>
      </c>
      <c r="G70" s="445">
        <v>903</v>
      </c>
      <c r="H70" s="445">
        <v>942</v>
      </c>
      <c r="I70" s="446" t="s">
        <v>851</v>
      </c>
      <c r="J70" s="446" t="s">
        <v>873</v>
      </c>
      <c r="K70" s="487">
        <f t="shared" ref="K70" si="60">H70-F70</f>
        <v>18</v>
      </c>
      <c r="L70" s="488">
        <f t="shared" si="58"/>
        <v>214.30500000000004</v>
      </c>
      <c r="M70" s="489">
        <f t="shared" si="59"/>
        <v>11485.695</v>
      </c>
      <c r="N70" s="446">
        <v>650</v>
      </c>
      <c r="O70" s="490" t="s">
        <v>556</v>
      </c>
      <c r="P70" s="444">
        <v>44232</v>
      </c>
      <c r="Q70" s="363"/>
      <c r="R70" s="324" t="s">
        <v>793</v>
      </c>
      <c r="S70" s="37"/>
      <c r="Y70" s="37"/>
      <c r="Z70" s="37"/>
    </row>
    <row r="71" spans="1:34" s="369" customFormat="1" ht="13.9" customHeight="1">
      <c r="A71" s="491">
        <v>6</v>
      </c>
      <c r="B71" s="486">
        <v>44232</v>
      </c>
      <c r="C71" s="449"/>
      <c r="D71" s="447" t="s">
        <v>854</v>
      </c>
      <c r="E71" s="448" t="s">
        <v>818</v>
      </c>
      <c r="F71" s="445">
        <v>14980</v>
      </c>
      <c r="G71" s="445">
        <v>15080</v>
      </c>
      <c r="H71" s="445">
        <v>14910</v>
      </c>
      <c r="I71" s="446">
        <v>14800</v>
      </c>
      <c r="J71" s="446" t="s">
        <v>731</v>
      </c>
      <c r="K71" s="487">
        <f>F71-H71</f>
        <v>70</v>
      </c>
      <c r="L71" s="488">
        <f t="shared" ref="L71:L72" si="61">(H71*N71)*0.035%</f>
        <v>391.38750000000005</v>
      </c>
      <c r="M71" s="489">
        <f t="shared" ref="M71:M72" si="62">(K71*N71)-L71</f>
        <v>4858.6125000000002</v>
      </c>
      <c r="N71" s="446">
        <v>75</v>
      </c>
      <c r="O71" s="490" t="s">
        <v>556</v>
      </c>
      <c r="P71" s="470">
        <v>44232</v>
      </c>
      <c r="Q71" s="363"/>
      <c r="R71" s="324" t="s">
        <v>559</v>
      </c>
      <c r="S71" s="37"/>
      <c r="Y71" s="37"/>
      <c r="Z71" s="37"/>
    </row>
    <row r="72" spans="1:34" s="369" customFormat="1" ht="13.9" customHeight="1">
      <c r="A72" s="491">
        <v>7</v>
      </c>
      <c r="B72" s="486">
        <v>44235</v>
      </c>
      <c r="C72" s="449"/>
      <c r="D72" s="447" t="s">
        <v>880</v>
      </c>
      <c r="E72" s="448" t="s">
        <v>557</v>
      </c>
      <c r="F72" s="445">
        <v>687</v>
      </c>
      <c r="G72" s="445">
        <v>675</v>
      </c>
      <c r="H72" s="445">
        <v>697.5</v>
      </c>
      <c r="I72" s="446">
        <v>710</v>
      </c>
      <c r="J72" s="446" t="s">
        <v>881</v>
      </c>
      <c r="K72" s="487">
        <f t="shared" ref="K72" si="63">H72-F72</f>
        <v>10.5</v>
      </c>
      <c r="L72" s="488">
        <f t="shared" si="61"/>
        <v>268.53750000000002</v>
      </c>
      <c r="M72" s="489">
        <f t="shared" si="62"/>
        <v>11281.4625</v>
      </c>
      <c r="N72" s="446">
        <v>1100</v>
      </c>
      <c r="O72" s="490" t="s">
        <v>556</v>
      </c>
      <c r="P72" s="444">
        <v>44236</v>
      </c>
      <c r="Q72" s="363"/>
      <c r="R72" s="324" t="s">
        <v>559</v>
      </c>
      <c r="S72" s="37"/>
      <c r="Y72" s="37"/>
      <c r="Z72" s="37"/>
    </row>
    <row r="73" spans="1:34" s="369" customFormat="1" ht="13.9" customHeight="1">
      <c r="A73" s="491">
        <v>8</v>
      </c>
      <c r="B73" s="486">
        <v>44242</v>
      </c>
      <c r="C73" s="449"/>
      <c r="D73" s="447" t="s">
        <v>880</v>
      </c>
      <c r="E73" s="448" t="s">
        <v>557</v>
      </c>
      <c r="F73" s="445">
        <v>701.5</v>
      </c>
      <c r="G73" s="445">
        <v>689</v>
      </c>
      <c r="H73" s="445">
        <v>708.25</v>
      </c>
      <c r="I73" s="446">
        <v>720</v>
      </c>
      <c r="J73" s="446" t="s">
        <v>910</v>
      </c>
      <c r="K73" s="487">
        <f t="shared" ref="K73" si="64">H73-F73</f>
        <v>6.75</v>
      </c>
      <c r="L73" s="488">
        <f t="shared" ref="L73" si="65">(H73*N73)*0.035%</f>
        <v>272.67625000000004</v>
      </c>
      <c r="M73" s="489">
        <f t="shared" ref="M73" si="66">(K73*N73)-L73</f>
        <v>7152.3237499999996</v>
      </c>
      <c r="N73" s="446">
        <v>1100</v>
      </c>
      <c r="O73" s="490" t="s">
        <v>556</v>
      </c>
      <c r="P73" s="444">
        <v>44244</v>
      </c>
      <c r="Q73" s="363"/>
      <c r="R73" s="324" t="s">
        <v>559</v>
      </c>
      <c r="S73" s="37"/>
      <c r="Y73" s="37"/>
      <c r="Z73" s="37"/>
    </row>
    <row r="74" spans="1:34" s="369" customFormat="1" ht="13.9" customHeight="1">
      <c r="A74" s="491">
        <v>9</v>
      </c>
      <c r="B74" s="486">
        <v>44243</v>
      </c>
      <c r="C74" s="449"/>
      <c r="D74" s="447" t="s">
        <v>907</v>
      </c>
      <c r="E74" s="448" t="s">
        <v>557</v>
      </c>
      <c r="F74" s="445">
        <v>5790</v>
      </c>
      <c r="G74" s="445">
        <v>5680</v>
      </c>
      <c r="H74" s="445">
        <v>5845</v>
      </c>
      <c r="I74" s="446">
        <v>6000</v>
      </c>
      <c r="J74" s="446" t="s">
        <v>680</v>
      </c>
      <c r="K74" s="487">
        <f t="shared" ref="K74" si="67">H74-F74</f>
        <v>55</v>
      </c>
      <c r="L74" s="488">
        <f t="shared" ref="L74" si="68">(H74*N74)*0.035%</f>
        <v>255.71875000000003</v>
      </c>
      <c r="M74" s="489">
        <f t="shared" ref="M74" si="69">(K74*N74)-L74</f>
        <v>6619.28125</v>
      </c>
      <c r="N74" s="446">
        <v>125</v>
      </c>
      <c r="O74" s="490" t="s">
        <v>556</v>
      </c>
      <c r="P74" s="444">
        <v>44244</v>
      </c>
      <c r="Q74" s="363"/>
      <c r="R74" s="324" t="s">
        <v>559</v>
      </c>
      <c r="S74" s="37"/>
      <c r="Y74" s="37"/>
      <c r="Z74" s="37"/>
    </row>
    <row r="75" spans="1:34" s="369" customFormat="1" ht="13.9" customHeight="1">
      <c r="A75" s="491">
        <v>10</v>
      </c>
      <c r="B75" s="486">
        <v>44244</v>
      </c>
      <c r="C75" s="449"/>
      <c r="D75" s="447" t="s">
        <v>912</v>
      </c>
      <c r="E75" s="448" t="s">
        <v>557</v>
      </c>
      <c r="F75" s="445">
        <v>2407.5</v>
      </c>
      <c r="G75" s="445">
        <v>2367</v>
      </c>
      <c r="H75" s="445">
        <v>2431</v>
      </c>
      <c r="I75" s="446" t="s">
        <v>913</v>
      </c>
      <c r="J75" s="446" t="s">
        <v>919</v>
      </c>
      <c r="K75" s="487">
        <f t="shared" ref="K75" si="70">H75-F75</f>
        <v>23.5</v>
      </c>
      <c r="L75" s="488">
        <f t="shared" ref="L75" si="71">(H75*N75)*0.035%</f>
        <v>255.25500000000002</v>
      </c>
      <c r="M75" s="489">
        <f t="shared" ref="M75" si="72">(K75*N75)-L75</f>
        <v>6794.7449999999999</v>
      </c>
      <c r="N75" s="446">
        <v>300</v>
      </c>
      <c r="O75" s="490" t="s">
        <v>556</v>
      </c>
      <c r="P75" s="444">
        <v>44245</v>
      </c>
      <c r="Q75" s="363"/>
      <c r="R75" s="324" t="s">
        <v>559</v>
      </c>
      <c r="S75" s="37"/>
      <c r="Y75" s="37"/>
      <c r="Z75" s="37"/>
    </row>
    <row r="76" spans="1:34" s="369" customFormat="1" ht="13.9" customHeight="1">
      <c r="A76" s="491">
        <v>11</v>
      </c>
      <c r="B76" s="486">
        <v>44244</v>
      </c>
      <c r="C76" s="449"/>
      <c r="D76" s="447" t="s">
        <v>854</v>
      </c>
      <c r="E76" s="448" t="s">
        <v>818</v>
      </c>
      <c r="F76" s="445">
        <v>15300</v>
      </c>
      <c r="G76" s="445">
        <v>15440</v>
      </c>
      <c r="H76" s="445">
        <v>15220</v>
      </c>
      <c r="I76" s="446">
        <v>15100</v>
      </c>
      <c r="J76" s="446" t="s">
        <v>914</v>
      </c>
      <c r="K76" s="487">
        <f>F76-H76</f>
        <v>80</v>
      </c>
      <c r="L76" s="488">
        <f t="shared" ref="L76:L79" si="73">(H76*N76)*0.035%</f>
        <v>399.52500000000003</v>
      </c>
      <c r="M76" s="489">
        <f t="shared" ref="M76:M78" si="74">(K76*N76)-L76</f>
        <v>5600.4750000000004</v>
      </c>
      <c r="N76" s="446">
        <v>75</v>
      </c>
      <c r="O76" s="490" t="s">
        <v>556</v>
      </c>
      <c r="P76" s="470">
        <v>44244</v>
      </c>
      <c r="Q76" s="363"/>
      <c r="R76" s="324" t="s">
        <v>559</v>
      </c>
      <c r="S76" s="37"/>
      <c r="Y76" s="37"/>
      <c r="Z76" s="37"/>
    </row>
    <row r="77" spans="1:34" s="369" customFormat="1" ht="13.9" customHeight="1">
      <c r="A77" s="491">
        <v>12</v>
      </c>
      <c r="B77" s="486">
        <v>44245</v>
      </c>
      <c r="C77" s="449"/>
      <c r="D77" s="447" t="s">
        <v>920</v>
      </c>
      <c r="E77" s="448" t="s">
        <v>818</v>
      </c>
      <c r="F77" s="445">
        <v>218.5</v>
      </c>
      <c r="G77" s="445">
        <v>221.5</v>
      </c>
      <c r="H77" s="445">
        <v>216.25</v>
      </c>
      <c r="I77" s="446" t="s">
        <v>921</v>
      </c>
      <c r="J77" s="446" t="s">
        <v>922</v>
      </c>
      <c r="K77" s="487">
        <f>F77-H77</f>
        <v>2.25</v>
      </c>
      <c r="L77" s="488">
        <f t="shared" si="73"/>
        <v>302.75000000000006</v>
      </c>
      <c r="M77" s="489">
        <f t="shared" si="74"/>
        <v>8697.25</v>
      </c>
      <c r="N77" s="446">
        <v>4000</v>
      </c>
      <c r="O77" s="490" t="s">
        <v>556</v>
      </c>
      <c r="P77" s="470">
        <v>44245</v>
      </c>
      <c r="Q77" s="363"/>
      <c r="R77" s="324" t="s">
        <v>559</v>
      </c>
      <c r="S77" s="37"/>
      <c r="Y77" s="37"/>
      <c r="Z77" s="37"/>
    </row>
    <row r="78" spans="1:34" s="369" customFormat="1" ht="13.9" customHeight="1">
      <c r="A78" s="564">
        <v>13</v>
      </c>
      <c r="B78" s="498">
        <v>44249</v>
      </c>
      <c r="C78" s="516"/>
      <c r="D78" s="467" t="s">
        <v>912</v>
      </c>
      <c r="E78" s="517" t="s">
        <v>557</v>
      </c>
      <c r="F78" s="468">
        <v>2422</v>
      </c>
      <c r="G78" s="468">
        <v>2385</v>
      </c>
      <c r="H78" s="468">
        <v>2385</v>
      </c>
      <c r="I78" s="469">
        <v>2480</v>
      </c>
      <c r="J78" s="469" t="s">
        <v>941</v>
      </c>
      <c r="K78" s="565">
        <f t="shared" ref="K78" si="75">H78-F78</f>
        <v>-37</v>
      </c>
      <c r="L78" s="567">
        <f t="shared" si="73"/>
        <v>250.42500000000004</v>
      </c>
      <c r="M78" s="568">
        <f t="shared" si="74"/>
        <v>-11350.424999999999</v>
      </c>
      <c r="N78" s="469">
        <v>300</v>
      </c>
      <c r="O78" s="569" t="s">
        <v>620</v>
      </c>
      <c r="P78" s="570">
        <v>44249</v>
      </c>
      <c r="Q78" s="363"/>
      <c r="R78" s="324" t="s">
        <v>559</v>
      </c>
      <c r="S78" s="37"/>
      <c r="Y78" s="37"/>
      <c r="Z78" s="37"/>
    </row>
    <row r="79" spans="1:34" s="369" customFormat="1" ht="13.9" customHeight="1">
      <c r="A79" s="607">
        <v>14</v>
      </c>
      <c r="B79" s="609">
        <v>44249</v>
      </c>
      <c r="C79" s="449"/>
      <c r="D79" s="447" t="s">
        <v>854</v>
      </c>
      <c r="E79" s="448" t="s">
        <v>818</v>
      </c>
      <c r="F79" s="445">
        <v>14750</v>
      </c>
      <c r="G79" s="445"/>
      <c r="H79" s="445">
        <v>14665</v>
      </c>
      <c r="I79" s="446"/>
      <c r="J79" s="611" t="s">
        <v>940</v>
      </c>
      <c r="K79" s="446">
        <f>F79-H79</f>
        <v>85</v>
      </c>
      <c r="L79" s="488">
        <f t="shared" si="73"/>
        <v>384.95625000000007</v>
      </c>
      <c r="M79" s="611">
        <f>(70*N79)-484.96</f>
        <v>4765.04</v>
      </c>
      <c r="N79" s="611">
        <v>75</v>
      </c>
      <c r="O79" s="603" t="s">
        <v>556</v>
      </c>
      <c r="P79" s="605">
        <v>44249</v>
      </c>
      <c r="Q79" s="363"/>
      <c r="R79" s="324" t="s">
        <v>559</v>
      </c>
      <c r="S79" s="37"/>
      <c r="Y79" s="37"/>
      <c r="Z79" s="37"/>
    </row>
    <row r="80" spans="1:34" s="369" customFormat="1" ht="13.9" customHeight="1">
      <c r="A80" s="608"/>
      <c r="B80" s="610"/>
      <c r="C80" s="449"/>
      <c r="D80" s="447" t="s">
        <v>939</v>
      </c>
      <c r="E80" s="448" t="s">
        <v>818</v>
      </c>
      <c r="F80" s="445">
        <v>47.5</v>
      </c>
      <c r="G80" s="445"/>
      <c r="H80" s="445">
        <v>62.5</v>
      </c>
      <c r="I80" s="446"/>
      <c r="J80" s="612"/>
      <c r="K80" s="446">
        <f>F80-H80</f>
        <v>-15</v>
      </c>
      <c r="L80" s="566">
        <v>100</v>
      </c>
      <c r="M80" s="612"/>
      <c r="N80" s="612"/>
      <c r="O80" s="604"/>
      <c r="P80" s="606"/>
      <c r="Q80" s="363"/>
      <c r="R80" s="324" t="s">
        <v>559</v>
      </c>
      <c r="S80" s="37"/>
      <c r="Y80" s="37"/>
      <c r="Z80" s="37"/>
    </row>
    <row r="81" spans="1:34" s="369" customFormat="1" ht="13.9" customHeight="1">
      <c r="A81" s="580">
        <v>15</v>
      </c>
      <c r="B81" s="486">
        <v>44250</v>
      </c>
      <c r="C81" s="449"/>
      <c r="D81" s="447" t="s">
        <v>948</v>
      </c>
      <c r="E81" s="448" t="s">
        <v>557</v>
      </c>
      <c r="F81" s="445">
        <v>3355</v>
      </c>
      <c r="G81" s="445">
        <v>3290</v>
      </c>
      <c r="H81" s="445">
        <v>3394.5</v>
      </c>
      <c r="I81" s="446">
        <v>3450</v>
      </c>
      <c r="J81" s="446" t="s">
        <v>959</v>
      </c>
      <c r="K81" s="581">
        <f t="shared" ref="K81" si="76">H81-F81</f>
        <v>39.5</v>
      </c>
      <c r="L81" s="488">
        <f t="shared" ref="L81" si="77">(H81*N81)*0.035%</f>
        <v>237.61500000000004</v>
      </c>
      <c r="M81" s="489">
        <f t="shared" ref="M81" si="78">(K81*N81)-L81</f>
        <v>7662.3850000000002</v>
      </c>
      <c r="N81" s="446">
        <v>200</v>
      </c>
      <c r="O81" s="490" t="s">
        <v>556</v>
      </c>
      <c r="P81" s="444">
        <v>44251</v>
      </c>
      <c r="Q81" s="363"/>
      <c r="R81" s="324" t="s">
        <v>559</v>
      </c>
      <c r="S81" s="37"/>
      <c r="Y81" s="37"/>
      <c r="Z81" s="37"/>
    </row>
    <row r="82" spans="1:34" s="369" customFormat="1" ht="13.9" customHeight="1">
      <c r="A82" s="571">
        <v>16</v>
      </c>
      <c r="B82" s="538">
        <v>44250</v>
      </c>
      <c r="C82" s="572"/>
      <c r="D82" s="573" t="s">
        <v>949</v>
      </c>
      <c r="E82" s="574" t="s">
        <v>818</v>
      </c>
      <c r="F82" s="541">
        <v>14785</v>
      </c>
      <c r="G82" s="541">
        <v>14910</v>
      </c>
      <c r="H82" s="541">
        <v>14775</v>
      </c>
      <c r="I82" s="543">
        <v>14550</v>
      </c>
      <c r="J82" s="543" t="s">
        <v>950</v>
      </c>
      <c r="K82" s="575">
        <f>F82-H82</f>
        <v>10</v>
      </c>
      <c r="L82" s="576">
        <f t="shared" ref="L82:L83" si="79">(H82*N82)*0.035%</f>
        <v>387.84375000000006</v>
      </c>
      <c r="M82" s="577">
        <f t="shared" ref="M82" si="80">(K82*N82)-L82</f>
        <v>362.15624999999994</v>
      </c>
      <c r="N82" s="543">
        <v>75</v>
      </c>
      <c r="O82" s="578" t="s">
        <v>665</v>
      </c>
      <c r="P82" s="579">
        <v>44250</v>
      </c>
      <c r="Q82" s="363"/>
      <c r="R82" s="324" t="s">
        <v>559</v>
      </c>
      <c r="S82" s="37"/>
      <c r="Y82" s="37"/>
      <c r="Z82" s="37"/>
    </row>
    <row r="83" spans="1:34" s="369" customFormat="1" ht="13.9" customHeight="1">
      <c r="A83" s="607">
        <v>17</v>
      </c>
      <c r="B83" s="609">
        <v>44250</v>
      </c>
      <c r="C83" s="449"/>
      <c r="D83" s="447" t="s">
        <v>952</v>
      </c>
      <c r="E83" s="448" t="s">
        <v>818</v>
      </c>
      <c r="F83" s="445">
        <v>14910</v>
      </c>
      <c r="G83" s="445">
        <v>15075</v>
      </c>
      <c r="H83" s="445">
        <v>14805</v>
      </c>
      <c r="I83" s="446">
        <v>14600</v>
      </c>
      <c r="J83" s="611" t="s">
        <v>953</v>
      </c>
      <c r="K83" s="446">
        <f>F83-H83</f>
        <v>105</v>
      </c>
      <c r="L83" s="488">
        <f t="shared" si="79"/>
        <v>388.63125000000008</v>
      </c>
      <c r="M83" s="611">
        <f>(70*N83)-484.96</f>
        <v>4765.04</v>
      </c>
      <c r="N83" s="611">
        <v>75</v>
      </c>
      <c r="O83" s="603" t="s">
        <v>556</v>
      </c>
      <c r="P83" s="605">
        <v>44250</v>
      </c>
      <c r="Q83" s="363"/>
      <c r="R83" s="324" t="s">
        <v>559</v>
      </c>
      <c r="S83" s="37"/>
      <c r="Y83" s="37"/>
      <c r="Z83" s="37"/>
    </row>
    <row r="84" spans="1:34" s="369" customFormat="1" ht="13.9" customHeight="1">
      <c r="A84" s="608"/>
      <c r="B84" s="610"/>
      <c r="C84" s="449"/>
      <c r="D84" s="447" t="s">
        <v>951</v>
      </c>
      <c r="E84" s="448" t="s">
        <v>818</v>
      </c>
      <c r="F84" s="445">
        <v>95</v>
      </c>
      <c r="G84" s="445"/>
      <c r="H84" s="445">
        <v>125</v>
      </c>
      <c r="I84" s="446"/>
      <c r="J84" s="612"/>
      <c r="K84" s="446">
        <f>F84-H84</f>
        <v>-30</v>
      </c>
      <c r="L84" s="566">
        <v>100</v>
      </c>
      <c r="M84" s="612"/>
      <c r="N84" s="612"/>
      <c r="O84" s="604"/>
      <c r="P84" s="606"/>
      <c r="Q84" s="363"/>
      <c r="R84" s="324" t="s">
        <v>559</v>
      </c>
      <c r="S84" s="37"/>
      <c r="Y84" s="37"/>
      <c r="Z84" s="37"/>
    </row>
    <row r="85" spans="1:34" s="369" customFormat="1" ht="13.9" customHeight="1">
      <c r="A85" s="583">
        <v>18</v>
      </c>
      <c r="B85" s="486">
        <v>44250</v>
      </c>
      <c r="C85" s="449"/>
      <c r="D85" s="447" t="s">
        <v>956</v>
      </c>
      <c r="E85" s="448" t="s">
        <v>557</v>
      </c>
      <c r="F85" s="445">
        <v>863</v>
      </c>
      <c r="G85" s="445">
        <v>842</v>
      </c>
      <c r="H85" s="445">
        <v>876</v>
      </c>
      <c r="I85" s="446">
        <v>900</v>
      </c>
      <c r="J85" s="446" t="s">
        <v>888</v>
      </c>
      <c r="K85" s="584">
        <f t="shared" ref="K85" si="81">H85-F85</f>
        <v>13</v>
      </c>
      <c r="L85" s="488">
        <f t="shared" ref="L85" si="82">(H85*N85)*0.035%</f>
        <v>199.29000000000002</v>
      </c>
      <c r="M85" s="489">
        <f t="shared" ref="M85" si="83">(K85*N85)-L85</f>
        <v>8250.7099999999991</v>
      </c>
      <c r="N85" s="446">
        <v>650</v>
      </c>
      <c r="O85" s="490" t="s">
        <v>556</v>
      </c>
      <c r="P85" s="444">
        <v>44252</v>
      </c>
      <c r="Q85" s="363"/>
      <c r="R85" s="324" t="s">
        <v>793</v>
      </c>
      <c r="S85" s="37"/>
      <c r="Y85" s="37"/>
      <c r="Z85" s="37"/>
    </row>
    <row r="86" spans="1:34" s="369" customFormat="1" ht="13.9" customHeight="1">
      <c r="A86" s="617">
        <v>19</v>
      </c>
      <c r="B86" s="619">
        <v>44251</v>
      </c>
      <c r="C86" s="516"/>
      <c r="D86" s="467" t="s">
        <v>952</v>
      </c>
      <c r="E86" s="517" t="s">
        <v>818</v>
      </c>
      <c r="F86" s="468">
        <v>14900</v>
      </c>
      <c r="G86" s="468">
        <v>15075</v>
      </c>
      <c r="H86" s="468">
        <v>15045</v>
      </c>
      <c r="I86" s="469">
        <v>14600</v>
      </c>
      <c r="J86" s="621" t="s">
        <v>961</v>
      </c>
      <c r="K86" s="469">
        <f>F86-H86</f>
        <v>-145</v>
      </c>
      <c r="L86" s="567">
        <f t="shared" ref="L86" si="84">(H86*N86)*0.035%</f>
        <v>394.93125000000003</v>
      </c>
      <c r="M86" s="621">
        <f>(-108.5*N86)-484.96</f>
        <v>-8622.4599999999991</v>
      </c>
      <c r="N86" s="621">
        <v>75</v>
      </c>
      <c r="O86" s="613" t="s">
        <v>620</v>
      </c>
      <c r="P86" s="623">
        <v>44251</v>
      </c>
      <c r="Q86" s="363"/>
      <c r="R86" s="324" t="s">
        <v>559</v>
      </c>
      <c r="S86" s="37"/>
      <c r="Y86" s="37"/>
      <c r="Z86" s="37"/>
    </row>
    <row r="87" spans="1:34" s="369" customFormat="1" ht="13.9" customHeight="1">
      <c r="A87" s="618"/>
      <c r="B87" s="620"/>
      <c r="C87" s="516"/>
      <c r="D87" s="467" t="s">
        <v>951</v>
      </c>
      <c r="E87" s="517" t="s">
        <v>818</v>
      </c>
      <c r="F87" s="468">
        <v>82.5</v>
      </c>
      <c r="G87" s="468"/>
      <c r="H87" s="468">
        <v>46</v>
      </c>
      <c r="I87" s="469"/>
      <c r="J87" s="622"/>
      <c r="K87" s="469">
        <f>F87-H87</f>
        <v>36.5</v>
      </c>
      <c r="L87" s="520">
        <v>100</v>
      </c>
      <c r="M87" s="622"/>
      <c r="N87" s="622"/>
      <c r="O87" s="614"/>
      <c r="P87" s="624"/>
      <c r="Q87" s="363"/>
      <c r="R87" s="324" t="s">
        <v>559</v>
      </c>
      <c r="S87" s="37"/>
      <c r="Y87" s="37"/>
      <c r="Z87" s="37"/>
    </row>
    <row r="88" spans="1:34" s="369" customFormat="1" ht="13.9" customHeight="1">
      <c r="A88" s="513">
        <v>20</v>
      </c>
      <c r="B88" s="418">
        <v>44252</v>
      </c>
      <c r="C88" s="419"/>
      <c r="D88" s="412" t="s">
        <v>971</v>
      </c>
      <c r="E88" s="413" t="s">
        <v>557</v>
      </c>
      <c r="F88" s="387" t="s">
        <v>972</v>
      </c>
      <c r="G88" s="387">
        <v>4425</v>
      </c>
      <c r="H88" s="387"/>
      <c r="I88" s="352">
        <v>4730</v>
      </c>
      <c r="J88" s="352" t="s">
        <v>558</v>
      </c>
      <c r="K88" s="519"/>
      <c r="L88" s="406"/>
      <c r="M88" s="548"/>
      <c r="N88" s="352"/>
      <c r="O88" s="380"/>
      <c r="P88" s="393"/>
      <c r="Q88" s="363"/>
      <c r="R88" s="324" t="s">
        <v>793</v>
      </c>
      <c r="S88" s="37"/>
      <c r="Y88" s="37"/>
      <c r="Z88" s="37"/>
    </row>
    <row r="89" spans="1:34" s="369" customFormat="1" ht="13.9" customHeight="1">
      <c r="A89" s="585">
        <v>21</v>
      </c>
      <c r="B89" s="498">
        <v>44252</v>
      </c>
      <c r="C89" s="516"/>
      <c r="D89" s="467" t="s">
        <v>973</v>
      </c>
      <c r="E89" s="517" t="s">
        <v>557</v>
      </c>
      <c r="F89" s="468">
        <v>1515.5</v>
      </c>
      <c r="G89" s="468">
        <v>1490</v>
      </c>
      <c r="H89" s="468">
        <v>1490</v>
      </c>
      <c r="I89" s="469" t="s">
        <v>974</v>
      </c>
      <c r="J89" s="469" t="s">
        <v>1005</v>
      </c>
      <c r="K89" s="586">
        <f t="shared" ref="K89" si="85">H89-F89</f>
        <v>-25.5</v>
      </c>
      <c r="L89" s="567">
        <f t="shared" ref="L89" si="86">(H89*N89)*0.035%</f>
        <v>299.86250000000007</v>
      </c>
      <c r="M89" s="568">
        <f t="shared" ref="M89" si="87">(K89*N89)-L89</f>
        <v>-14962.362499999999</v>
      </c>
      <c r="N89" s="469">
        <v>575</v>
      </c>
      <c r="O89" s="569" t="s">
        <v>620</v>
      </c>
      <c r="P89" s="505">
        <v>44253</v>
      </c>
      <c r="Q89" s="363"/>
      <c r="R89" s="324" t="s">
        <v>793</v>
      </c>
      <c r="S89" s="37"/>
      <c r="Y89" s="37"/>
      <c r="Z89" s="37"/>
    </row>
    <row r="90" spans="1:34" s="369" customFormat="1" ht="13.9" customHeight="1">
      <c r="A90" s="607">
        <v>22</v>
      </c>
      <c r="B90" s="609">
        <v>44253</v>
      </c>
      <c r="C90" s="449"/>
      <c r="D90" s="447" t="s">
        <v>952</v>
      </c>
      <c r="E90" s="448" t="s">
        <v>818</v>
      </c>
      <c r="F90" s="445">
        <v>14810</v>
      </c>
      <c r="G90" s="445">
        <v>15075</v>
      </c>
      <c r="H90" s="445">
        <v>14707.5</v>
      </c>
      <c r="I90" s="446">
        <v>14600</v>
      </c>
      <c r="J90" s="611" t="s">
        <v>1004</v>
      </c>
      <c r="K90" s="446">
        <f>F90-H90</f>
        <v>102.5</v>
      </c>
      <c r="L90" s="488">
        <f t="shared" ref="L90" si="88">(H90*N90)*0.035%</f>
        <v>386.07187500000003</v>
      </c>
      <c r="M90" s="611">
        <f>(51*N90)-484.96</f>
        <v>3340.04</v>
      </c>
      <c r="N90" s="611">
        <v>75</v>
      </c>
      <c r="O90" s="603" t="s">
        <v>556</v>
      </c>
      <c r="P90" s="605">
        <v>44253</v>
      </c>
      <c r="Q90" s="363"/>
      <c r="R90" s="324" t="s">
        <v>559</v>
      </c>
      <c r="S90" s="37"/>
      <c r="Y90" s="37"/>
      <c r="Z90" s="37"/>
    </row>
    <row r="91" spans="1:34" s="369" customFormat="1" ht="13.9" customHeight="1">
      <c r="A91" s="608"/>
      <c r="B91" s="610"/>
      <c r="C91" s="449"/>
      <c r="D91" s="447" t="s">
        <v>951</v>
      </c>
      <c r="E91" s="448" t="s">
        <v>818</v>
      </c>
      <c r="F91" s="445">
        <v>111</v>
      </c>
      <c r="G91" s="445"/>
      <c r="H91" s="445">
        <v>162.5</v>
      </c>
      <c r="I91" s="446"/>
      <c r="J91" s="612"/>
      <c r="K91" s="446">
        <f>F91-H91</f>
        <v>-51.5</v>
      </c>
      <c r="L91" s="566">
        <v>100</v>
      </c>
      <c r="M91" s="612"/>
      <c r="N91" s="612"/>
      <c r="O91" s="604"/>
      <c r="P91" s="606"/>
      <c r="Q91" s="363"/>
      <c r="R91" s="324" t="s">
        <v>559</v>
      </c>
      <c r="S91" s="37"/>
      <c r="Y91" s="37"/>
      <c r="Z91" s="37"/>
    </row>
    <row r="92" spans="1:34" s="369" customFormat="1" ht="13.9" customHeight="1">
      <c r="A92" s="513">
        <v>23</v>
      </c>
      <c r="B92" s="418">
        <v>44253</v>
      </c>
      <c r="C92" s="419"/>
      <c r="D92" s="412" t="s">
        <v>1009</v>
      </c>
      <c r="E92" s="413" t="s">
        <v>557</v>
      </c>
      <c r="F92" s="387" t="s">
        <v>1010</v>
      </c>
      <c r="G92" s="387">
        <v>1287</v>
      </c>
      <c r="H92" s="387"/>
      <c r="I92" s="352">
        <v>1360</v>
      </c>
      <c r="J92" s="352" t="s">
        <v>558</v>
      </c>
      <c r="K92" s="519"/>
      <c r="L92" s="406"/>
      <c r="M92" s="548"/>
      <c r="N92" s="352"/>
      <c r="O92" s="380"/>
      <c r="P92" s="393"/>
      <c r="Q92" s="363"/>
      <c r="R92" s="324" t="s">
        <v>793</v>
      </c>
      <c r="S92" s="37"/>
      <c r="Y92" s="37"/>
      <c r="Z92" s="37"/>
    </row>
    <row r="93" spans="1:34" s="369" customFormat="1" ht="13.9" customHeight="1">
      <c r="A93" s="513"/>
      <c r="B93" s="418"/>
      <c r="C93" s="419"/>
      <c r="D93" s="412"/>
      <c r="E93" s="413"/>
      <c r="F93" s="387"/>
      <c r="G93" s="387"/>
      <c r="H93" s="387"/>
      <c r="I93" s="352"/>
      <c r="J93" s="352"/>
      <c r="K93" s="519"/>
      <c r="L93" s="406"/>
      <c r="M93" s="548"/>
      <c r="N93" s="352"/>
      <c r="O93" s="380"/>
      <c r="P93" s="393"/>
      <c r="Q93" s="363"/>
      <c r="R93" s="324"/>
      <c r="S93" s="37"/>
      <c r="Y93" s="37"/>
      <c r="Z93" s="37"/>
    </row>
    <row r="94" spans="1:34" s="369" customFormat="1" ht="13.9" customHeight="1">
      <c r="A94" s="420"/>
      <c r="B94" s="418"/>
      <c r="C94" s="419"/>
      <c r="D94" s="412"/>
      <c r="E94" s="413"/>
      <c r="F94" s="387"/>
      <c r="G94" s="387"/>
      <c r="H94" s="387"/>
      <c r="I94" s="352"/>
      <c r="J94" s="352"/>
      <c r="K94" s="352"/>
      <c r="L94" s="352"/>
      <c r="M94" s="352"/>
      <c r="N94" s="352"/>
      <c r="O94" s="352"/>
      <c r="P94" s="352"/>
      <c r="Q94" s="363"/>
      <c r="R94" s="324"/>
      <c r="S94" s="37"/>
      <c r="Y94" s="37"/>
      <c r="Z94" s="37"/>
    </row>
    <row r="95" spans="1:34" s="369" customFormat="1" ht="13.9" customHeight="1">
      <c r="A95" s="430"/>
      <c r="B95" s="424"/>
      <c r="C95" s="431"/>
      <c r="D95" s="432"/>
      <c r="E95" s="353"/>
      <c r="F95" s="399"/>
      <c r="G95" s="399"/>
      <c r="H95" s="399"/>
      <c r="I95" s="395"/>
      <c r="J95" s="395"/>
      <c r="K95" s="395"/>
      <c r="L95" s="395"/>
      <c r="M95" s="395"/>
      <c r="N95" s="395"/>
      <c r="O95" s="395"/>
      <c r="P95" s="395"/>
      <c r="Q95" s="363"/>
      <c r="R95" s="324"/>
      <c r="S95" s="37"/>
      <c r="Y95" s="37"/>
      <c r="Z95" s="37"/>
    </row>
    <row r="96" spans="1:34" s="3" customFormat="1">
      <c r="A96" s="41"/>
      <c r="B96" s="42"/>
      <c r="C96" s="43"/>
      <c r="D96" s="44"/>
      <c r="E96" s="45"/>
      <c r="F96" s="46"/>
      <c r="G96" s="46"/>
      <c r="H96" s="46"/>
      <c r="I96" s="46"/>
      <c r="J96" s="14"/>
      <c r="K96" s="88"/>
      <c r="L96" s="88"/>
      <c r="M96" s="14"/>
      <c r="N96" s="13"/>
      <c r="O96" s="89"/>
      <c r="P96" s="2"/>
      <c r="Q96" s="1"/>
      <c r="R96" s="14"/>
      <c r="Z96" s="6"/>
      <c r="AA96" s="6"/>
      <c r="AB96" s="6"/>
      <c r="AC96" s="6"/>
      <c r="AD96" s="6"/>
      <c r="AE96" s="6"/>
      <c r="AF96" s="6"/>
      <c r="AG96" s="6"/>
      <c r="AH96" s="6"/>
    </row>
    <row r="97" spans="1:34" s="3" customFormat="1" ht="15">
      <c r="A97" s="47" t="s">
        <v>573</v>
      </c>
      <c r="B97" s="47"/>
      <c r="C97" s="47"/>
      <c r="D97" s="47"/>
      <c r="E97" s="48"/>
      <c r="F97" s="46"/>
      <c r="G97" s="46"/>
      <c r="H97" s="46"/>
      <c r="I97" s="46"/>
      <c r="J97" s="50"/>
      <c r="K97" s="9"/>
      <c r="L97" s="9"/>
      <c r="M97" s="9"/>
      <c r="N97" s="8"/>
      <c r="O97" s="50"/>
      <c r="P97" s="2"/>
      <c r="Q97" s="1"/>
      <c r="R97" s="14"/>
      <c r="Z97" s="6"/>
      <c r="AA97" s="6"/>
      <c r="AB97" s="6"/>
      <c r="AC97" s="6"/>
      <c r="AD97" s="6"/>
      <c r="AE97" s="6"/>
      <c r="AF97" s="6"/>
      <c r="AG97" s="6"/>
      <c r="AH97" s="6"/>
    </row>
    <row r="98" spans="1:34" s="3" customFormat="1" ht="38.25">
      <c r="A98" s="18" t="s">
        <v>16</v>
      </c>
      <c r="B98" s="18" t="s">
        <v>534</v>
      </c>
      <c r="C98" s="18"/>
      <c r="D98" s="19" t="s">
        <v>545</v>
      </c>
      <c r="E98" s="18" t="s">
        <v>546</v>
      </c>
      <c r="F98" s="18" t="s">
        <v>547</v>
      </c>
      <c r="G98" s="49" t="s">
        <v>566</v>
      </c>
      <c r="H98" s="18" t="s">
        <v>549</v>
      </c>
      <c r="I98" s="18" t="s">
        <v>550</v>
      </c>
      <c r="J98" s="17" t="s">
        <v>551</v>
      </c>
      <c r="K98" s="17" t="s">
        <v>574</v>
      </c>
      <c r="L98" s="60" t="s">
        <v>821</v>
      </c>
      <c r="M98" s="74" t="s">
        <v>568</v>
      </c>
      <c r="N98" s="18" t="s">
        <v>569</v>
      </c>
      <c r="O98" s="18" t="s">
        <v>554</v>
      </c>
      <c r="P98" s="19" t="s">
        <v>555</v>
      </c>
      <c r="Q98" s="1"/>
      <c r="R98" s="14"/>
      <c r="Z98" s="6"/>
      <c r="AA98" s="6"/>
      <c r="AB98" s="6"/>
      <c r="AC98" s="6"/>
      <c r="AD98" s="6"/>
      <c r="AE98" s="6"/>
      <c r="AF98" s="6"/>
      <c r="AG98" s="6"/>
      <c r="AH98" s="6"/>
    </row>
    <row r="99" spans="1:34" s="37" customFormat="1" ht="14.25">
      <c r="A99" s="617">
        <v>1</v>
      </c>
      <c r="B99" s="619">
        <v>44225</v>
      </c>
      <c r="C99" s="516"/>
      <c r="D99" s="467" t="s">
        <v>842</v>
      </c>
      <c r="E99" s="517" t="s">
        <v>557</v>
      </c>
      <c r="F99" s="468">
        <v>215</v>
      </c>
      <c r="G99" s="468"/>
      <c r="H99" s="468">
        <v>0</v>
      </c>
      <c r="I99" s="469"/>
      <c r="J99" s="621" t="s">
        <v>893</v>
      </c>
      <c r="K99" s="469">
        <f>H99-F99</f>
        <v>-215</v>
      </c>
      <c r="L99" s="520">
        <v>100</v>
      </c>
      <c r="M99" s="621">
        <v>-8612.5</v>
      </c>
      <c r="N99" s="621">
        <v>75</v>
      </c>
      <c r="O99" s="613" t="s">
        <v>620</v>
      </c>
      <c r="P99" s="615">
        <v>44238</v>
      </c>
      <c r="Q99" s="363"/>
      <c r="R99" s="324" t="s">
        <v>793</v>
      </c>
      <c r="Z99" s="369"/>
      <c r="AA99" s="369"/>
      <c r="AB99" s="369"/>
      <c r="AC99" s="369"/>
      <c r="AD99" s="369"/>
      <c r="AE99" s="369"/>
      <c r="AF99" s="369"/>
      <c r="AG99" s="369"/>
      <c r="AH99" s="369"/>
    </row>
    <row r="100" spans="1:34" s="37" customFormat="1" ht="14.25">
      <c r="A100" s="618"/>
      <c r="B100" s="620"/>
      <c r="C100" s="516"/>
      <c r="D100" s="467" t="s">
        <v>843</v>
      </c>
      <c r="E100" s="517" t="s">
        <v>818</v>
      </c>
      <c r="F100" s="468">
        <v>97.5</v>
      </c>
      <c r="G100" s="468"/>
      <c r="H100" s="468">
        <v>0</v>
      </c>
      <c r="I100" s="469"/>
      <c r="J100" s="622"/>
      <c r="K100" s="469">
        <f>F100-H100</f>
        <v>97.5</v>
      </c>
      <c r="L100" s="520">
        <v>100</v>
      </c>
      <c r="M100" s="622"/>
      <c r="N100" s="622"/>
      <c r="O100" s="614"/>
      <c r="P100" s="616"/>
      <c r="Q100" s="363"/>
      <c r="R100" s="324" t="s">
        <v>793</v>
      </c>
      <c r="Z100" s="369"/>
      <c r="AA100" s="369"/>
      <c r="AB100" s="369"/>
      <c r="AC100" s="369"/>
      <c r="AD100" s="369"/>
      <c r="AE100" s="369"/>
      <c r="AF100" s="369"/>
      <c r="AG100" s="369"/>
      <c r="AH100" s="369"/>
    </row>
    <row r="101" spans="1:34" s="37" customFormat="1" ht="14.25">
      <c r="A101" s="476">
        <v>2</v>
      </c>
      <c r="B101" s="477">
        <v>44228</v>
      </c>
      <c r="C101" s="477"/>
      <c r="D101" s="467" t="s">
        <v>844</v>
      </c>
      <c r="E101" s="468" t="s">
        <v>557</v>
      </c>
      <c r="F101" s="468">
        <v>67.5</v>
      </c>
      <c r="G101" s="478">
        <v>35</v>
      </c>
      <c r="H101" s="478">
        <v>35</v>
      </c>
      <c r="I101" s="468">
        <v>150</v>
      </c>
      <c r="J101" s="469" t="s">
        <v>970</v>
      </c>
      <c r="K101" s="469">
        <f>H101-F101</f>
        <v>-32.5</v>
      </c>
      <c r="L101" s="469">
        <v>100</v>
      </c>
      <c r="M101" s="469">
        <f>(K101*N101)+L101</f>
        <v>-2337.5</v>
      </c>
      <c r="N101" s="469">
        <v>75</v>
      </c>
      <c r="O101" s="469" t="s">
        <v>620</v>
      </c>
      <c r="P101" s="479">
        <v>44228</v>
      </c>
      <c r="Q101" s="363"/>
      <c r="R101" s="324" t="s">
        <v>559</v>
      </c>
      <c r="Z101" s="369"/>
      <c r="AA101" s="369"/>
      <c r="AB101" s="369"/>
      <c r="AC101" s="369"/>
      <c r="AD101" s="369"/>
      <c r="AE101" s="369"/>
      <c r="AF101" s="369"/>
      <c r="AG101" s="369"/>
      <c r="AH101" s="369"/>
    </row>
    <row r="102" spans="1:34" s="369" customFormat="1" ht="13.9" customHeight="1">
      <c r="A102" s="491">
        <v>3</v>
      </c>
      <c r="B102" s="486">
        <v>44230</v>
      </c>
      <c r="C102" s="449"/>
      <c r="D102" s="447" t="s">
        <v>863</v>
      </c>
      <c r="E102" s="448" t="s">
        <v>557</v>
      </c>
      <c r="F102" s="445">
        <v>51</v>
      </c>
      <c r="G102" s="445">
        <v>18</v>
      </c>
      <c r="H102" s="445">
        <v>71.5</v>
      </c>
      <c r="I102" s="446" t="s">
        <v>864</v>
      </c>
      <c r="J102" s="446" t="s">
        <v>865</v>
      </c>
      <c r="K102" s="487">
        <f>H102-F102</f>
        <v>20.5</v>
      </c>
      <c r="L102" s="488">
        <v>100</v>
      </c>
      <c r="M102" s="489">
        <f t="shared" ref="M102:M103" si="89">(K102*N102)-L102</f>
        <v>1437.5</v>
      </c>
      <c r="N102" s="446">
        <v>75</v>
      </c>
      <c r="O102" s="490" t="s">
        <v>556</v>
      </c>
      <c r="P102" s="470">
        <v>44230</v>
      </c>
      <c r="Q102" s="363"/>
      <c r="R102" s="324" t="s">
        <v>559</v>
      </c>
      <c r="S102" s="37"/>
      <c r="Y102" s="37"/>
      <c r="Z102" s="37"/>
    </row>
    <row r="103" spans="1:34" s="369" customFormat="1" ht="13.9" customHeight="1">
      <c r="A103" s="491">
        <v>4</v>
      </c>
      <c r="B103" s="486">
        <v>44230</v>
      </c>
      <c r="C103" s="449"/>
      <c r="D103" s="447" t="s">
        <v>863</v>
      </c>
      <c r="E103" s="448" t="s">
        <v>557</v>
      </c>
      <c r="F103" s="445">
        <v>52.5</v>
      </c>
      <c r="G103" s="445">
        <v>19</v>
      </c>
      <c r="H103" s="445">
        <v>72</v>
      </c>
      <c r="I103" s="446" t="s">
        <v>864</v>
      </c>
      <c r="J103" s="446" t="s">
        <v>866</v>
      </c>
      <c r="K103" s="487">
        <f>H103-F103</f>
        <v>19.5</v>
      </c>
      <c r="L103" s="488">
        <v>100</v>
      </c>
      <c r="M103" s="489">
        <f t="shared" si="89"/>
        <v>1362.5</v>
      </c>
      <c r="N103" s="446">
        <v>75</v>
      </c>
      <c r="O103" s="490" t="s">
        <v>556</v>
      </c>
      <c r="P103" s="470">
        <v>44230</v>
      </c>
      <c r="Q103" s="363"/>
      <c r="R103" s="324" t="s">
        <v>559</v>
      </c>
      <c r="S103" s="37"/>
      <c r="Y103" s="37"/>
      <c r="Z103" s="37"/>
    </row>
    <row r="104" spans="1:34" s="369" customFormat="1" ht="13.9" customHeight="1">
      <c r="A104" s="515">
        <v>5</v>
      </c>
      <c r="B104" s="498">
        <v>44232</v>
      </c>
      <c r="C104" s="516"/>
      <c r="D104" s="467" t="s">
        <v>875</v>
      </c>
      <c r="E104" s="517" t="s">
        <v>818</v>
      </c>
      <c r="F104" s="468">
        <v>227</v>
      </c>
      <c r="G104" s="468">
        <v>325</v>
      </c>
      <c r="H104" s="468">
        <v>325</v>
      </c>
      <c r="I104" s="469" t="s">
        <v>876</v>
      </c>
      <c r="J104" s="469" t="s">
        <v>886</v>
      </c>
      <c r="K104" s="469">
        <f>F104-H104</f>
        <v>-98</v>
      </c>
      <c r="L104" s="469">
        <v>100</v>
      </c>
      <c r="M104" s="469">
        <f>(K104*N104)+L104</f>
        <v>-7250</v>
      </c>
      <c r="N104" s="469">
        <v>75</v>
      </c>
      <c r="O104" s="469" t="s">
        <v>620</v>
      </c>
      <c r="P104" s="479">
        <v>44236</v>
      </c>
      <c r="Q104" s="363"/>
      <c r="R104" s="324" t="s">
        <v>559</v>
      </c>
      <c r="S104" s="37"/>
      <c r="Y104" s="37"/>
      <c r="Z104" s="37"/>
    </row>
    <row r="105" spans="1:34" s="369" customFormat="1" ht="13.9" customHeight="1">
      <c r="A105" s="485">
        <v>6</v>
      </c>
      <c r="B105" s="486">
        <v>44237</v>
      </c>
      <c r="C105" s="449"/>
      <c r="D105" s="447" t="s">
        <v>887</v>
      </c>
      <c r="E105" s="448" t="s">
        <v>818</v>
      </c>
      <c r="F105" s="445">
        <v>227.5</v>
      </c>
      <c r="G105" s="445">
        <v>325</v>
      </c>
      <c r="H105" s="445">
        <v>175</v>
      </c>
      <c r="I105" s="446" t="s">
        <v>876</v>
      </c>
      <c r="J105" s="446" t="s">
        <v>900</v>
      </c>
      <c r="K105" s="446">
        <f>F105-H105</f>
        <v>52.5</v>
      </c>
      <c r="L105" s="446">
        <v>100</v>
      </c>
      <c r="M105" s="446">
        <f>(K105*N105)+L105</f>
        <v>4037.5</v>
      </c>
      <c r="N105" s="446">
        <v>75</v>
      </c>
      <c r="O105" s="490" t="s">
        <v>556</v>
      </c>
      <c r="P105" s="518">
        <v>44237</v>
      </c>
      <c r="Q105" s="363"/>
      <c r="R105" s="324" t="s">
        <v>559</v>
      </c>
      <c r="S105" s="37"/>
      <c r="Y105" s="37"/>
      <c r="Z105" s="37"/>
    </row>
    <row r="106" spans="1:34" s="369" customFormat="1" ht="13.9" customHeight="1">
      <c r="A106" s="515">
        <v>7</v>
      </c>
      <c r="B106" s="498">
        <v>44237</v>
      </c>
      <c r="C106" s="516"/>
      <c r="D106" s="467" t="s">
        <v>887</v>
      </c>
      <c r="E106" s="517" t="s">
        <v>818</v>
      </c>
      <c r="F106" s="468">
        <v>202.5</v>
      </c>
      <c r="G106" s="468">
        <v>302</v>
      </c>
      <c r="H106" s="468">
        <v>302</v>
      </c>
      <c r="I106" s="469" t="s">
        <v>876</v>
      </c>
      <c r="J106" s="469" t="s">
        <v>906</v>
      </c>
      <c r="K106" s="469">
        <f>F106-H106</f>
        <v>-99.5</v>
      </c>
      <c r="L106" s="469">
        <v>100</v>
      </c>
      <c r="M106" s="469">
        <f>(K106*N106)+L106</f>
        <v>-7362.5</v>
      </c>
      <c r="N106" s="469">
        <v>75</v>
      </c>
      <c r="O106" s="469" t="s">
        <v>620</v>
      </c>
      <c r="P106" s="479">
        <v>44243</v>
      </c>
      <c r="Q106" s="363"/>
      <c r="R106" s="324" t="s">
        <v>559</v>
      </c>
      <c r="S106" s="37"/>
      <c r="Y106" s="37"/>
      <c r="Z106" s="37"/>
    </row>
    <row r="107" spans="1:34" s="369" customFormat="1" ht="13.9" customHeight="1">
      <c r="A107" s="485">
        <v>8</v>
      </c>
      <c r="B107" s="486">
        <v>44238</v>
      </c>
      <c r="C107" s="449"/>
      <c r="D107" s="447" t="s">
        <v>891</v>
      </c>
      <c r="E107" s="448" t="s">
        <v>818</v>
      </c>
      <c r="F107" s="445">
        <v>470</v>
      </c>
      <c r="G107" s="445">
        <v>680</v>
      </c>
      <c r="H107" s="445">
        <v>375</v>
      </c>
      <c r="I107" s="446" t="s">
        <v>892</v>
      </c>
      <c r="J107" s="446" t="s">
        <v>901</v>
      </c>
      <c r="K107" s="446">
        <f>F107-H107</f>
        <v>95</v>
      </c>
      <c r="L107" s="446">
        <v>100</v>
      </c>
      <c r="M107" s="446">
        <f>(K107*N107)+L107</f>
        <v>2475</v>
      </c>
      <c r="N107" s="446">
        <v>25</v>
      </c>
      <c r="O107" s="490" t="s">
        <v>556</v>
      </c>
      <c r="P107" s="521">
        <v>44239</v>
      </c>
      <c r="Q107" s="363"/>
      <c r="R107" s="324" t="s">
        <v>559</v>
      </c>
      <c r="S107" s="37"/>
      <c r="Y107" s="37"/>
      <c r="Z107" s="37"/>
    </row>
    <row r="108" spans="1:34" s="369" customFormat="1" ht="13.9" customHeight="1">
      <c r="A108" s="515">
        <v>9</v>
      </c>
      <c r="B108" s="498">
        <v>44242</v>
      </c>
      <c r="C108" s="516"/>
      <c r="D108" s="467" t="s">
        <v>903</v>
      </c>
      <c r="E108" s="517" t="s">
        <v>818</v>
      </c>
      <c r="F108" s="468">
        <v>370</v>
      </c>
      <c r="G108" s="468">
        <v>522</v>
      </c>
      <c r="H108" s="468">
        <v>522</v>
      </c>
      <c r="I108" s="469" t="s">
        <v>876</v>
      </c>
      <c r="J108" s="469" t="s">
        <v>904</v>
      </c>
      <c r="K108" s="469">
        <f>F108-H108</f>
        <v>-152</v>
      </c>
      <c r="L108" s="469">
        <v>100</v>
      </c>
      <c r="M108" s="469">
        <f>(K108*N108)+L108</f>
        <v>-3700</v>
      </c>
      <c r="N108" s="469">
        <v>25</v>
      </c>
      <c r="O108" s="469" t="s">
        <v>620</v>
      </c>
      <c r="P108" s="479">
        <v>44242</v>
      </c>
      <c r="Q108" s="363"/>
      <c r="R108" s="324" t="s">
        <v>559</v>
      </c>
      <c r="S108" s="37"/>
      <c r="Y108" s="37"/>
      <c r="Z108" s="37"/>
    </row>
    <row r="109" spans="1:34" s="369" customFormat="1" ht="13.9" customHeight="1">
      <c r="A109" s="491">
        <v>10</v>
      </c>
      <c r="B109" s="486">
        <v>44243</v>
      </c>
      <c r="C109" s="449"/>
      <c r="D109" s="447" t="s">
        <v>923</v>
      </c>
      <c r="E109" s="448" t="s">
        <v>557</v>
      </c>
      <c r="F109" s="445">
        <v>66</v>
      </c>
      <c r="G109" s="445">
        <v>19</v>
      </c>
      <c r="H109" s="445">
        <v>79</v>
      </c>
      <c r="I109" s="446" t="s">
        <v>864</v>
      </c>
      <c r="J109" s="446" t="s">
        <v>888</v>
      </c>
      <c r="K109" s="487">
        <f t="shared" ref="K109:K114" si="90">H109-F109</f>
        <v>13</v>
      </c>
      <c r="L109" s="446">
        <v>100</v>
      </c>
      <c r="M109" s="489">
        <f t="shared" ref="M109" si="91">(K109*N109)-L109</f>
        <v>875</v>
      </c>
      <c r="N109" s="446">
        <v>75</v>
      </c>
      <c r="O109" s="490" t="s">
        <v>556</v>
      </c>
      <c r="P109" s="470">
        <v>44243</v>
      </c>
      <c r="Q109" s="363"/>
      <c r="R109" s="324" t="s">
        <v>559</v>
      </c>
      <c r="S109" s="37"/>
      <c r="Y109" s="37"/>
      <c r="Z109" s="37"/>
    </row>
    <row r="110" spans="1:34" s="369" customFormat="1" ht="13.9" customHeight="1">
      <c r="A110" s="491">
        <v>11</v>
      </c>
      <c r="B110" s="486">
        <v>44244</v>
      </c>
      <c r="C110" s="419"/>
      <c r="D110" s="447" t="s">
        <v>915</v>
      </c>
      <c r="E110" s="448" t="s">
        <v>557</v>
      </c>
      <c r="F110" s="445">
        <v>365</v>
      </c>
      <c r="G110" s="445">
        <v>175</v>
      </c>
      <c r="H110" s="445">
        <v>470</v>
      </c>
      <c r="I110" s="446" t="s">
        <v>916</v>
      </c>
      <c r="J110" s="446" t="s">
        <v>896</v>
      </c>
      <c r="K110" s="487">
        <f t="shared" si="90"/>
        <v>105</v>
      </c>
      <c r="L110" s="446">
        <v>100</v>
      </c>
      <c r="M110" s="489">
        <f t="shared" ref="M110:M111" si="92">(K110*N110)-L110</f>
        <v>2525</v>
      </c>
      <c r="N110" s="446">
        <v>25</v>
      </c>
      <c r="O110" s="490" t="s">
        <v>556</v>
      </c>
      <c r="P110" s="470">
        <v>44244</v>
      </c>
      <c r="Q110" s="363"/>
      <c r="R110" s="324" t="s">
        <v>559</v>
      </c>
      <c r="S110" s="37"/>
      <c r="Y110" s="37"/>
      <c r="Z110" s="37"/>
    </row>
    <row r="111" spans="1:34" s="369" customFormat="1" ht="13.9" customHeight="1">
      <c r="A111" s="491">
        <v>12</v>
      </c>
      <c r="B111" s="486">
        <v>44245</v>
      </c>
      <c r="C111" s="419"/>
      <c r="D111" s="447" t="s">
        <v>924</v>
      </c>
      <c r="E111" s="448" t="s">
        <v>557</v>
      </c>
      <c r="F111" s="445">
        <v>45.5</v>
      </c>
      <c r="G111" s="445"/>
      <c r="H111" s="445">
        <v>65.5</v>
      </c>
      <c r="I111" s="446" t="s">
        <v>864</v>
      </c>
      <c r="J111" s="446" t="s">
        <v>925</v>
      </c>
      <c r="K111" s="487">
        <f t="shared" si="90"/>
        <v>20</v>
      </c>
      <c r="L111" s="446">
        <v>100</v>
      </c>
      <c r="M111" s="489">
        <f t="shared" si="92"/>
        <v>1400</v>
      </c>
      <c r="N111" s="446">
        <v>75</v>
      </c>
      <c r="O111" s="490" t="s">
        <v>556</v>
      </c>
      <c r="P111" s="470">
        <v>44245</v>
      </c>
      <c r="Q111" s="363"/>
      <c r="R111" s="324" t="s">
        <v>559</v>
      </c>
      <c r="S111" s="37"/>
      <c r="Y111" s="37"/>
      <c r="Z111" s="37"/>
    </row>
    <row r="112" spans="1:34" s="369" customFormat="1" ht="13.9" customHeight="1">
      <c r="A112" s="491">
        <v>13</v>
      </c>
      <c r="B112" s="486">
        <v>44246</v>
      </c>
      <c r="C112" s="419"/>
      <c r="D112" s="447" t="s">
        <v>926</v>
      </c>
      <c r="E112" s="448" t="s">
        <v>557</v>
      </c>
      <c r="F112" s="445">
        <v>29</v>
      </c>
      <c r="G112" s="445">
        <v>15</v>
      </c>
      <c r="H112" s="445">
        <v>34</v>
      </c>
      <c r="I112" s="446" t="s">
        <v>927</v>
      </c>
      <c r="J112" s="446" t="s">
        <v>934</v>
      </c>
      <c r="K112" s="487">
        <f t="shared" si="90"/>
        <v>5</v>
      </c>
      <c r="L112" s="446">
        <v>100</v>
      </c>
      <c r="M112" s="489">
        <f t="shared" ref="M112" si="93">(K112*N112)-L112</f>
        <v>1400</v>
      </c>
      <c r="N112" s="446">
        <v>300</v>
      </c>
      <c r="O112" s="490" t="s">
        <v>556</v>
      </c>
      <c r="P112" s="444">
        <v>44249</v>
      </c>
      <c r="Q112" s="363"/>
      <c r="R112" s="324" t="s">
        <v>559</v>
      </c>
      <c r="S112" s="37"/>
      <c r="Y112" s="37"/>
      <c r="Z112" s="37"/>
    </row>
    <row r="113" spans="1:34" s="369" customFormat="1" ht="13.9" customHeight="1">
      <c r="A113" s="515">
        <v>14</v>
      </c>
      <c r="B113" s="498">
        <v>44249</v>
      </c>
      <c r="C113" s="516"/>
      <c r="D113" s="467" t="s">
        <v>926</v>
      </c>
      <c r="E113" s="517" t="s">
        <v>557</v>
      </c>
      <c r="F113" s="468">
        <v>24</v>
      </c>
      <c r="G113" s="468">
        <v>8</v>
      </c>
      <c r="H113" s="468">
        <v>7</v>
      </c>
      <c r="I113" s="469">
        <v>50</v>
      </c>
      <c r="J113" s="469" t="s">
        <v>947</v>
      </c>
      <c r="K113" s="469">
        <f t="shared" si="90"/>
        <v>-17</v>
      </c>
      <c r="L113" s="469">
        <v>100</v>
      </c>
      <c r="M113" s="469">
        <f>(K113*N113)+L113</f>
        <v>-5000</v>
      </c>
      <c r="N113" s="469">
        <v>300</v>
      </c>
      <c r="O113" s="469" t="s">
        <v>620</v>
      </c>
      <c r="P113" s="479">
        <v>44250</v>
      </c>
      <c r="Q113" s="363"/>
      <c r="R113" s="324" t="s">
        <v>793</v>
      </c>
      <c r="S113" s="37"/>
      <c r="Y113" s="37"/>
      <c r="Z113" s="37"/>
    </row>
    <row r="114" spans="1:34" s="369" customFormat="1" ht="13.9" customHeight="1">
      <c r="A114" s="580">
        <v>15</v>
      </c>
      <c r="B114" s="486">
        <v>44251</v>
      </c>
      <c r="C114" s="419"/>
      <c r="D114" s="447" t="s">
        <v>960</v>
      </c>
      <c r="E114" s="448" t="s">
        <v>557</v>
      </c>
      <c r="F114" s="445">
        <v>42</v>
      </c>
      <c r="G114" s="445"/>
      <c r="H114" s="445">
        <v>53</v>
      </c>
      <c r="I114" s="446">
        <v>90</v>
      </c>
      <c r="J114" s="446" t="s">
        <v>855</v>
      </c>
      <c r="K114" s="581">
        <f t="shared" si="90"/>
        <v>11</v>
      </c>
      <c r="L114" s="446">
        <v>100</v>
      </c>
      <c r="M114" s="489">
        <f t="shared" ref="M114" si="94">(K114*N114)-L114</f>
        <v>725</v>
      </c>
      <c r="N114" s="446">
        <v>75</v>
      </c>
      <c r="O114" s="490" t="s">
        <v>556</v>
      </c>
      <c r="P114" s="470">
        <v>44251</v>
      </c>
      <c r="Q114" s="363"/>
      <c r="R114" s="324" t="s">
        <v>793</v>
      </c>
      <c r="S114" s="37"/>
      <c r="Y114" s="37"/>
      <c r="Z114" s="37"/>
    </row>
    <row r="115" spans="1:34" s="369" customFormat="1" ht="13.9" customHeight="1">
      <c r="A115" s="582">
        <v>16</v>
      </c>
      <c r="B115" s="498">
        <v>44251</v>
      </c>
      <c r="C115" s="516"/>
      <c r="D115" s="467" t="s">
        <v>960</v>
      </c>
      <c r="E115" s="517" t="s">
        <v>557</v>
      </c>
      <c r="F115" s="468">
        <v>34.5</v>
      </c>
      <c r="G115" s="468"/>
      <c r="H115" s="468">
        <v>0</v>
      </c>
      <c r="I115" s="469">
        <v>90</v>
      </c>
      <c r="J115" s="469" t="s">
        <v>969</v>
      </c>
      <c r="K115" s="469">
        <f>H115-F115</f>
        <v>-34.5</v>
      </c>
      <c r="L115" s="469">
        <v>100</v>
      </c>
      <c r="M115" s="469">
        <f>(K115*N115)+L115</f>
        <v>-2487.5</v>
      </c>
      <c r="N115" s="469">
        <v>75</v>
      </c>
      <c r="O115" s="469" t="s">
        <v>620</v>
      </c>
      <c r="P115" s="479">
        <v>44252</v>
      </c>
      <c r="Q115" s="363"/>
      <c r="R115" s="324" t="s">
        <v>793</v>
      </c>
      <c r="S115" s="37"/>
      <c r="Y115" s="37"/>
      <c r="Z115" s="37"/>
    </row>
    <row r="116" spans="1:34" s="369" customFormat="1" ht="13.9" customHeight="1">
      <c r="A116" s="513"/>
      <c r="B116" s="418"/>
      <c r="C116" s="419"/>
      <c r="D116" s="412"/>
      <c r="E116" s="413"/>
      <c r="F116" s="387"/>
      <c r="G116" s="387"/>
      <c r="H116" s="387"/>
      <c r="I116" s="352"/>
      <c r="J116" s="352"/>
      <c r="K116" s="519"/>
      <c r="L116" s="352"/>
      <c r="M116" s="548"/>
      <c r="N116" s="352"/>
      <c r="O116" s="380"/>
      <c r="P116" s="393"/>
      <c r="Q116" s="363"/>
      <c r="R116" s="324"/>
      <c r="S116" s="37"/>
      <c r="Y116" s="37"/>
      <c r="Z116" s="37"/>
    </row>
    <row r="117" spans="1:34" s="369" customFormat="1" ht="13.9" customHeight="1">
      <c r="A117" s="420"/>
      <c r="B117" s="418"/>
      <c r="C117" s="419"/>
      <c r="D117" s="412"/>
      <c r="E117" s="413"/>
      <c r="F117" s="387"/>
      <c r="G117" s="387"/>
      <c r="H117" s="387"/>
      <c r="I117" s="352"/>
      <c r="J117" s="352"/>
      <c r="K117" s="352"/>
      <c r="L117" s="352"/>
      <c r="M117" s="352"/>
      <c r="N117" s="352"/>
      <c r="O117" s="352"/>
      <c r="P117" s="352"/>
      <c r="Q117" s="363"/>
      <c r="R117" s="324"/>
      <c r="S117" s="37"/>
      <c r="Y117" s="37"/>
      <c r="Z117" s="37"/>
    </row>
    <row r="118" spans="1:34" s="37" customFormat="1" ht="14.25">
      <c r="A118" s="33"/>
      <c r="B118" s="397"/>
      <c r="C118" s="397"/>
      <c r="D118" s="398"/>
      <c r="E118" s="399"/>
      <c r="F118" s="399"/>
      <c r="G118" s="400"/>
      <c r="H118" s="400"/>
      <c r="I118" s="399"/>
      <c r="J118" s="395"/>
      <c r="K118" s="395"/>
      <c r="L118" s="395"/>
      <c r="M118" s="395"/>
      <c r="N118" s="395"/>
      <c r="O118" s="395"/>
      <c r="P118" s="395"/>
      <c r="Q118" s="363"/>
      <c r="R118" s="324"/>
      <c r="Z118" s="369"/>
      <c r="AA118" s="369"/>
      <c r="AB118" s="369"/>
      <c r="AC118" s="369"/>
      <c r="AD118" s="369"/>
      <c r="AE118" s="369"/>
      <c r="AF118" s="369"/>
      <c r="AG118" s="369"/>
      <c r="AH118" s="369"/>
    </row>
    <row r="119" spans="1:34" s="37" customFormat="1" ht="14.25">
      <c r="A119" s="33"/>
      <c r="B119" s="397"/>
      <c r="C119" s="397"/>
      <c r="D119" s="398"/>
      <c r="E119" s="399"/>
      <c r="F119" s="399"/>
      <c r="G119" s="400"/>
      <c r="H119" s="400"/>
      <c r="I119" s="399"/>
      <c r="J119" s="395"/>
      <c r="K119" s="395"/>
      <c r="L119" s="395"/>
      <c r="M119" s="395"/>
      <c r="N119" s="395"/>
      <c r="O119" s="395"/>
      <c r="P119" s="395"/>
      <c r="Q119" s="363"/>
      <c r="R119" s="324"/>
      <c r="Z119" s="369"/>
      <c r="AA119" s="369"/>
      <c r="AB119" s="369"/>
      <c r="AC119" s="369"/>
      <c r="AD119" s="369"/>
      <c r="AE119" s="369"/>
      <c r="AF119" s="369"/>
      <c r="AG119" s="369"/>
      <c r="AH119" s="369"/>
    </row>
    <row r="120" spans="1:34" s="37" customFormat="1" ht="14.25">
      <c r="A120" s="33"/>
      <c r="B120" s="397"/>
      <c r="C120" s="397"/>
      <c r="D120" s="398"/>
      <c r="E120" s="399"/>
      <c r="F120" s="399"/>
      <c r="G120" s="400"/>
      <c r="H120" s="400"/>
      <c r="I120" s="399"/>
      <c r="J120" s="395"/>
      <c r="K120" s="395"/>
      <c r="L120" s="395"/>
      <c r="M120" s="395"/>
      <c r="N120" s="395"/>
      <c r="O120" s="395"/>
      <c r="P120" s="395"/>
      <c r="Q120" s="363"/>
      <c r="R120" s="324"/>
      <c r="Z120" s="369"/>
      <c r="AA120" s="369"/>
      <c r="AB120" s="369"/>
      <c r="AC120" s="369"/>
      <c r="AD120" s="369"/>
      <c r="AE120" s="369"/>
      <c r="AF120" s="369"/>
      <c r="AG120" s="369"/>
      <c r="AH120" s="369"/>
    </row>
    <row r="121" spans="1:34" s="37" customFormat="1" ht="14.25">
      <c r="A121" s="33"/>
      <c r="B121" s="397"/>
      <c r="C121" s="397"/>
      <c r="D121" s="398"/>
      <c r="E121" s="399"/>
      <c r="F121" s="399"/>
      <c r="G121" s="400"/>
      <c r="H121" s="400"/>
      <c r="I121" s="399"/>
      <c r="J121" s="395"/>
      <c r="K121" s="395"/>
      <c r="L121" s="395"/>
      <c r="M121" s="395"/>
      <c r="N121" s="395"/>
      <c r="O121" s="395"/>
      <c r="P121" s="395"/>
      <c r="Q121" s="363"/>
      <c r="R121" s="324"/>
      <c r="Z121" s="369"/>
      <c r="AA121" s="369"/>
      <c r="AB121" s="369"/>
      <c r="AC121" s="369"/>
      <c r="AD121" s="369"/>
      <c r="AE121" s="369"/>
      <c r="AF121" s="369"/>
      <c r="AG121" s="369"/>
      <c r="AH121" s="369"/>
    </row>
    <row r="122" spans="1:34" s="37" customFormat="1" ht="14.25">
      <c r="A122" s="33"/>
      <c r="B122" s="397"/>
      <c r="C122" s="397"/>
      <c r="D122" s="398"/>
      <c r="E122" s="399"/>
      <c r="F122" s="399"/>
      <c r="G122" s="400"/>
      <c r="H122" s="400"/>
      <c r="I122" s="399"/>
      <c r="J122" s="395"/>
      <c r="K122" s="395"/>
      <c r="L122" s="395"/>
      <c r="M122" s="395"/>
      <c r="N122" s="395"/>
      <c r="O122" s="401"/>
      <c r="P122" s="395"/>
      <c r="Q122" s="363"/>
      <c r="R122" s="324"/>
      <c r="Z122" s="369"/>
      <c r="AA122" s="369"/>
      <c r="AB122" s="369"/>
      <c r="AC122" s="369"/>
      <c r="AD122" s="369"/>
      <c r="AE122" s="369"/>
      <c r="AF122" s="369"/>
      <c r="AG122" s="369"/>
      <c r="AH122" s="369"/>
    </row>
    <row r="123" spans="1:34" s="37" customFormat="1" ht="14.25">
      <c r="A123" s="353"/>
      <c r="B123" s="354"/>
      <c r="C123" s="354"/>
      <c r="D123" s="355"/>
      <c r="E123" s="353"/>
      <c r="F123" s="370"/>
      <c r="G123" s="353"/>
      <c r="H123" s="353"/>
      <c r="I123" s="353"/>
      <c r="J123" s="354"/>
      <c r="K123" s="371"/>
      <c r="L123" s="353"/>
      <c r="M123" s="353"/>
      <c r="N123" s="353"/>
      <c r="O123" s="372"/>
      <c r="P123" s="363"/>
      <c r="Q123" s="363"/>
      <c r="R123" s="324"/>
      <c r="Z123" s="369"/>
      <c r="AA123" s="369"/>
      <c r="AB123" s="369"/>
      <c r="AC123" s="369"/>
      <c r="AD123" s="369"/>
      <c r="AE123" s="369"/>
      <c r="AF123" s="369"/>
      <c r="AG123" s="369"/>
      <c r="AH123" s="369"/>
    </row>
    <row r="124" spans="1:34" ht="15">
      <c r="A124" s="96" t="s">
        <v>575</v>
      </c>
      <c r="B124" s="97"/>
      <c r="C124" s="97"/>
      <c r="D124" s="98"/>
      <c r="E124" s="31"/>
      <c r="F124" s="29"/>
      <c r="G124" s="29"/>
      <c r="H124" s="70"/>
      <c r="I124" s="116"/>
      <c r="J124" s="117"/>
      <c r="K124" s="14"/>
      <c r="L124" s="14"/>
      <c r="M124" s="14"/>
      <c r="N124" s="8"/>
      <c r="O124" s="50"/>
      <c r="Q124" s="92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34" ht="38.25">
      <c r="A125" s="17" t="s">
        <v>16</v>
      </c>
      <c r="B125" s="18" t="s">
        <v>534</v>
      </c>
      <c r="C125" s="18"/>
      <c r="D125" s="19" t="s">
        <v>545</v>
      </c>
      <c r="E125" s="18" t="s">
        <v>546</v>
      </c>
      <c r="F125" s="18" t="s">
        <v>547</v>
      </c>
      <c r="G125" s="18" t="s">
        <v>548</v>
      </c>
      <c r="H125" s="18" t="s">
        <v>549</v>
      </c>
      <c r="I125" s="18" t="s">
        <v>550</v>
      </c>
      <c r="J125" s="17" t="s">
        <v>551</v>
      </c>
      <c r="K125" s="59" t="s">
        <v>567</v>
      </c>
      <c r="L125" s="392" t="s">
        <v>821</v>
      </c>
      <c r="M125" s="60" t="s">
        <v>820</v>
      </c>
      <c r="N125" s="18" t="s">
        <v>554</v>
      </c>
      <c r="O125" s="75" t="s">
        <v>555</v>
      </c>
      <c r="P125" s="94"/>
      <c r="Q125" s="8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34" s="369" customFormat="1" ht="14.25">
      <c r="A126" s="522">
        <v>1</v>
      </c>
      <c r="B126" s="523">
        <v>44203</v>
      </c>
      <c r="C126" s="524"/>
      <c r="D126" s="525" t="s">
        <v>480</v>
      </c>
      <c r="E126" s="526" t="s">
        <v>557</v>
      </c>
      <c r="F126" s="527">
        <v>424</v>
      </c>
      <c r="G126" s="528">
        <v>385</v>
      </c>
      <c r="H126" s="527">
        <v>455</v>
      </c>
      <c r="I126" s="529" t="s">
        <v>834</v>
      </c>
      <c r="J126" s="530" t="s">
        <v>905</v>
      </c>
      <c r="K126" s="530">
        <f t="shared" ref="K126" si="95">H126-F126</f>
        <v>31</v>
      </c>
      <c r="L126" s="531">
        <f>(F126*-0.8)/100</f>
        <v>-3.3920000000000003</v>
      </c>
      <c r="M126" s="532">
        <f t="shared" ref="M126" si="96">(K126+L126)/F126</f>
        <v>6.5113207547169816E-2</v>
      </c>
      <c r="N126" s="533" t="s">
        <v>556</v>
      </c>
      <c r="O126" s="534">
        <v>43877</v>
      </c>
      <c r="P126" s="95"/>
      <c r="Q126" s="416"/>
      <c r="R126" s="456" t="s">
        <v>559</v>
      </c>
      <c r="S126" s="410"/>
      <c r="T126" s="410"/>
      <c r="U126" s="410"/>
      <c r="V126" s="410"/>
      <c r="W126" s="410"/>
      <c r="X126" s="410"/>
      <c r="Y126" s="410"/>
      <c r="Z126" s="410"/>
    </row>
    <row r="127" spans="1:34" s="369" customFormat="1" ht="14.25">
      <c r="A127" s="433">
        <v>2</v>
      </c>
      <c r="B127" s="373">
        <v>44238</v>
      </c>
      <c r="C127" s="435"/>
      <c r="D127" s="385" t="s">
        <v>445</v>
      </c>
      <c r="E127" s="378" t="s">
        <v>557</v>
      </c>
      <c r="F127" s="387" t="s">
        <v>889</v>
      </c>
      <c r="G127" s="383">
        <v>1390</v>
      </c>
      <c r="H127" s="387"/>
      <c r="I127" s="375" t="s">
        <v>890</v>
      </c>
      <c r="J127" s="519" t="s">
        <v>558</v>
      </c>
      <c r="K127" s="519"/>
      <c r="L127" s="406"/>
      <c r="M127" s="402"/>
      <c r="N127" s="407"/>
      <c r="O127" s="409"/>
      <c r="P127" s="95"/>
      <c r="Q127" s="416"/>
      <c r="R127" s="456" t="s">
        <v>559</v>
      </c>
      <c r="S127" s="410"/>
      <c r="T127" s="410"/>
      <c r="U127" s="410"/>
      <c r="V127" s="410"/>
      <c r="W127" s="410"/>
      <c r="X127" s="410"/>
      <c r="Y127" s="410"/>
      <c r="Z127" s="410"/>
    </row>
    <row r="128" spans="1:34" s="5" customFormat="1">
      <c r="A128" s="364"/>
      <c r="B128" s="365"/>
      <c r="C128" s="366"/>
      <c r="D128" s="367"/>
      <c r="E128" s="396"/>
      <c r="F128" s="396"/>
      <c r="G128" s="454"/>
      <c r="H128" s="454"/>
      <c r="I128" s="396"/>
      <c r="J128" s="455"/>
      <c r="K128" s="450"/>
      <c r="L128" s="451"/>
      <c r="M128" s="452"/>
      <c r="N128" s="453"/>
      <c r="O128" s="368"/>
      <c r="P128" s="120"/>
      <c r="Q128"/>
      <c r="R128" s="91"/>
      <c r="T128" s="54"/>
      <c r="U128" s="54"/>
      <c r="V128" s="54"/>
      <c r="W128" s="54"/>
      <c r="X128" s="54"/>
      <c r="Y128" s="54"/>
      <c r="Z128" s="54"/>
    </row>
    <row r="129" spans="1:29">
      <c r="A129" s="20" t="s">
        <v>560</v>
      </c>
      <c r="B129" s="20"/>
      <c r="C129" s="20"/>
      <c r="D129" s="20"/>
      <c r="E129" s="2"/>
      <c r="F129" s="27" t="s">
        <v>562</v>
      </c>
      <c r="G129" s="79"/>
      <c r="H129" s="79"/>
      <c r="I129" s="35"/>
      <c r="J129" s="82"/>
      <c r="K129" s="80"/>
      <c r="L129" s="81"/>
      <c r="M129" s="82"/>
      <c r="N129" s="83"/>
      <c r="O129" s="121"/>
      <c r="P129" s="8"/>
      <c r="Q129" s="13"/>
      <c r="R129" s="93"/>
      <c r="S129" s="13"/>
      <c r="T129" s="13"/>
      <c r="U129" s="13"/>
      <c r="V129" s="13"/>
      <c r="W129" s="13"/>
      <c r="X129" s="13"/>
      <c r="Y129" s="13"/>
    </row>
    <row r="130" spans="1:29">
      <c r="A130" s="26" t="s">
        <v>561</v>
      </c>
      <c r="B130" s="20"/>
      <c r="C130" s="20"/>
      <c r="D130" s="20"/>
      <c r="E130" s="29"/>
      <c r="F130" s="27" t="s">
        <v>564</v>
      </c>
      <c r="G130" s="9"/>
      <c r="H130" s="9"/>
      <c r="I130" s="9"/>
      <c r="J130" s="50"/>
      <c r="K130" s="9"/>
      <c r="L130" s="9"/>
      <c r="M130" s="9"/>
      <c r="N130" s="8"/>
      <c r="O130" s="50"/>
      <c r="Q130" s="4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9">
      <c r="A131" s="26"/>
      <c r="B131" s="20"/>
      <c r="C131" s="20"/>
      <c r="D131" s="20"/>
      <c r="E131" s="29"/>
      <c r="F131" s="27"/>
      <c r="G131" s="9"/>
      <c r="H131" s="9"/>
      <c r="I131" s="9"/>
      <c r="J131" s="50"/>
      <c r="K131" s="9"/>
      <c r="L131" s="9"/>
      <c r="M131" s="9"/>
      <c r="N131" s="8"/>
      <c r="O131" s="50"/>
      <c r="Q131" s="4"/>
      <c r="R131" s="79"/>
      <c r="S131" s="13"/>
      <c r="T131" s="13"/>
      <c r="U131" s="13"/>
      <c r="V131" s="13"/>
      <c r="W131" s="13"/>
      <c r="X131" s="13"/>
      <c r="Y131" s="13"/>
      <c r="Z131" s="13"/>
    </row>
    <row r="132" spans="1:29" ht="15">
      <c r="A132" s="8"/>
      <c r="B132" s="30" t="s">
        <v>825</v>
      </c>
      <c r="C132" s="30"/>
      <c r="D132" s="30"/>
      <c r="E132" s="30"/>
      <c r="F132" s="31"/>
      <c r="G132" s="29"/>
      <c r="H132" s="29"/>
      <c r="I132" s="70"/>
      <c r="J132" s="71"/>
      <c r="K132" s="72"/>
      <c r="L132" s="391"/>
      <c r="M132" s="9"/>
      <c r="N132" s="8"/>
      <c r="O132" s="50"/>
      <c r="Q132" s="4"/>
      <c r="R132" s="79"/>
      <c r="S132" s="13"/>
      <c r="T132" s="13"/>
      <c r="U132" s="13"/>
      <c r="V132" s="13"/>
      <c r="W132" s="13"/>
      <c r="X132" s="13"/>
      <c r="Y132" s="13"/>
      <c r="Z132" s="13"/>
    </row>
    <row r="133" spans="1:29" ht="38.25">
      <c r="A133" s="17" t="s">
        <v>16</v>
      </c>
      <c r="B133" s="18" t="s">
        <v>534</v>
      </c>
      <c r="C133" s="18"/>
      <c r="D133" s="19" t="s">
        <v>545</v>
      </c>
      <c r="E133" s="18" t="s">
        <v>546</v>
      </c>
      <c r="F133" s="18" t="s">
        <v>547</v>
      </c>
      <c r="G133" s="18" t="s">
        <v>566</v>
      </c>
      <c r="H133" s="18" t="s">
        <v>549</v>
      </c>
      <c r="I133" s="18" t="s">
        <v>550</v>
      </c>
      <c r="J133" s="73" t="s">
        <v>551</v>
      </c>
      <c r="K133" s="59" t="s">
        <v>567</v>
      </c>
      <c r="L133" s="74" t="s">
        <v>568</v>
      </c>
      <c r="M133" s="18" t="s">
        <v>569</v>
      </c>
      <c r="N133" s="392" t="s">
        <v>821</v>
      </c>
      <c r="O133" s="60" t="s">
        <v>820</v>
      </c>
      <c r="P133" s="18" t="s">
        <v>554</v>
      </c>
      <c r="Q133" s="75" t="s">
        <v>555</v>
      </c>
      <c r="R133" s="79"/>
      <c r="S133" s="13"/>
      <c r="T133" s="13"/>
      <c r="U133" s="13"/>
      <c r="V133" s="13"/>
      <c r="W133" s="13"/>
      <c r="X133" s="13"/>
      <c r="Y133" s="13"/>
      <c r="Z133" s="13"/>
    </row>
    <row r="134" spans="1:29" ht="14.25">
      <c r="A134" s="358"/>
      <c r="B134" s="373"/>
      <c r="C134" s="377"/>
      <c r="D134" s="385"/>
      <c r="E134" s="378"/>
      <c r="F134" s="403"/>
      <c r="G134" s="383"/>
      <c r="H134" s="378"/>
      <c r="I134" s="375"/>
      <c r="J134" s="414"/>
      <c r="K134" s="414"/>
      <c r="L134" s="415"/>
      <c r="M134" s="413"/>
      <c r="N134" s="415"/>
      <c r="O134" s="402"/>
      <c r="P134" s="379"/>
      <c r="Q134" s="393"/>
      <c r="R134" s="411"/>
      <c r="S134" s="401"/>
      <c r="T134" s="13"/>
      <c r="U134" s="410"/>
      <c r="V134" s="410"/>
      <c r="W134" s="410"/>
      <c r="X134" s="410"/>
      <c r="Y134" s="410"/>
      <c r="Z134" s="410"/>
      <c r="AA134" s="369"/>
      <c r="AB134" s="369"/>
      <c r="AC134" s="369"/>
    </row>
    <row r="135" spans="1:29" ht="14.25">
      <c r="A135" s="358"/>
      <c r="B135" s="373"/>
      <c r="C135" s="377"/>
      <c r="D135" s="385"/>
      <c r="E135" s="378"/>
      <c r="F135" s="403"/>
      <c r="G135" s="383"/>
      <c r="H135" s="378"/>
      <c r="I135" s="375"/>
      <c r="J135" s="414"/>
      <c r="K135" s="414"/>
      <c r="L135" s="415"/>
      <c r="M135" s="413"/>
      <c r="N135" s="415"/>
      <c r="O135" s="402"/>
      <c r="P135" s="379"/>
      <c r="Q135" s="393"/>
      <c r="R135" s="411"/>
      <c r="S135" s="401"/>
      <c r="T135" s="13"/>
      <c r="U135" s="410"/>
      <c r="V135" s="410"/>
      <c r="W135" s="410"/>
      <c r="X135" s="410"/>
      <c r="Y135" s="410"/>
      <c r="Z135" s="410"/>
      <c r="AA135" s="369"/>
      <c r="AB135" s="369"/>
      <c r="AC135" s="369"/>
    </row>
    <row r="136" spans="1:29" s="369" customFormat="1" ht="14.25">
      <c r="A136" s="358"/>
      <c r="B136" s="373"/>
      <c r="C136" s="377"/>
      <c r="D136" s="385"/>
      <c r="E136" s="378"/>
      <c r="F136" s="403"/>
      <c r="G136" s="383"/>
      <c r="H136" s="378"/>
      <c r="I136" s="375"/>
      <c r="J136" s="414"/>
      <c r="K136" s="414"/>
      <c r="L136" s="415"/>
      <c r="M136" s="413"/>
      <c r="N136" s="415"/>
      <c r="O136" s="402"/>
      <c r="P136" s="379"/>
      <c r="Q136" s="393"/>
      <c r="R136" s="408"/>
      <c r="S136" s="410"/>
      <c r="T136" s="410"/>
      <c r="U136" s="410"/>
      <c r="V136" s="410"/>
      <c r="W136" s="410"/>
      <c r="X136" s="410"/>
      <c r="Y136" s="410"/>
      <c r="Z136" s="410"/>
    </row>
    <row r="137" spans="1:29" s="369" customFormat="1" ht="14.25">
      <c r="A137" s="358"/>
      <c r="B137" s="373"/>
      <c r="C137" s="377"/>
      <c r="D137" s="385"/>
      <c r="E137" s="378"/>
      <c r="F137" s="414"/>
      <c r="G137" s="387"/>
      <c r="H137" s="378"/>
      <c r="I137" s="375"/>
      <c r="J137" s="414"/>
      <c r="K137" s="414"/>
      <c r="L137" s="415"/>
      <c r="M137" s="413"/>
      <c r="N137" s="415"/>
      <c r="O137" s="402"/>
      <c r="P137" s="379"/>
      <c r="Q137" s="393"/>
      <c r="R137" s="408"/>
      <c r="S137" s="410"/>
      <c r="T137" s="410"/>
      <c r="U137" s="410"/>
      <c r="V137" s="410"/>
      <c r="W137" s="410"/>
      <c r="X137" s="410"/>
      <c r="Y137" s="410"/>
      <c r="Z137" s="410"/>
    </row>
    <row r="138" spans="1:29" s="369" customFormat="1" ht="14.25">
      <c r="A138" s="358"/>
      <c r="B138" s="373"/>
      <c r="C138" s="377"/>
      <c r="D138" s="385"/>
      <c r="E138" s="378"/>
      <c r="F138" s="414"/>
      <c r="G138" s="387"/>
      <c r="H138" s="378"/>
      <c r="I138" s="375"/>
      <c r="J138" s="414"/>
      <c r="K138" s="414"/>
      <c r="L138" s="415"/>
      <c r="M138" s="413"/>
      <c r="N138" s="415"/>
      <c r="O138" s="402"/>
      <c r="P138" s="379"/>
      <c r="Q138" s="393"/>
      <c r="R138" s="408"/>
      <c r="S138" s="410"/>
      <c r="T138" s="410"/>
      <c r="U138" s="410"/>
      <c r="V138" s="410"/>
      <c r="W138" s="410"/>
      <c r="X138" s="410"/>
      <c r="Y138" s="410"/>
      <c r="Z138" s="410"/>
    </row>
    <row r="139" spans="1:29" s="369" customFormat="1" ht="14.25">
      <c r="A139" s="358"/>
      <c r="B139" s="373"/>
      <c r="C139" s="377"/>
      <c r="D139" s="385"/>
      <c r="E139" s="378"/>
      <c r="F139" s="403"/>
      <c r="G139" s="383"/>
      <c r="H139" s="378"/>
      <c r="I139" s="375"/>
      <c r="J139" s="414"/>
      <c r="K139" s="405"/>
      <c r="L139" s="415"/>
      <c r="M139" s="413"/>
      <c r="N139" s="415"/>
      <c r="O139" s="402"/>
      <c r="P139" s="407"/>
      <c r="Q139" s="393"/>
      <c r="R139" s="408"/>
      <c r="S139" s="410"/>
      <c r="T139" s="410"/>
      <c r="U139" s="410"/>
      <c r="V139" s="410"/>
      <c r="W139" s="410"/>
      <c r="X139" s="410"/>
      <c r="Y139" s="410"/>
      <c r="Z139" s="410"/>
    </row>
    <row r="140" spans="1:29" s="369" customFormat="1" ht="14.25">
      <c r="A140" s="358"/>
      <c r="B140" s="373"/>
      <c r="C140" s="377"/>
      <c r="D140" s="385"/>
      <c r="E140" s="378"/>
      <c r="F140" s="403"/>
      <c r="G140" s="383"/>
      <c r="H140" s="378"/>
      <c r="I140" s="375"/>
      <c r="J140" s="405"/>
      <c r="K140" s="405"/>
      <c r="L140" s="405"/>
      <c r="M140" s="405"/>
      <c r="N140" s="406"/>
      <c r="O140" s="417"/>
      <c r="P140" s="407"/>
      <c r="Q140" s="393"/>
      <c r="R140" s="408"/>
      <c r="S140" s="410"/>
      <c r="T140" s="410"/>
      <c r="U140" s="410"/>
      <c r="V140" s="410"/>
      <c r="W140" s="410"/>
      <c r="X140" s="410"/>
      <c r="Y140" s="410"/>
      <c r="Z140" s="410"/>
    </row>
    <row r="141" spans="1:29" s="369" customFormat="1" ht="14.25">
      <c r="A141" s="358"/>
      <c r="B141" s="373"/>
      <c r="C141" s="377"/>
      <c r="D141" s="385"/>
      <c r="E141" s="378"/>
      <c r="F141" s="414"/>
      <c r="G141" s="387"/>
      <c r="H141" s="378"/>
      <c r="I141" s="375"/>
      <c r="J141" s="414"/>
      <c r="K141" s="414"/>
      <c r="L141" s="415"/>
      <c r="M141" s="413"/>
      <c r="N141" s="415"/>
      <c r="O141" s="402"/>
      <c r="P141" s="379"/>
      <c r="Q141" s="393"/>
      <c r="R141" s="411"/>
      <c r="S141" s="401"/>
      <c r="T141" s="410"/>
      <c r="U141" s="410"/>
      <c r="V141" s="410"/>
      <c r="W141" s="410"/>
      <c r="X141" s="410"/>
      <c r="Y141" s="410"/>
      <c r="Z141" s="410"/>
    </row>
    <row r="142" spans="1:29" s="369" customFormat="1" ht="14.25">
      <c r="A142" s="358"/>
      <c r="B142" s="373"/>
      <c r="C142" s="377"/>
      <c r="D142" s="385"/>
      <c r="E142" s="378"/>
      <c r="F142" s="403"/>
      <c r="G142" s="383"/>
      <c r="H142" s="378"/>
      <c r="I142" s="375"/>
      <c r="J142" s="352"/>
      <c r="K142" s="352"/>
      <c r="L142" s="352"/>
      <c r="M142" s="352"/>
      <c r="N142" s="404"/>
      <c r="O142" s="402"/>
      <c r="P142" s="380"/>
      <c r="Q142" s="393"/>
      <c r="R142" s="411"/>
      <c r="S142" s="401"/>
      <c r="T142" s="410"/>
      <c r="U142" s="410"/>
      <c r="V142" s="410"/>
      <c r="W142" s="410"/>
      <c r="X142" s="410"/>
      <c r="Y142" s="410"/>
      <c r="Z142" s="410"/>
    </row>
    <row r="143" spans="1:29">
      <c r="A143" s="26"/>
      <c r="B143" s="20"/>
      <c r="C143" s="20"/>
      <c r="D143" s="20"/>
      <c r="E143" s="29"/>
      <c r="F143" s="27"/>
      <c r="G143" s="9"/>
      <c r="H143" s="9"/>
      <c r="I143" s="9"/>
      <c r="J143" s="50"/>
      <c r="K143" s="9"/>
      <c r="L143" s="9"/>
      <c r="M143" s="9"/>
      <c r="N143" s="8"/>
      <c r="O143" s="50"/>
      <c r="P143" s="4"/>
      <c r="Q143" s="8"/>
      <c r="R143" s="138"/>
      <c r="S143" s="13"/>
      <c r="T143" s="13"/>
      <c r="U143" s="13"/>
      <c r="V143" s="13"/>
      <c r="W143" s="13"/>
      <c r="X143" s="13"/>
      <c r="Y143" s="13"/>
      <c r="Z143" s="13"/>
    </row>
    <row r="144" spans="1:29">
      <c r="A144" s="26"/>
      <c r="B144" s="20"/>
      <c r="C144" s="20"/>
      <c r="D144" s="20"/>
      <c r="E144" s="29"/>
      <c r="F144" s="27"/>
      <c r="G144" s="38"/>
      <c r="H144" s="39"/>
      <c r="I144" s="79"/>
      <c r="J144" s="14"/>
      <c r="K144" s="80"/>
      <c r="L144" s="81"/>
      <c r="M144" s="82"/>
      <c r="N144" s="83"/>
      <c r="O144" s="84"/>
      <c r="P144" s="8"/>
      <c r="Q144" s="13"/>
      <c r="R144" s="138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34"/>
      <c r="B145" s="42"/>
      <c r="C145" s="99"/>
      <c r="D145" s="3"/>
      <c r="E145" s="35"/>
      <c r="F145" s="79"/>
      <c r="G145" s="38"/>
      <c r="H145" s="39"/>
      <c r="I145" s="79"/>
      <c r="J145" s="14"/>
      <c r="K145" s="80"/>
      <c r="L145" s="81"/>
      <c r="M145" s="82"/>
      <c r="N145" s="83"/>
      <c r="O145" s="84"/>
      <c r="P145" s="8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 ht="15">
      <c r="A146" s="2"/>
      <c r="B146" s="100" t="s">
        <v>576</v>
      </c>
      <c r="C146" s="100"/>
      <c r="D146" s="100"/>
      <c r="E146" s="100"/>
      <c r="F146" s="14"/>
      <c r="G146" s="14"/>
      <c r="H146" s="101"/>
      <c r="I146" s="14"/>
      <c r="J146" s="71"/>
      <c r="K146" s="72"/>
      <c r="L146" s="14"/>
      <c r="M146" s="14"/>
      <c r="N146" s="13"/>
      <c r="O146" s="95"/>
      <c r="P146" s="8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 ht="38.25">
      <c r="A147" s="17" t="s">
        <v>16</v>
      </c>
      <c r="B147" s="18" t="s">
        <v>534</v>
      </c>
      <c r="C147" s="18"/>
      <c r="D147" s="19" t="s">
        <v>545</v>
      </c>
      <c r="E147" s="18" t="s">
        <v>546</v>
      </c>
      <c r="F147" s="18" t="s">
        <v>547</v>
      </c>
      <c r="G147" s="18" t="s">
        <v>577</v>
      </c>
      <c r="H147" s="18" t="s">
        <v>578</v>
      </c>
      <c r="I147" s="18" t="s">
        <v>550</v>
      </c>
      <c r="J147" s="58" t="s">
        <v>551</v>
      </c>
      <c r="K147" s="18" t="s">
        <v>552</v>
      </c>
      <c r="L147" s="18" t="s">
        <v>553</v>
      </c>
      <c r="M147" s="18" t="s">
        <v>554</v>
      </c>
      <c r="N147" s="19" t="s">
        <v>555</v>
      </c>
      <c r="O147" s="95"/>
      <c r="P147" s="8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1</v>
      </c>
      <c r="B148" s="102">
        <v>41579</v>
      </c>
      <c r="C148" s="102"/>
      <c r="D148" s="103" t="s">
        <v>579</v>
      </c>
      <c r="E148" s="104" t="s">
        <v>580</v>
      </c>
      <c r="F148" s="105">
        <v>82</v>
      </c>
      <c r="G148" s="104" t="s">
        <v>581</v>
      </c>
      <c r="H148" s="104">
        <v>100</v>
      </c>
      <c r="I148" s="122">
        <v>100</v>
      </c>
      <c r="J148" s="123" t="s">
        <v>582</v>
      </c>
      <c r="K148" s="124">
        <f t="shared" ref="K148:K179" si="97">H148-F148</f>
        <v>18</v>
      </c>
      <c r="L148" s="125">
        <f t="shared" ref="L148:L179" si="98">K148/F148</f>
        <v>0.21951219512195122</v>
      </c>
      <c r="M148" s="126" t="s">
        <v>556</v>
      </c>
      <c r="N148" s="127">
        <v>42657</v>
      </c>
      <c r="O148" s="50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2</v>
      </c>
      <c r="B149" s="102">
        <v>41794</v>
      </c>
      <c r="C149" s="102"/>
      <c r="D149" s="103" t="s">
        <v>583</v>
      </c>
      <c r="E149" s="104" t="s">
        <v>557</v>
      </c>
      <c r="F149" s="105">
        <v>257</v>
      </c>
      <c r="G149" s="104" t="s">
        <v>581</v>
      </c>
      <c r="H149" s="104">
        <v>300</v>
      </c>
      <c r="I149" s="122">
        <v>300</v>
      </c>
      <c r="J149" s="123" t="s">
        <v>582</v>
      </c>
      <c r="K149" s="124">
        <f t="shared" si="97"/>
        <v>43</v>
      </c>
      <c r="L149" s="125">
        <f t="shared" si="98"/>
        <v>0.16731517509727625</v>
      </c>
      <c r="M149" s="126" t="s">
        <v>556</v>
      </c>
      <c r="N149" s="127">
        <v>41822</v>
      </c>
      <c r="O149" s="50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3</v>
      </c>
      <c r="B150" s="102">
        <v>41828</v>
      </c>
      <c r="C150" s="102"/>
      <c r="D150" s="103" t="s">
        <v>584</v>
      </c>
      <c r="E150" s="104" t="s">
        <v>557</v>
      </c>
      <c r="F150" s="105">
        <v>393</v>
      </c>
      <c r="G150" s="104" t="s">
        <v>581</v>
      </c>
      <c r="H150" s="104">
        <v>468</v>
      </c>
      <c r="I150" s="122">
        <v>468</v>
      </c>
      <c r="J150" s="123" t="s">
        <v>582</v>
      </c>
      <c r="K150" s="124">
        <f t="shared" si="97"/>
        <v>75</v>
      </c>
      <c r="L150" s="125">
        <f t="shared" si="98"/>
        <v>0.19083969465648856</v>
      </c>
      <c r="M150" s="126" t="s">
        <v>556</v>
      </c>
      <c r="N150" s="127">
        <v>41863</v>
      </c>
      <c r="O150" s="50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4</v>
      </c>
      <c r="B151" s="102">
        <v>41857</v>
      </c>
      <c r="C151" s="102"/>
      <c r="D151" s="103" t="s">
        <v>585</v>
      </c>
      <c r="E151" s="104" t="s">
        <v>557</v>
      </c>
      <c r="F151" s="105">
        <v>205</v>
      </c>
      <c r="G151" s="104" t="s">
        <v>581</v>
      </c>
      <c r="H151" s="104">
        <v>275</v>
      </c>
      <c r="I151" s="122">
        <v>250</v>
      </c>
      <c r="J151" s="123" t="s">
        <v>582</v>
      </c>
      <c r="K151" s="124">
        <f t="shared" si="97"/>
        <v>70</v>
      </c>
      <c r="L151" s="125">
        <f t="shared" si="98"/>
        <v>0.34146341463414637</v>
      </c>
      <c r="M151" s="126" t="s">
        <v>556</v>
      </c>
      <c r="N151" s="127">
        <v>41962</v>
      </c>
      <c r="O151" s="50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5</v>
      </c>
      <c r="B152" s="102">
        <v>41886</v>
      </c>
      <c r="C152" s="102"/>
      <c r="D152" s="103" t="s">
        <v>586</v>
      </c>
      <c r="E152" s="104" t="s">
        <v>557</v>
      </c>
      <c r="F152" s="105">
        <v>162</v>
      </c>
      <c r="G152" s="104" t="s">
        <v>581</v>
      </c>
      <c r="H152" s="104">
        <v>190</v>
      </c>
      <c r="I152" s="122">
        <v>190</v>
      </c>
      <c r="J152" s="123" t="s">
        <v>582</v>
      </c>
      <c r="K152" s="124">
        <f t="shared" si="97"/>
        <v>28</v>
      </c>
      <c r="L152" s="125">
        <f t="shared" si="98"/>
        <v>0.1728395061728395</v>
      </c>
      <c r="M152" s="126" t="s">
        <v>556</v>
      </c>
      <c r="N152" s="127">
        <v>42006</v>
      </c>
      <c r="O152" s="50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6</v>
      </c>
      <c r="B153" s="102">
        <v>41886</v>
      </c>
      <c r="C153" s="102"/>
      <c r="D153" s="103" t="s">
        <v>587</v>
      </c>
      <c r="E153" s="104" t="s">
        <v>557</v>
      </c>
      <c r="F153" s="105">
        <v>75</v>
      </c>
      <c r="G153" s="104" t="s">
        <v>581</v>
      </c>
      <c r="H153" s="104">
        <v>91.5</v>
      </c>
      <c r="I153" s="122" t="s">
        <v>588</v>
      </c>
      <c r="J153" s="123" t="s">
        <v>589</v>
      </c>
      <c r="K153" s="124">
        <f t="shared" si="97"/>
        <v>16.5</v>
      </c>
      <c r="L153" s="125">
        <f t="shared" si="98"/>
        <v>0.22</v>
      </c>
      <c r="M153" s="126" t="s">
        <v>556</v>
      </c>
      <c r="N153" s="127">
        <v>41954</v>
      </c>
      <c r="O153" s="50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7</v>
      </c>
      <c r="B154" s="102">
        <v>41913</v>
      </c>
      <c r="C154" s="102"/>
      <c r="D154" s="103" t="s">
        <v>590</v>
      </c>
      <c r="E154" s="104" t="s">
        <v>557</v>
      </c>
      <c r="F154" s="105">
        <v>850</v>
      </c>
      <c r="G154" s="104" t="s">
        <v>581</v>
      </c>
      <c r="H154" s="104">
        <v>982.5</v>
      </c>
      <c r="I154" s="122">
        <v>1050</v>
      </c>
      <c r="J154" s="123" t="s">
        <v>591</v>
      </c>
      <c r="K154" s="124">
        <f t="shared" si="97"/>
        <v>132.5</v>
      </c>
      <c r="L154" s="125">
        <f t="shared" si="98"/>
        <v>0.15588235294117647</v>
      </c>
      <c r="M154" s="126" t="s">
        <v>556</v>
      </c>
      <c r="N154" s="127">
        <v>42039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8</v>
      </c>
      <c r="B155" s="102">
        <v>41913</v>
      </c>
      <c r="C155" s="102"/>
      <c r="D155" s="103" t="s">
        <v>592</v>
      </c>
      <c r="E155" s="104" t="s">
        <v>557</v>
      </c>
      <c r="F155" s="105">
        <v>475</v>
      </c>
      <c r="G155" s="104" t="s">
        <v>581</v>
      </c>
      <c r="H155" s="104">
        <v>515</v>
      </c>
      <c r="I155" s="122">
        <v>600</v>
      </c>
      <c r="J155" s="123" t="s">
        <v>593</v>
      </c>
      <c r="K155" s="124">
        <f t="shared" si="97"/>
        <v>40</v>
      </c>
      <c r="L155" s="125">
        <f t="shared" si="98"/>
        <v>8.4210526315789472E-2</v>
      </c>
      <c r="M155" s="126" t="s">
        <v>556</v>
      </c>
      <c r="N155" s="127">
        <v>41939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9</v>
      </c>
      <c r="B156" s="102">
        <v>41913</v>
      </c>
      <c r="C156" s="102"/>
      <c r="D156" s="103" t="s">
        <v>594</v>
      </c>
      <c r="E156" s="104" t="s">
        <v>557</v>
      </c>
      <c r="F156" s="105">
        <v>86</v>
      </c>
      <c r="G156" s="104" t="s">
        <v>581</v>
      </c>
      <c r="H156" s="104">
        <v>99</v>
      </c>
      <c r="I156" s="122">
        <v>140</v>
      </c>
      <c r="J156" s="123" t="s">
        <v>595</v>
      </c>
      <c r="K156" s="124">
        <f t="shared" si="97"/>
        <v>13</v>
      </c>
      <c r="L156" s="125">
        <f t="shared" si="98"/>
        <v>0.15116279069767441</v>
      </c>
      <c r="M156" s="126" t="s">
        <v>556</v>
      </c>
      <c r="N156" s="127">
        <v>41939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10</v>
      </c>
      <c r="B157" s="102">
        <v>41926</v>
      </c>
      <c r="C157" s="102"/>
      <c r="D157" s="103" t="s">
        <v>596</v>
      </c>
      <c r="E157" s="104" t="s">
        <v>557</v>
      </c>
      <c r="F157" s="105">
        <v>496.6</v>
      </c>
      <c r="G157" s="104" t="s">
        <v>581</v>
      </c>
      <c r="H157" s="104">
        <v>621</v>
      </c>
      <c r="I157" s="122">
        <v>580</v>
      </c>
      <c r="J157" s="123" t="s">
        <v>582</v>
      </c>
      <c r="K157" s="124">
        <f t="shared" si="97"/>
        <v>124.39999999999998</v>
      </c>
      <c r="L157" s="125">
        <f t="shared" si="98"/>
        <v>0.25050342327829234</v>
      </c>
      <c r="M157" s="126" t="s">
        <v>556</v>
      </c>
      <c r="N157" s="127">
        <v>42605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11</v>
      </c>
      <c r="B158" s="102">
        <v>41926</v>
      </c>
      <c r="C158" s="102"/>
      <c r="D158" s="103" t="s">
        <v>597</v>
      </c>
      <c r="E158" s="104" t="s">
        <v>557</v>
      </c>
      <c r="F158" s="105">
        <v>2481.9</v>
      </c>
      <c r="G158" s="104" t="s">
        <v>581</v>
      </c>
      <c r="H158" s="104">
        <v>2840</v>
      </c>
      <c r="I158" s="122">
        <v>2870</v>
      </c>
      <c r="J158" s="123" t="s">
        <v>598</v>
      </c>
      <c r="K158" s="124">
        <f t="shared" si="97"/>
        <v>358.09999999999991</v>
      </c>
      <c r="L158" s="125">
        <f t="shared" si="98"/>
        <v>0.14428462065353154</v>
      </c>
      <c r="M158" s="126" t="s">
        <v>556</v>
      </c>
      <c r="N158" s="127">
        <v>42017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12</v>
      </c>
      <c r="B159" s="102">
        <v>41928</v>
      </c>
      <c r="C159" s="102"/>
      <c r="D159" s="103" t="s">
        <v>599</v>
      </c>
      <c r="E159" s="104" t="s">
        <v>557</v>
      </c>
      <c r="F159" s="105">
        <v>84.5</v>
      </c>
      <c r="G159" s="104" t="s">
        <v>581</v>
      </c>
      <c r="H159" s="104">
        <v>93</v>
      </c>
      <c r="I159" s="122">
        <v>110</v>
      </c>
      <c r="J159" s="123" t="s">
        <v>600</v>
      </c>
      <c r="K159" s="124">
        <f t="shared" si="97"/>
        <v>8.5</v>
      </c>
      <c r="L159" s="125">
        <f t="shared" si="98"/>
        <v>0.10059171597633136</v>
      </c>
      <c r="M159" s="126" t="s">
        <v>556</v>
      </c>
      <c r="N159" s="127">
        <v>41939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13</v>
      </c>
      <c r="B160" s="102">
        <v>41928</v>
      </c>
      <c r="C160" s="102"/>
      <c r="D160" s="103" t="s">
        <v>601</v>
      </c>
      <c r="E160" s="104" t="s">
        <v>557</v>
      </c>
      <c r="F160" s="105">
        <v>401</v>
      </c>
      <c r="G160" s="104" t="s">
        <v>581</v>
      </c>
      <c r="H160" s="104">
        <v>428</v>
      </c>
      <c r="I160" s="122">
        <v>450</v>
      </c>
      <c r="J160" s="123" t="s">
        <v>602</v>
      </c>
      <c r="K160" s="124">
        <f t="shared" si="97"/>
        <v>27</v>
      </c>
      <c r="L160" s="125">
        <f t="shared" si="98"/>
        <v>6.7331670822942641E-2</v>
      </c>
      <c r="M160" s="126" t="s">
        <v>556</v>
      </c>
      <c r="N160" s="127">
        <v>42020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14</v>
      </c>
      <c r="B161" s="102">
        <v>41928</v>
      </c>
      <c r="C161" s="102"/>
      <c r="D161" s="103" t="s">
        <v>603</v>
      </c>
      <c r="E161" s="104" t="s">
        <v>557</v>
      </c>
      <c r="F161" s="105">
        <v>101</v>
      </c>
      <c r="G161" s="104" t="s">
        <v>581</v>
      </c>
      <c r="H161" s="104">
        <v>112</v>
      </c>
      <c r="I161" s="122">
        <v>120</v>
      </c>
      <c r="J161" s="123" t="s">
        <v>604</v>
      </c>
      <c r="K161" s="124">
        <f t="shared" si="97"/>
        <v>11</v>
      </c>
      <c r="L161" s="125">
        <f t="shared" si="98"/>
        <v>0.10891089108910891</v>
      </c>
      <c r="M161" s="126" t="s">
        <v>556</v>
      </c>
      <c r="N161" s="127">
        <v>41939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15</v>
      </c>
      <c r="B162" s="102">
        <v>41954</v>
      </c>
      <c r="C162" s="102"/>
      <c r="D162" s="103" t="s">
        <v>605</v>
      </c>
      <c r="E162" s="104" t="s">
        <v>557</v>
      </c>
      <c r="F162" s="105">
        <v>59</v>
      </c>
      <c r="G162" s="104" t="s">
        <v>581</v>
      </c>
      <c r="H162" s="104">
        <v>76</v>
      </c>
      <c r="I162" s="122">
        <v>76</v>
      </c>
      <c r="J162" s="123" t="s">
        <v>582</v>
      </c>
      <c r="K162" s="124">
        <f t="shared" si="97"/>
        <v>17</v>
      </c>
      <c r="L162" s="125">
        <f t="shared" si="98"/>
        <v>0.28813559322033899</v>
      </c>
      <c r="M162" s="126" t="s">
        <v>556</v>
      </c>
      <c r="N162" s="127">
        <v>43032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16</v>
      </c>
      <c r="B163" s="102">
        <v>41954</v>
      </c>
      <c r="C163" s="102"/>
      <c r="D163" s="103" t="s">
        <v>594</v>
      </c>
      <c r="E163" s="104" t="s">
        <v>557</v>
      </c>
      <c r="F163" s="105">
        <v>99</v>
      </c>
      <c r="G163" s="104" t="s">
        <v>581</v>
      </c>
      <c r="H163" s="104">
        <v>120</v>
      </c>
      <c r="I163" s="122">
        <v>120</v>
      </c>
      <c r="J163" s="123" t="s">
        <v>606</v>
      </c>
      <c r="K163" s="124">
        <f t="shared" si="97"/>
        <v>21</v>
      </c>
      <c r="L163" s="125">
        <f t="shared" si="98"/>
        <v>0.21212121212121213</v>
      </c>
      <c r="M163" s="126" t="s">
        <v>556</v>
      </c>
      <c r="N163" s="127">
        <v>41960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17</v>
      </c>
      <c r="B164" s="102">
        <v>41956</v>
      </c>
      <c r="C164" s="102"/>
      <c r="D164" s="103" t="s">
        <v>607</v>
      </c>
      <c r="E164" s="104" t="s">
        <v>557</v>
      </c>
      <c r="F164" s="105">
        <v>22</v>
      </c>
      <c r="G164" s="104" t="s">
        <v>581</v>
      </c>
      <c r="H164" s="104">
        <v>33.549999999999997</v>
      </c>
      <c r="I164" s="122">
        <v>32</v>
      </c>
      <c r="J164" s="123" t="s">
        <v>608</v>
      </c>
      <c r="K164" s="124">
        <f t="shared" si="97"/>
        <v>11.549999999999997</v>
      </c>
      <c r="L164" s="125">
        <f t="shared" si="98"/>
        <v>0.52499999999999991</v>
      </c>
      <c r="M164" s="126" t="s">
        <v>556</v>
      </c>
      <c r="N164" s="127">
        <v>42188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18</v>
      </c>
      <c r="B165" s="102">
        <v>41976</v>
      </c>
      <c r="C165" s="102"/>
      <c r="D165" s="103" t="s">
        <v>609</v>
      </c>
      <c r="E165" s="104" t="s">
        <v>557</v>
      </c>
      <c r="F165" s="105">
        <v>440</v>
      </c>
      <c r="G165" s="104" t="s">
        <v>581</v>
      </c>
      <c r="H165" s="104">
        <v>520</v>
      </c>
      <c r="I165" s="122">
        <v>520</v>
      </c>
      <c r="J165" s="123" t="s">
        <v>610</v>
      </c>
      <c r="K165" s="124">
        <f t="shared" si="97"/>
        <v>80</v>
      </c>
      <c r="L165" s="125">
        <f t="shared" si="98"/>
        <v>0.18181818181818182</v>
      </c>
      <c r="M165" s="126" t="s">
        <v>556</v>
      </c>
      <c r="N165" s="127">
        <v>42208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19</v>
      </c>
      <c r="B166" s="102">
        <v>41976</v>
      </c>
      <c r="C166" s="102"/>
      <c r="D166" s="103" t="s">
        <v>611</v>
      </c>
      <c r="E166" s="104" t="s">
        <v>557</v>
      </c>
      <c r="F166" s="105">
        <v>360</v>
      </c>
      <c r="G166" s="104" t="s">
        <v>581</v>
      </c>
      <c r="H166" s="104">
        <v>427</v>
      </c>
      <c r="I166" s="122">
        <v>425</v>
      </c>
      <c r="J166" s="123" t="s">
        <v>612</v>
      </c>
      <c r="K166" s="124">
        <f t="shared" si="97"/>
        <v>67</v>
      </c>
      <c r="L166" s="125">
        <f t="shared" si="98"/>
        <v>0.18611111111111112</v>
      </c>
      <c r="M166" s="126" t="s">
        <v>556</v>
      </c>
      <c r="N166" s="127">
        <v>42058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20</v>
      </c>
      <c r="B167" s="102">
        <v>42012</v>
      </c>
      <c r="C167" s="102"/>
      <c r="D167" s="103" t="s">
        <v>613</v>
      </c>
      <c r="E167" s="104" t="s">
        <v>557</v>
      </c>
      <c r="F167" s="105">
        <v>360</v>
      </c>
      <c r="G167" s="104" t="s">
        <v>581</v>
      </c>
      <c r="H167" s="104">
        <v>455</v>
      </c>
      <c r="I167" s="122">
        <v>420</v>
      </c>
      <c r="J167" s="123" t="s">
        <v>614</v>
      </c>
      <c r="K167" s="124">
        <f t="shared" si="97"/>
        <v>95</v>
      </c>
      <c r="L167" s="125">
        <f t="shared" si="98"/>
        <v>0.2638888888888889</v>
      </c>
      <c r="M167" s="126" t="s">
        <v>556</v>
      </c>
      <c r="N167" s="127">
        <v>42024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21</v>
      </c>
      <c r="B168" s="102">
        <v>42012</v>
      </c>
      <c r="C168" s="102"/>
      <c r="D168" s="103" t="s">
        <v>615</v>
      </c>
      <c r="E168" s="104" t="s">
        <v>557</v>
      </c>
      <c r="F168" s="105">
        <v>130</v>
      </c>
      <c r="G168" s="104"/>
      <c r="H168" s="104">
        <v>175.5</v>
      </c>
      <c r="I168" s="122">
        <v>165</v>
      </c>
      <c r="J168" s="123" t="s">
        <v>616</v>
      </c>
      <c r="K168" s="124">
        <f t="shared" si="97"/>
        <v>45.5</v>
      </c>
      <c r="L168" s="125">
        <f t="shared" si="98"/>
        <v>0.35</v>
      </c>
      <c r="M168" s="126" t="s">
        <v>556</v>
      </c>
      <c r="N168" s="127">
        <v>43088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22</v>
      </c>
      <c r="B169" s="102">
        <v>42040</v>
      </c>
      <c r="C169" s="102"/>
      <c r="D169" s="103" t="s">
        <v>376</v>
      </c>
      <c r="E169" s="104" t="s">
        <v>580</v>
      </c>
      <c r="F169" s="105">
        <v>98</v>
      </c>
      <c r="G169" s="104"/>
      <c r="H169" s="104">
        <v>120</v>
      </c>
      <c r="I169" s="122">
        <v>120</v>
      </c>
      <c r="J169" s="123" t="s">
        <v>582</v>
      </c>
      <c r="K169" s="124">
        <f t="shared" si="97"/>
        <v>22</v>
      </c>
      <c r="L169" s="125">
        <f t="shared" si="98"/>
        <v>0.22448979591836735</v>
      </c>
      <c r="M169" s="126" t="s">
        <v>556</v>
      </c>
      <c r="N169" s="127">
        <v>42753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23</v>
      </c>
      <c r="B170" s="102">
        <v>42040</v>
      </c>
      <c r="C170" s="102"/>
      <c r="D170" s="103" t="s">
        <v>617</v>
      </c>
      <c r="E170" s="104" t="s">
        <v>580</v>
      </c>
      <c r="F170" s="105">
        <v>196</v>
      </c>
      <c r="G170" s="104"/>
      <c r="H170" s="104">
        <v>262</v>
      </c>
      <c r="I170" s="122">
        <v>255</v>
      </c>
      <c r="J170" s="123" t="s">
        <v>582</v>
      </c>
      <c r="K170" s="124">
        <f t="shared" si="97"/>
        <v>66</v>
      </c>
      <c r="L170" s="125">
        <f t="shared" si="98"/>
        <v>0.33673469387755101</v>
      </c>
      <c r="M170" s="126" t="s">
        <v>556</v>
      </c>
      <c r="N170" s="127">
        <v>42599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5">
        <v>24</v>
      </c>
      <c r="B171" s="106">
        <v>42067</v>
      </c>
      <c r="C171" s="106"/>
      <c r="D171" s="107" t="s">
        <v>375</v>
      </c>
      <c r="E171" s="108" t="s">
        <v>580</v>
      </c>
      <c r="F171" s="109">
        <v>235</v>
      </c>
      <c r="G171" s="109"/>
      <c r="H171" s="110">
        <v>77</v>
      </c>
      <c r="I171" s="128" t="s">
        <v>618</v>
      </c>
      <c r="J171" s="129" t="s">
        <v>619</v>
      </c>
      <c r="K171" s="130">
        <f t="shared" si="97"/>
        <v>-158</v>
      </c>
      <c r="L171" s="131">
        <f t="shared" si="98"/>
        <v>-0.67234042553191486</v>
      </c>
      <c r="M171" s="132" t="s">
        <v>620</v>
      </c>
      <c r="N171" s="133">
        <v>43522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25</v>
      </c>
      <c r="B172" s="102">
        <v>42067</v>
      </c>
      <c r="C172" s="102"/>
      <c r="D172" s="103" t="s">
        <v>453</v>
      </c>
      <c r="E172" s="104" t="s">
        <v>580</v>
      </c>
      <c r="F172" s="105">
        <v>185</v>
      </c>
      <c r="G172" s="104"/>
      <c r="H172" s="104">
        <v>224</v>
      </c>
      <c r="I172" s="122" t="s">
        <v>621</v>
      </c>
      <c r="J172" s="123" t="s">
        <v>582</v>
      </c>
      <c r="K172" s="124">
        <f t="shared" si="97"/>
        <v>39</v>
      </c>
      <c r="L172" s="125">
        <f t="shared" si="98"/>
        <v>0.21081081081081082</v>
      </c>
      <c r="M172" s="126" t="s">
        <v>556</v>
      </c>
      <c r="N172" s="127">
        <v>42647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339">
        <v>26</v>
      </c>
      <c r="B173" s="111">
        <v>42090</v>
      </c>
      <c r="C173" s="111"/>
      <c r="D173" s="112" t="s">
        <v>622</v>
      </c>
      <c r="E173" s="113" t="s">
        <v>580</v>
      </c>
      <c r="F173" s="114">
        <v>49.5</v>
      </c>
      <c r="G173" s="115"/>
      <c r="H173" s="115">
        <v>15.85</v>
      </c>
      <c r="I173" s="115">
        <v>67</v>
      </c>
      <c r="J173" s="134" t="s">
        <v>623</v>
      </c>
      <c r="K173" s="115">
        <f t="shared" si="97"/>
        <v>-33.65</v>
      </c>
      <c r="L173" s="135">
        <f t="shared" si="98"/>
        <v>-0.67979797979797973</v>
      </c>
      <c r="M173" s="132" t="s">
        <v>620</v>
      </c>
      <c r="N173" s="136">
        <v>43627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27</v>
      </c>
      <c r="B174" s="102">
        <v>42093</v>
      </c>
      <c r="C174" s="102"/>
      <c r="D174" s="103" t="s">
        <v>624</v>
      </c>
      <c r="E174" s="104" t="s">
        <v>580</v>
      </c>
      <c r="F174" s="105">
        <v>183.5</v>
      </c>
      <c r="G174" s="104"/>
      <c r="H174" s="104">
        <v>219</v>
      </c>
      <c r="I174" s="122">
        <v>218</v>
      </c>
      <c r="J174" s="123" t="s">
        <v>625</v>
      </c>
      <c r="K174" s="124">
        <f t="shared" si="97"/>
        <v>35.5</v>
      </c>
      <c r="L174" s="125">
        <f t="shared" si="98"/>
        <v>0.19346049046321526</v>
      </c>
      <c r="M174" s="126" t="s">
        <v>556</v>
      </c>
      <c r="N174" s="127">
        <v>42103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28</v>
      </c>
      <c r="B175" s="102">
        <v>42114</v>
      </c>
      <c r="C175" s="102"/>
      <c r="D175" s="103" t="s">
        <v>626</v>
      </c>
      <c r="E175" s="104" t="s">
        <v>580</v>
      </c>
      <c r="F175" s="105">
        <f>(227+237)/2</f>
        <v>232</v>
      </c>
      <c r="G175" s="104"/>
      <c r="H175" s="104">
        <v>298</v>
      </c>
      <c r="I175" s="122">
        <v>298</v>
      </c>
      <c r="J175" s="123" t="s">
        <v>582</v>
      </c>
      <c r="K175" s="124">
        <f t="shared" si="97"/>
        <v>66</v>
      </c>
      <c r="L175" s="125">
        <f t="shared" si="98"/>
        <v>0.28448275862068967</v>
      </c>
      <c r="M175" s="126" t="s">
        <v>556</v>
      </c>
      <c r="N175" s="127">
        <v>42823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29</v>
      </c>
      <c r="B176" s="102">
        <v>42128</v>
      </c>
      <c r="C176" s="102"/>
      <c r="D176" s="103" t="s">
        <v>627</v>
      </c>
      <c r="E176" s="104" t="s">
        <v>557</v>
      </c>
      <c r="F176" s="105">
        <v>385</v>
      </c>
      <c r="G176" s="104"/>
      <c r="H176" s="104">
        <f>212.5+331</f>
        <v>543.5</v>
      </c>
      <c r="I176" s="122">
        <v>510</v>
      </c>
      <c r="J176" s="123" t="s">
        <v>628</v>
      </c>
      <c r="K176" s="124">
        <f t="shared" si="97"/>
        <v>158.5</v>
      </c>
      <c r="L176" s="125">
        <f t="shared" si="98"/>
        <v>0.41168831168831171</v>
      </c>
      <c r="M176" s="126" t="s">
        <v>556</v>
      </c>
      <c r="N176" s="127">
        <v>42235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30</v>
      </c>
      <c r="B177" s="102">
        <v>42128</v>
      </c>
      <c r="C177" s="102"/>
      <c r="D177" s="103" t="s">
        <v>629</v>
      </c>
      <c r="E177" s="104" t="s">
        <v>557</v>
      </c>
      <c r="F177" s="105">
        <v>115.5</v>
      </c>
      <c r="G177" s="104"/>
      <c r="H177" s="104">
        <v>146</v>
      </c>
      <c r="I177" s="122">
        <v>142</v>
      </c>
      <c r="J177" s="123" t="s">
        <v>630</v>
      </c>
      <c r="K177" s="124">
        <f t="shared" si="97"/>
        <v>30.5</v>
      </c>
      <c r="L177" s="125">
        <f t="shared" si="98"/>
        <v>0.26406926406926406</v>
      </c>
      <c r="M177" s="126" t="s">
        <v>556</v>
      </c>
      <c r="N177" s="127">
        <v>42202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31</v>
      </c>
      <c r="B178" s="102">
        <v>42151</v>
      </c>
      <c r="C178" s="102"/>
      <c r="D178" s="103" t="s">
        <v>631</v>
      </c>
      <c r="E178" s="104" t="s">
        <v>557</v>
      </c>
      <c r="F178" s="105">
        <v>237.5</v>
      </c>
      <c r="G178" s="104"/>
      <c r="H178" s="104">
        <v>279.5</v>
      </c>
      <c r="I178" s="122">
        <v>278</v>
      </c>
      <c r="J178" s="123" t="s">
        <v>582</v>
      </c>
      <c r="K178" s="124">
        <f t="shared" si="97"/>
        <v>42</v>
      </c>
      <c r="L178" s="125">
        <f t="shared" si="98"/>
        <v>0.17684210526315788</v>
      </c>
      <c r="M178" s="126" t="s">
        <v>556</v>
      </c>
      <c r="N178" s="127">
        <v>42222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32</v>
      </c>
      <c r="B179" s="102">
        <v>42174</v>
      </c>
      <c r="C179" s="102"/>
      <c r="D179" s="103" t="s">
        <v>601</v>
      </c>
      <c r="E179" s="104" t="s">
        <v>580</v>
      </c>
      <c r="F179" s="105">
        <v>340</v>
      </c>
      <c r="G179" s="104"/>
      <c r="H179" s="104">
        <v>448</v>
      </c>
      <c r="I179" s="122">
        <v>448</v>
      </c>
      <c r="J179" s="123" t="s">
        <v>582</v>
      </c>
      <c r="K179" s="124">
        <f t="shared" si="97"/>
        <v>108</v>
      </c>
      <c r="L179" s="125">
        <f t="shared" si="98"/>
        <v>0.31764705882352939</v>
      </c>
      <c r="M179" s="126" t="s">
        <v>556</v>
      </c>
      <c r="N179" s="127">
        <v>43018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33</v>
      </c>
      <c r="B180" s="102">
        <v>42191</v>
      </c>
      <c r="C180" s="102"/>
      <c r="D180" s="103" t="s">
        <v>632</v>
      </c>
      <c r="E180" s="104" t="s">
        <v>580</v>
      </c>
      <c r="F180" s="105">
        <v>390</v>
      </c>
      <c r="G180" s="104"/>
      <c r="H180" s="104">
        <v>460</v>
      </c>
      <c r="I180" s="122">
        <v>460</v>
      </c>
      <c r="J180" s="123" t="s">
        <v>582</v>
      </c>
      <c r="K180" s="124">
        <f t="shared" ref="K180:K200" si="99">H180-F180</f>
        <v>70</v>
      </c>
      <c r="L180" s="125">
        <f t="shared" ref="L180:L200" si="100">K180/F180</f>
        <v>0.17948717948717949</v>
      </c>
      <c r="M180" s="126" t="s">
        <v>556</v>
      </c>
      <c r="N180" s="127">
        <v>42478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5">
        <v>34</v>
      </c>
      <c r="B181" s="106">
        <v>42195</v>
      </c>
      <c r="C181" s="106"/>
      <c r="D181" s="107" t="s">
        <v>633</v>
      </c>
      <c r="E181" s="108" t="s">
        <v>580</v>
      </c>
      <c r="F181" s="109">
        <v>122.5</v>
      </c>
      <c r="G181" s="109"/>
      <c r="H181" s="110">
        <v>61</v>
      </c>
      <c r="I181" s="128">
        <v>172</v>
      </c>
      <c r="J181" s="129" t="s">
        <v>634</v>
      </c>
      <c r="K181" s="130">
        <f t="shared" si="99"/>
        <v>-61.5</v>
      </c>
      <c r="L181" s="131">
        <f t="shared" si="100"/>
        <v>-0.50204081632653064</v>
      </c>
      <c r="M181" s="132" t="s">
        <v>620</v>
      </c>
      <c r="N181" s="133">
        <v>43333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35</v>
      </c>
      <c r="B182" s="102">
        <v>42219</v>
      </c>
      <c r="C182" s="102"/>
      <c r="D182" s="103" t="s">
        <v>635</v>
      </c>
      <c r="E182" s="104" t="s">
        <v>580</v>
      </c>
      <c r="F182" s="105">
        <v>297.5</v>
      </c>
      <c r="G182" s="104"/>
      <c r="H182" s="104">
        <v>350</v>
      </c>
      <c r="I182" s="122">
        <v>360</v>
      </c>
      <c r="J182" s="123" t="s">
        <v>636</v>
      </c>
      <c r="K182" s="124">
        <f t="shared" si="99"/>
        <v>52.5</v>
      </c>
      <c r="L182" s="125">
        <f t="shared" si="100"/>
        <v>0.17647058823529413</v>
      </c>
      <c r="M182" s="126" t="s">
        <v>556</v>
      </c>
      <c r="N182" s="127">
        <v>42232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36</v>
      </c>
      <c r="B183" s="102">
        <v>42219</v>
      </c>
      <c r="C183" s="102"/>
      <c r="D183" s="103" t="s">
        <v>637</v>
      </c>
      <c r="E183" s="104" t="s">
        <v>580</v>
      </c>
      <c r="F183" s="105">
        <v>115.5</v>
      </c>
      <c r="G183" s="104"/>
      <c r="H183" s="104">
        <v>149</v>
      </c>
      <c r="I183" s="122">
        <v>140</v>
      </c>
      <c r="J183" s="137" t="s">
        <v>638</v>
      </c>
      <c r="K183" s="124">
        <f t="shared" si="99"/>
        <v>33.5</v>
      </c>
      <c r="L183" s="125">
        <f t="shared" si="100"/>
        <v>0.29004329004329005</v>
      </c>
      <c r="M183" s="126" t="s">
        <v>556</v>
      </c>
      <c r="N183" s="127">
        <v>42740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37</v>
      </c>
      <c r="B184" s="102">
        <v>42251</v>
      </c>
      <c r="C184" s="102"/>
      <c r="D184" s="103" t="s">
        <v>631</v>
      </c>
      <c r="E184" s="104" t="s">
        <v>580</v>
      </c>
      <c r="F184" s="105">
        <v>226</v>
      </c>
      <c r="G184" s="104"/>
      <c r="H184" s="104">
        <v>292</v>
      </c>
      <c r="I184" s="122">
        <v>292</v>
      </c>
      <c r="J184" s="123" t="s">
        <v>639</v>
      </c>
      <c r="K184" s="124">
        <f t="shared" si="99"/>
        <v>66</v>
      </c>
      <c r="L184" s="125">
        <f t="shared" si="100"/>
        <v>0.29203539823008851</v>
      </c>
      <c r="M184" s="126" t="s">
        <v>556</v>
      </c>
      <c r="N184" s="127">
        <v>42286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38</v>
      </c>
      <c r="B185" s="102">
        <v>42254</v>
      </c>
      <c r="C185" s="102"/>
      <c r="D185" s="103" t="s">
        <v>626</v>
      </c>
      <c r="E185" s="104" t="s">
        <v>580</v>
      </c>
      <c r="F185" s="105">
        <v>232.5</v>
      </c>
      <c r="G185" s="104"/>
      <c r="H185" s="104">
        <v>312.5</v>
      </c>
      <c r="I185" s="122">
        <v>310</v>
      </c>
      <c r="J185" s="123" t="s">
        <v>582</v>
      </c>
      <c r="K185" s="124">
        <f t="shared" si="99"/>
        <v>80</v>
      </c>
      <c r="L185" s="125">
        <f t="shared" si="100"/>
        <v>0.34408602150537637</v>
      </c>
      <c r="M185" s="126" t="s">
        <v>556</v>
      </c>
      <c r="N185" s="127">
        <v>42823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39</v>
      </c>
      <c r="B186" s="102">
        <v>42268</v>
      </c>
      <c r="C186" s="102"/>
      <c r="D186" s="103" t="s">
        <v>640</v>
      </c>
      <c r="E186" s="104" t="s">
        <v>580</v>
      </c>
      <c r="F186" s="105">
        <v>196.5</v>
      </c>
      <c r="G186" s="104"/>
      <c r="H186" s="104">
        <v>238</v>
      </c>
      <c r="I186" s="122">
        <v>238</v>
      </c>
      <c r="J186" s="123" t="s">
        <v>639</v>
      </c>
      <c r="K186" s="124">
        <f t="shared" si="99"/>
        <v>41.5</v>
      </c>
      <c r="L186" s="125">
        <f t="shared" si="100"/>
        <v>0.21119592875318066</v>
      </c>
      <c r="M186" s="126" t="s">
        <v>556</v>
      </c>
      <c r="N186" s="127">
        <v>42291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40</v>
      </c>
      <c r="B187" s="102">
        <v>42271</v>
      </c>
      <c r="C187" s="102"/>
      <c r="D187" s="103" t="s">
        <v>579</v>
      </c>
      <c r="E187" s="104" t="s">
        <v>580</v>
      </c>
      <c r="F187" s="105">
        <v>65</v>
      </c>
      <c r="G187" s="104"/>
      <c r="H187" s="104">
        <v>82</v>
      </c>
      <c r="I187" s="122">
        <v>82</v>
      </c>
      <c r="J187" s="123" t="s">
        <v>639</v>
      </c>
      <c r="K187" s="124">
        <f t="shared" si="99"/>
        <v>17</v>
      </c>
      <c r="L187" s="125">
        <f t="shared" si="100"/>
        <v>0.26153846153846155</v>
      </c>
      <c r="M187" s="126" t="s">
        <v>556</v>
      </c>
      <c r="N187" s="127">
        <v>42578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41</v>
      </c>
      <c r="B188" s="102">
        <v>42291</v>
      </c>
      <c r="C188" s="102"/>
      <c r="D188" s="103" t="s">
        <v>641</v>
      </c>
      <c r="E188" s="104" t="s">
        <v>580</v>
      </c>
      <c r="F188" s="105">
        <v>144</v>
      </c>
      <c r="G188" s="104"/>
      <c r="H188" s="104">
        <v>182.5</v>
      </c>
      <c r="I188" s="122">
        <v>181</v>
      </c>
      <c r="J188" s="123" t="s">
        <v>639</v>
      </c>
      <c r="K188" s="124">
        <f t="shared" si="99"/>
        <v>38.5</v>
      </c>
      <c r="L188" s="125">
        <f t="shared" si="100"/>
        <v>0.2673611111111111</v>
      </c>
      <c r="M188" s="126" t="s">
        <v>556</v>
      </c>
      <c r="N188" s="127">
        <v>42817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42</v>
      </c>
      <c r="B189" s="102">
        <v>42291</v>
      </c>
      <c r="C189" s="102"/>
      <c r="D189" s="103" t="s">
        <v>642</v>
      </c>
      <c r="E189" s="104" t="s">
        <v>580</v>
      </c>
      <c r="F189" s="105">
        <v>264</v>
      </c>
      <c r="G189" s="104"/>
      <c r="H189" s="104">
        <v>311</v>
      </c>
      <c r="I189" s="122">
        <v>311</v>
      </c>
      <c r="J189" s="123" t="s">
        <v>639</v>
      </c>
      <c r="K189" s="124">
        <f t="shared" si="99"/>
        <v>47</v>
      </c>
      <c r="L189" s="125">
        <f t="shared" si="100"/>
        <v>0.17803030303030304</v>
      </c>
      <c r="M189" s="126" t="s">
        <v>556</v>
      </c>
      <c r="N189" s="127">
        <v>42604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43</v>
      </c>
      <c r="B190" s="102">
        <v>42318</v>
      </c>
      <c r="C190" s="102"/>
      <c r="D190" s="103" t="s">
        <v>643</v>
      </c>
      <c r="E190" s="104" t="s">
        <v>557</v>
      </c>
      <c r="F190" s="105">
        <v>549.5</v>
      </c>
      <c r="G190" s="104"/>
      <c r="H190" s="104">
        <v>630</v>
      </c>
      <c r="I190" s="122">
        <v>630</v>
      </c>
      <c r="J190" s="123" t="s">
        <v>639</v>
      </c>
      <c r="K190" s="124">
        <f t="shared" si="99"/>
        <v>80.5</v>
      </c>
      <c r="L190" s="125">
        <f t="shared" si="100"/>
        <v>0.1464968152866242</v>
      </c>
      <c r="M190" s="126" t="s">
        <v>556</v>
      </c>
      <c r="N190" s="127">
        <v>42419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44</v>
      </c>
      <c r="B191" s="102">
        <v>42342</v>
      </c>
      <c r="C191" s="102"/>
      <c r="D191" s="103" t="s">
        <v>644</v>
      </c>
      <c r="E191" s="104" t="s">
        <v>580</v>
      </c>
      <c r="F191" s="105">
        <v>1027.5</v>
      </c>
      <c r="G191" s="104"/>
      <c r="H191" s="104">
        <v>1315</v>
      </c>
      <c r="I191" s="122">
        <v>1250</v>
      </c>
      <c r="J191" s="123" t="s">
        <v>639</v>
      </c>
      <c r="K191" s="124">
        <f t="shared" si="99"/>
        <v>287.5</v>
      </c>
      <c r="L191" s="125">
        <f t="shared" si="100"/>
        <v>0.27980535279805352</v>
      </c>
      <c r="M191" s="126" t="s">
        <v>556</v>
      </c>
      <c r="N191" s="127">
        <v>43244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45</v>
      </c>
      <c r="B192" s="102">
        <v>42367</v>
      </c>
      <c r="C192" s="102"/>
      <c r="D192" s="103" t="s">
        <v>645</v>
      </c>
      <c r="E192" s="104" t="s">
        <v>580</v>
      </c>
      <c r="F192" s="105">
        <v>465</v>
      </c>
      <c r="G192" s="104"/>
      <c r="H192" s="104">
        <v>540</v>
      </c>
      <c r="I192" s="122">
        <v>540</v>
      </c>
      <c r="J192" s="123" t="s">
        <v>639</v>
      </c>
      <c r="K192" s="124">
        <f t="shared" si="99"/>
        <v>75</v>
      </c>
      <c r="L192" s="125">
        <f t="shared" si="100"/>
        <v>0.16129032258064516</v>
      </c>
      <c r="M192" s="126" t="s">
        <v>556</v>
      </c>
      <c r="N192" s="127">
        <v>42530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46</v>
      </c>
      <c r="B193" s="102">
        <v>42380</v>
      </c>
      <c r="C193" s="102"/>
      <c r="D193" s="103" t="s">
        <v>376</v>
      </c>
      <c r="E193" s="104" t="s">
        <v>557</v>
      </c>
      <c r="F193" s="105">
        <v>81</v>
      </c>
      <c r="G193" s="104"/>
      <c r="H193" s="104">
        <v>110</v>
      </c>
      <c r="I193" s="122">
        <v>110</v>
      </c>
      <c r="J193" s="123" t="s">
        <v>639</v>
      </c>
      <c r="K193" s="124">
        <f t="shared" si="99"/>
        <v>29</v>
      </c>
      <c r="L193" s="125">
        <f t="shared" si="100"/>
        <v>0.35802469135802467</v>
      </c>
      <c r="M193" s="126" t="s">
        <v>556</v>
      </c>
      <c r="N193" s="127">
        <v>42745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47</v>
      </c>
      <c r="B194" s="102">
        <v>42382</v>
      </c>
      <c r="C194" s="102"/>
      <c r="D194" s="103" t="s">
        <v>646</v>
      </c>
      <c r="E194" s="104" t="s">
        <v>557</v>
      </c>
      <c r="F194" s="105">
        <v>417.5</v>
      </c>
      <c r="G194" s="104"/>
      <c r="H194" s="104">
        <v>547</v>
      </c>
      <c r="I194" s="122">
        <v>535</v>
      </c>
      <c r="J194" s="123" t="s">
        <v>639</v>
      </c>
      <c r="K194" s="124">
        <f t="shared" si="99"/>
        <v>129.5</v>
      </c>
      <c r="L194" s="125">
        <f t="shared" si="100"/>
        <v>0.31017964071856285</v>
      </c>
      <c r="M194" s="126" t="s">
        <v>556</v>
      </c>
      <c r="N194" s="127">
        <v>42578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48</v>
      </c>
      <c r="B195" s="102">
        <v>42408</v>
      </c>
      <c r="C195" s="102"/>
      <c r="D195" s="103" t="s">
        <v>647</v>
      </c>
      <c r="E195" s="104" t="s">
        <v>580</v>
      </c>
      <c r="F195" s="105">
        <v>650</v>
      </c>
      <c r="G195" s="104"/>
      <c r="H195" s="104">
        <v>800</v>
      </c>
      <c r="I195" s="122">
        <v>800</v>
      </c>
      <c r="J195" s="123" t="s">
        <v>639</v>
      </c>
      <c r="K195" s="124">
        <f t="shared" si="99"/>
        <v>150</v>
      </c>
      <c r="L195" s="125">
        <f t="shared" si="100"/>
        <v>0.23076923076923078</v>
      </c>
      <c r="M195" s="126" t="s">
        <v>556</v>
      </c>
      <c r="N195" s="127">
        <v>43154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49</v>
      </c>
      <c r="B196" s="102">
        <v>42433</v>
      </c>
      <c r="C196" s="102"/>
      <c r="D196" s="103" t="s">
        <v>193</v>
      </c>
      <c r="E196" s="104" t="s">
        <v>580</v>
      </c>
      <c r="F196" s="105">
        <v>437.5</v>
      </c>
      <c r="G196" s="104"/>
      <c r="H196" s="104">
        <v>504.5</v>
      </c>
      <c r="I196" s="122">
        <v>522</v>
      </c>
      <c r="J196" s="123" t="s">
        <v>648</v>
      </c>
      <c r="K196" s="124">
        <f t="shared" si="99"/>
        <v>67</v>
      </c>
      <c r="L196" s="125">
        <f t="shared" si="100"/>
        <v>0.15314285714285714</v>
      </c>
      <c r="M196" s="126" t="s">
        <v>556</v>
      </c>
      <c r="N196" s="127">
        <v>42480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50</v>
      </c>
      <c r="B197" s="102">
        <v>42438</v>
      </c>
      <c r="C197" s="102"/>
      <c r="D197" s="103" t="s">
        <v>649</v>
      </c>
      <c r="E197" s="104" t="s">
        <v>580</v>
      </c>
      <c r="F197" s="105">
        <v>189.5</v>
      </c>
      <c r="G197" s="104"/>
      <c r="H197" s="104">
        <v>218</v>
      </c>
      <c r="I197" s="122">
        <v>218</v>
      </c>
      <c r="J197" s="123" t="s">
        <v>639</v>
      </c>
      <c r="K197" s="124">
        <f t="shared" si="99"/>
        <v>28.5</v>
      </c>
      <c r="L197" s="125">
        <f t="shared" si="100"/>
        <v>0.15039577836411611</v>
      </c>
      <c r="M197" s="126" t="s">
        <v>556</v>
      </c>
      <c r="N197" s="127">
        <v>43034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339">
        <v>51</v>
      </c>
      <c r="B198" s="111">
        <v>42471</v>
      </c>
      <c r="C198" s="111"/>
      <c r="D198" s="112" t="s">
        <v>650</v>
      </c>
      <c r="E198" s="113" t="s">
        <v>580</v>
      </c>
      <c r="F198" s="114">
        <v>36.5</v>
      </c>
      <c r="G198" s="115"/>
      <c r="H198" s="115">
        <v>15.85</v>
      </c>
      <c r="I198" s="115">
        <v>60</v>
      </c>
      <c r="J198" s="134" t="s">
        <v>651</v>
      </c>
      <c r="K198" s="130">
        <f t="shared" si="99"/>
        <v>-20.65</v>
      </c>
      <c r="L198" s="164">
        <f t="shared" si="100"/>
        <v>-0.5657534246575342</v>
      </c>
      <c r="M198" s="132" t="s">
        <v>620</v>
      </c>
      <c r="N198" s="165">
        <v>43627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52</v>
      </c>
      <c r="B199" s="102">
        <v>42472</v>
      </c>
      <c r="C199" s="102"/>
      <c r="D199" s="103" t="s">
        <v>652</v>
      </c>
      <c r="E199" s="104" t="s">
        <v>580</v>
      </c>
      <c r="F199" s="105">
        <v>93</v>
      </c>
      <c r="G199" s="104"/>
      <c r="H199" s="104">
        <v>149</v>
      </c>
      <c r="I199" s="122">
        <v>140</v>
      </c>
      <c r="J199" s="137" t="s">
        <v>653</v>
      </c>
      <c r="K199" s="124">
        <f t="shared" si="99"/>
        <v>56</v>
      </c>
      <c r="L199" s="125">
        <f t="shared" si="100"/>
        <v>0.60215053763440862</v>
      </c>
      <c r="M199" s="126" t="s">
        <v>556</v>
      </c>
      <c r="N199" s="127">
        <v>42740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53</v>
      </c>
      <c r="B200" s="102">
        <v>42472</v>
      </c>
      <c r="C200" s="102"/>
      <c r="D200" s="103" t="s">
        <v>654</v>
      </c>
      <c r="E200" s="104" t="s">
        <v>580</v>
      </c>
      <c r="F200" s="105">
        <v>130</v>
      </c>
      <c r="G200" s="104"/>
      <c r="H200" s="104">
        <v>150</v>
      </c>
      <c r="I200" s="122" t="s">
        <v>655</v>
      </c>
      <c r="J200" s="123" t="s">
        <v>639</v>
      </c>
      <c r="K200" s="124">
        <f t="shared" si="99"/>
        <v>20</v>
      </c>
      <c r="L200" s="125">
        <f t="shared" si="100"/>
        <v>0.15384615384615385</v>
      </c>
      <c r="M200" s="126" t="s">
        <v>556</v>
      </c>
      <c r="N200" s="127">
        <v>42564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54</v>
      </c>
      <c r="B201" s="102">
        <v>42473</v>
      </c>
      <c r="C201" s="102"/>
      <c r="D201" s="103" t="s">
        <v>344</v>
      </c>
      <c r="E201" s="104" t="s">
        <v>580</v>
      </c>
      <c r="F201" s="105">
        <v>196</v>
      </c>
      <c r="G201" s="104"/>
      <c r="H201" s="104">
        <v>299</v>
      </c>
      <c r="I201" s="122">
        <v>299</v>
      </c>
      <c r="J201" s="123" t="s">
        <v>639</v>
      </c>
      <c r="K201" s="124">
        <v>103</v>
      </c>
      <c r="L201" s="125">
        <v>0.52551020408163296</v>
      </c>
      <c r="M201" s="126" t="s">
        <v>556</v>
      </c>
      <c r="N201" s="127">
        <v>42620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55</v>
      </c>
      <c r="B202" s="102">
        <v>42473</v>
      </c>
      <c r="C202" s="102"/>
      <c r="D202" s="103" t="s">
        <v>713</v>
      </c>
      <c r="E202" s="104" t="s">
        <v>580</v>
      </c>
      <c r="F202" s="105">
        <v>88</v>
      </c>
      <c r="G202" s="104"/>
      <c r="H202" s="104">
        <v>103</v>
      </c>
      <c r="I202" s="122">
        <v>103</v>
      </c>
      <c r="J202" s="123" t="s">
        <v>639</v>
      </c>
      <c r="K202" s="124">
        <v>15</v>
      </c>
      <c r="L202" s="125">
        <v>0.170454545454545</v>
      </c>
      <c r="M202" s="126" t="s">
        <v>556</v>
      </c>
      <c r="N202" s="127">
        <v>42530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56</v>
      </c>
      <c r="B203" s="102">
        <v>42492</v>
      </c>
      <c r="C203" s="102"/>
      <c r="D203" s="103" t="s">
        <v>656</v>
      </c>
      <c r="E203" s="104" t="s">
        <v>580</v>
      </c>
      <c r="F203" s="105">
        <v>127.5</v>
      </c>
      <c r="G203" s="104"/>
      <c r="H203" s="104">
        <v>148</v>
      </c>
      <c r="I203" s="122" t="s">
        <v>657</v>
      </c>
      <c r="J203" s="123" t="s">
        <v>639</v>
      </c>
      <c r="K203" s="124">
        <f>H203-F203</f>
        <v>20.5</v>
      </c>
      <c r="L203" s="125">
        <f>K203/F203</f>
        <v>0.16078431372549021</v>
      </c>
      <c r="M203" s="126" t="s">
        <v>556</v>
      </c>
      <c r="N203" s="127">
        <v>42564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57</v>
      </c>
      <c r="B204" s="102">
        <v>42493</v>
      </c>
      <c r="C204" s="102"/>
      <c r="D204" s="103" t="s">
        <v>658</v>
      </c>
      <c r="E204" s="104" t="s">
        <v>580</v>
      </c>
      <c r="F204" s="105">
        <v>675</v>
      </c>
      <c r="G204" s="104"/>
      <c r="H204" s="104">
        <v>815</v>
      </c>
      <c r="I204" s="122" t="s">
        <v>659</v>
      </c>
      <c r="J204" s="123" t="s">
        <v>639</v>
      </c>
      <c r="K204" s="124">
        <f>H204-F204</f>
        <v>140</v>
      </c>
      <c r="L204" s="125">
        <f>K204/F204</f>
        <v>0.2074074074074074</v>
      </c>
      <c r="M204" s="126" t="s">
        <v>556</v>
      </c>
      <c r="N204" s="127">
        <v>43154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5">
        <v>58</v>
      </c>
      <c r="B205" s="106">
        <v>42522</v>
      </c>
      <c r="C205" s="106"/>
      <c r="D205" s="107" t="s">
        <v>714</v>
      </c>
      <c r="E205" s="108" t="s">
        <v>580</v>
      </c>
      <c r="F205" s="109">
        <v>500</v>
      </c>
      <c r="G205" s="109"/>
      <c r="H205" s="110">
        <v>232.5</v>
      </c>
      <c r="I205" s="128" t="s">
        <v>715</v>
      </c>
      <c r="J205" s="129" t="s">
        <v>716</v>
      </c>
      <c r="K205" s="130">
        <f>H205-F205</f>
        <v>-267.5</v>
      </c>
      <c r="L205" s="131">
        <f>K205/F205</f>
        <v>-0.53500000000000003</v>
      </c>
      <c r="M205" s="132" t="s">
        <v>620</v>
      </c>
      <c r="N205" s="133">
        <v>43735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59</v>
      </c>
      <c r="B206" s="102">
        <v>42527</v>
      </c>
      <c r="C206" s="102"/>
      <c r="D206" s="103" t="s">
        <v>660</v>
      </c>
      <c r="E206" s="104" t="s">
        <v>580</v>
      </c>
      <c r="F206" s="105">
        <v>110</v>
      </c>
      <c r="G206" s="104"/>
      <c r="H206" s="104">
        <v>126.5</v>
      </c>
      <c r="I206" s="122">
        <v>125</v>
      </c>
      <c r="J206" s="123" t="s">
        <v>589</v>
      </c>
      <c r="K206" s="124">
        <f>H206-F206</f>
        <v>16.5</v>
      </c>
      <c r="L206" s="125">
        <f>K206/F206</f>
        <v>0.15</v>
      </c>
      <c r="M206" s="126" t="s">
        <v>556</v>
      </c>
      <c r="N206" s="127">
        <v>42552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60</v>
      </c>
      <c r="B207" s="102">
        <v>42538</v>
      </c>
      <c r="C207" s="102"/>
      <c r="D207" s="103" t="s">
        <v>661</v>
      </c>
      <c r="E207" s="104" t="s">
        <v>580</v>
      </c>
      <c r="F207" s="105">
        <v>44</v>
      </c>
      <c r="G207" s="104"/>
      <c r="H207" s="104">
        <v>69.5</v>
      </c>
      <c r="I207" s="122">
        <v>69.5</v>
      </c>
      <c r="J207" s="123" t="s">
        <v>662</v>
      </c>
      <c r="K207" s="124">
        <f>H207-F207</f>
        <v>25.5</v>
      </c>
      <c r="L207" s="125">
        <f>K207/F207</f>
        <v>0.57954545454545459</v>
      </c>
      <c r="M207" s="126" t="s">
        <v>556</v>
      </c>
      <c r="N207" s="127">
        <v>42977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61</v>
      </c>
      <c r="B208" s="102">
        <v>42549</v>
      </c>
      <c r="C208" s="102"/>
      <c r="D208" s="144" t="s">
        <v>717</v>
      </c>
      <c r="E208" s="104" t="s">
        <v>580</v>
      </c>
      <c r="F208" s="105">
        <v>262.5</v>
      </c>
      <c r="G208" s="104"/>
      <c r="H208" s="104">
        <v>340</v>
      </c>
      <c r="I208" s="122">
        <v>333</v>
      </c>
      <c r="J208" s="123" t="s">
        <v>718</v>
      </c>
      <c r="K208" s="124">
        <v>77.5</v>
      </c>
      <c r="L208" s="125">
        <v>0.29523809523809502</v>
      </c>
      <c r="M208" s="126" t="s">
        <v>556</v>
      </c>
      <c r="N208" s="127">
        <v>43017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62</v>
      </c>
      <c r="B209" s="102">
        <v>42549</v>
      </c>
      <c r="C209" s="102"/>
      <c r="D209" s="144" t="s">
        <v>719</v>
      </c>
      <c r="E209" s="104" t="s">
        <v>580</v>
      </c>
      <c r="F209" s="105">
        <v>840</v>
      </c>
      <c r="G209" s="104"/>
      <c r="H209" s="104">
        <v>1230</v>
      </c>
      <c r="I209" s="122">
        <v>1230</v>
      </c>
      <c r="J209" s="123" t="s">
        <v>639</v>
      </c>
      <c r="K209" s="124">
        <v>390</v>
      </c>
      <c r="L209" s="125">
        <v>0.46428571428571402</v>
      </c>
      <c r="M209" s="126" t="s">
        <v>556</v>
      </c>
      <c r="N209" s="127">
        <v>42649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340">
        <v>63</v>
      </c>
      <c r="B210" s="139">
        <v>42556</v>
      </c>
      <c r="C210" s="139"/>
      <c r="D210" s="140" t="s">
        <v>663</v>
      </c>
      <c r="E210" s="141" t="s">
        <v>580</v>
      </c>
      <c r="F210" s="142">
        <v>395</v>
      </c>
      <c r="G210" s="143"/>
      <c r="H210" s="143">
        <f>(468.5+342.5)/2</f>
        <v>405.5</v>
      </c>
      <c r="I210" s="143">
        <v>510</v>
      </c>
      <c r="J210" s="166" t="s">
        <v>664</v>
      </c>
      <c r="K210" s="167">
        <f t="shared" ref="K210:K216" si="101">H210-F210</f>
        <v>10.5</v>
      </c>
      <c r="L210" s="168">
        <f t="shared" ref="L210:L216" si="102">K210/F210</f>
        <v>2.6582278481012658E-2</v>
      </c>
      <c r="M210" s="169" t="s">
        <v>665</v>
      </c>
      <c r="N210" s="170">
        <v>43606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5">
        <v>64</v>
      </c>
      <c r="B211" s="106">
        <v>42584</v>
      </c>
      <c r="C211" s="106"/>
      <c r="D211" s="107" t="s">
        <v>666</v>
      </c>
      <c r="E211" s="108" t="s">
        <v>557</v>
      </c>
      <c r="F211" s="109">
        <f>169.5-12.8</f>
        <v>156.69999999999999</v>
      </c>
      <c r="G211" s="109"/>
      <c r="H211" s="110">
        <v>77</v>
      </c>
      <c r="I211" s="128" t="s">
        <v>667</v>
      </c>
      <c r="J211" s="359" t="s">
        <v>796</v>
      </c>
      <c r="K211" s="130">
        <f t="shared" si="101"/>
        <v>-79.699999999999989</v>
      </c>
      <c r="L211" s="131">
        <f t="shared" si="102"/>
        <v>-0.50861518825781749</v>
      </c>
      <c r="M211" s="132" t="s">
        <v>620</v>
      </c>
      <c r="N211" s="133">
        <v>43522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5">
        <v>65</v>
      </c>
      <c r="B212" s="106">
        <v>42586</v>
      </c>
      <c r="C212" s="106"/>
      <c r="D212" s="107" t="s">
        <v>668</v>
      </c>
      <c r="E212" s="108" t="s">
        <v>580</v>
      </c>
      <c r="F212" s="109">
        <v>400</v>
      </c>
      <c r="G212" s="109"/>
      <c r="H212" s="110">
        <v>305</v>
      </c>
      <c r="I212" s="128">
        <v>475</v>
      </c>
      <c r="J212" s="129" t="s">
        <v>669</v>
      </c>
      <c r="K212" s="130">
        <f t="shared" si="101"/>
        <v>-95</v>
      </c>
      <c r="L212" s="131">
        <f t="shared" si="102"/>
        <v>-0.23749999999999999</v>
      </c>
      <c r="M212" s="132" t="s">
        <v>620</v>
      </c>
      <c r="N212" s="133">
        <v>43606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66</v>
      </c>
      <c r="B213" s="102">
        <v>42593</v>
      </c>
      <c r="C213" s="102"/>
      <c r="D213" s="103" t="s">
        <v>670</v>
      </c>
      <c r="E213" s="104" t="s">
        <v>580</v>
      </c>
      <c r="F213" s="105">
        <v>86.5</v>
      </c>
      <c r="G213" s="104"/>
      <c r="H213" s="104">
        <v>130</v>
      </c>
      <c r="I213" s="122">
        <v>130</v>
      </c>
      <c r="J213" s="137" t="s">
        <v>671</v>
      </c>
      <c r="K213" s="124">
        <f t="shared" si="101"/>
        <v>43.5</v>
      </c>
      <c r="L213" s="125">
        <f t="shared" si="102"/>
        <v>0.50289017341040465</v>
      </c>
      <c r="M213" s="126" t="s">
        <v>556</v>
      </c>
      <c r="N213" s="127">
        <v>43091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5">
        <v>67</v>
      </c>
      <c r="B214" s="106">
        <v>42600</v>
      </c>
      <c r="C214" s="106"/>
      <c r="D214" s="107" t="s">
        <v>367</v>
      </c>
      <c r="E214" s="108" t="s">
        <v>580</v>
      </c>
      <c r="F214" s="109">
        <v>133.5</v>
      </c>
      <c r="G214" s="109"/>
      <c r="H214" s="110">
        <v>126.5</v>
      </c>
      <c r="I214" s="128">
        <v>178</v>
      </c>
      <c r="J214" s="129" t="s">
        <v>672</v>
      </c>
      <c r="K214" s="130">
        <f t="shared" si="101"/>
        <v>-7</v>
      </c>
      <c r="L214" s="131">
        <f t="shared" si="102"/>
        <v>-5.2434456928838954E-2</v>
      </c>
      <c r="M214" s="132" t="s">
        <v>620</v>
      </c>
      <c r="N214" s="133">
        <v>42615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68</v>
      </c>
      <c r="B215" s="102">
        <v>42613</v>
      </c>
      <c r="C215" s="102"/>
      <c r="D215" s="103" t="s">
        <v>673</v>
      </c>
      <c r="E215" s="104" t="s">
        <v>580</v>
      </c>
      <c r="F215" s="105">
        <v>560</v>
      </c>
      <c r="G215" s="104"/>
      <c r="H215" s="104">
        <v>725</v>
      </c>
      <c r="I215" s="122">
        <v>725</v>
      </c>
      <c r="J215" s="123" t="s">
        <v>582</v>
      </c>
      <c r="K215" s="124">
        <f t="shared" si="101"/>
        <v>165</v>
      </c>
      <c r="L215" s="125">
        <f t="shared" si="102"/>
        <v>0.29464285714285715</v>
      </c>
      <c r="M215" s="126" t="s">
        <v>556</v>
      </c>
      <c r="N215" s="127">
        <v>42456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69</v>
      </c>
      <c r="B216" s="102">
        <v>42614</v>
      </c>
      <c r="C216" s="102"/>
      <c r="D216" s="103" t="s">
        <v>674</v>
      </c>
      <c r="E216" s="104" t="s">
        <v>580</v>
      </c>
      <c r="F216" s="105">
        <v>160.5</v>
      </c>
      <c r="G216" s="104"/>
      <c r="H216" s="104">
        <v>210</v>
      </c>
      <c r="I216" s="122">
        <v>210</v>
      </c>
      <c r="J216" s="123" t="s">
        <v>582</v>
      </c>
      <c r="K216" s="124">
        <f t="shared" si="101"/>
        <v>49.5</v>
      </c>
      <c r="L216" s="125">
        <f t="shared" si="102"/>
        <v>0.30841121495327101</v>
      </c>
      <c r="M216" s="126" t="s">
        <v>556</v>
      </c>
      <c r="N216" s="127">
        <v>42871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70</v>
      </c>
      <c r="B217" s="102">
        <v>42646</v>
      </c>
      <c r="C217" s="102"/>
      <c r="D217" s="144" t="s">
        <v>390</v>
      </c>
      <c r="E217" s="104" t="s">
        <v>580</v>
      </c>
      <c r="F217" s="105">
        <v>430</v>
      </c>
      <c r="G217" s="104"/>
      <c r="H217" s="104">
        <v>596</v>
      </c>
      <c r="I217" s="122">
        <v>575</v>
      </c>
      <c r="J217" s="123" t="s">
        <v>720</v>
      </c>
      <c r="K217" s="124">
        <v>166</v>
      </c>
      <c r="L217" s="125">
        <v>0.38604651162790699</v>
      </c>
      <c r="M217" s="126" t="s">
        <v>556</v>
      </c>
      <c r="N217" s="127">
        <v>42769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71</v>
      </c>
      <c r="B218" s="102">
        <v>42657</v>
      </c>
      <c r="C218" s="102"/>
      <c r="D218" s="103" t="s">
        <v>675</v>
      </c>
      <c r="E218" s="104" t="s">
        <v>580</v>
      </c>
      <c r="F218" s="105">
        <v>280</v>
      </c>
      <c r="G218" s="104"/>
      <c r="H218" s="104">
        <v>345</v>
      </c>
      <c r="I218" s="122">
        <v>345</v>
      </c>
      <c r="J218" s="123" t="s">
        <v>582</v>
      </c>
      <c r="K218" s="124">
        <f t="shared" ref="K218:K223" si="103">H218-F218</f>
        <v>65</v>
      </c>
      <c r="L218" s="125">
        <f>K218/F218</f>
        <v>0.23214285714285715</v>
      </c>
      <c r="M218" s="126" t="s">
        <v>556</v>
      </c>
      <c r="N218" s="127">
        <v>42814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72</v>
      </c>
      <c r="B219" s="102">
        <v>42657</v>
      </c>
      <c r="C219" s="102"/>
      <c r="D219" s="103" t="s">
        <v>676</v>
      </c>
      <c r="E219" s="104" t="s">
        <v>580</v>
      </c>
      <c r="F219" s="105">
        <v>245</v>
      </c>
      <c r="G219" s="104"/>
      <c r="H219" s="104">
        <v>325.5</v>
      </c>
      <c r="I219" s="122">
        <v>330</v>
      </c>
      <c r="J219" s="123" t="s">
        <v>677</v>
      </c>
      <c r="K219" s="124">
        <f t="shared" si="103"/>
        <v>80.5</v>
      </c>
      <c r="L219" s="125">
        <f>K219/F219</f>
        <v>0.32857142857142857</v>
      </c>
      <c r="M219" s="126" t="s">
        <v>556</v>
      </c>
      <c r="N219" s="127">
        <v>42769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73</v>
      </c>
      <c r="B220" s="102">
        <v>42660</v>
      </c>
      <c r="C220" s="102"/>
      <c r="D220" s="103" t="s">
        <v>340</v>
      </c>
      <c r="E220" s="104" t="s">
        <v>580</v>
      </c>
      <c r="F220" s="105">
        <v>125</v>
      </c>
      <c r="G220" s="104"/>
      <c r="H220" s="104">
        <v>160</v>
      </c>
      <c r="I220" s="122">
        <v>160</v>
      </c>
      <c r="J220" s="123" t="s">
        <v>639</v>
      </c>
      <c r="K220" s="124">
        <f t="shared" si="103"/>
        <v>35</v>
      </c>
      <c r="L220" s="125">
        <v>0.28000000000000003</v>
      </c>
      <c r="M220" s="126" t="s">
        <v>556</v>
      </c>
      <c r="N220" s="127">
        <v>42803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74</v>
      </c>
      <c r="B221" s="102">
        <v>42660</v>
      </c>
      <c r="C221" s="102"/>
      <c r="D221" s="103" t="s">
        <v>455</v>
      </c>
      <c r="E221" s="104" t="s">
        <v>580</v>
      </c>
      <c r="F221" s="105">
        <v>114</v>
      </c>
      <c r="G221" s="104"/>
      <c r="H221" s="104">
        <v>145</v>
      </c>
      <c r="I221" s="122">
        <v>145</v>
      </c>
      <c r="J221" s="123" t="s">
        <v>639</v>
      </c>
      <c r="K221" s="124">
        <f t="shared" si="103"/>
        <v>31</v>
      </c>
      <c r="L221" s="125">
        <f>K221/F221</f>
        <v>0.27192982456140352</v>
      </c>
      <c r="M221" s="126" t="s">
        <v>556</v>
      </c>
      <c r="N221" s="127">
        <v>42859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75</v>
      </c>
      <c r="B222" s="102">
        <v>42660</v>
      </c>
      <c r="C222" s="102"/>
      <c r="D222" s="103" t="s">
        <v>678</v>
      </c>
      <c r="E222" s="104" t="s">
        <v>580</v>
      </c>
      <c r="F222" s="105">
        <v>212</v>
      </c>
      <c r="G222" s="104"/>
      <c r="H222" s="104">
        <v>280</v>
      </c>
      <c r="I222" s="122">
        <v>276</v>
      </c>
      <c r="J222" s="123" t="s">
        <v>679</v>
      </c>
      <c r="K222" s="124">
        <f t="shared" si="103"/>
        <v>68</v>
      </c>
      <c r="L222" s="125">
        <f>K222/F222</f>
        <v>0.32075471698113206</v>
      </c>
      <c r="M222" s="126" t="s">
        <v>556</v>
      </c>
      <c r="N222" s="127">
        <v>42858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76</v>
      </c>
      <c r="B223" s="102">
        <v>42678</v>
      </c>
      <c r="C223" s="102"/>
      <c r="D223" s="103" t="s">
        <v>149</v>
      </c>
      <c r="E223" s="104" t="s">
        <v>580</v>
      </c>
      <c r="F223" s="105">
        <v>155</v>
      </c>
      <c r="G223" s="104"/>
      <c r="H223" s="104">
        <v>210</v>
      </c>
      <c r="I223" s="122">
        <v>210</v>
      </c>
      <c r="J223" s="123" t="s">
        <v>680</v>
      </c>
      <c r="K223" s="124">
        <f t="shared" si="103"/>
        <v>55</v>
      </c>
      <c r="L223" s="125">
        <f>K223/F223</f>
        <v>0.35483870967741937</v>
      </c>
      <c r="M223" s="126" t="s">
        <v>556</v>
      </c>
      <c r="N223" s="127">
        <v>42944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5">
        <v>77</v>
      </c>
      <c r="B224" s="106">
        <v>42710</v>
      </c>
      <c r="C224" s="106"/>
      <c r="D224" s="107" t="s">
        <v>721</v>
      </c>
      <c r="E224" s="108" t="s">
        <v>580</v>
      </c>
      <c r="F224" s="109">
        <v>150.5</v>
      </c>
      <c r="G224" s="109"/>
      <c r="H224" s="110">
        <v>72.5</v>
      </c>
      <c r="I224" s="128">
        <v>174</v>
      </c>
      <c r="J224" s="129" t="s">
        <v>722</v>
      </c>
      <c r="K224" s="130">
        <v>-78</v>
      </c>
      <c r="L224" s="131">
        <v>-0.51827242524916906</v>
      </c>
      <c r="M224" s="132" t="s">
        <v>620</v>
      </c>
      <c r="N224" s="133">
        <v>43333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78</v>
      </c>
      <c r="B225" s="102">
        <v>42712</v>
      </c>
      <c r="C225" s="102"/>
      <c r="D225" s="103" t="s">
        <v>123</v>
      </c>
      <c r="E225" s="104" t="s">
        <v>580</v>
      </c>
      <c r="F225" s="105">
        <v>380</v>
      </c>
      <c r="G225" s="104"/>
      <c r="H225" s="104">
        <v>478</v>
      </c>
      <c r="I225" s="122">
        <v>468</v>
      </c>
      <c r="J225" s="123" t="s">
        <v>639</v>
      </c>
      <c r="K225" s="124">
        <f>H225-F225</f>
        <v>98</v>
      </c>
      <c r="L225" s="125">
        <f>K225/F225</f>
        <v>0.25789473684210529</v>
      </c>
      <c r="M225" s="126" t="s">
        <v>556</v>
      </c>
      <c r="N225" s="127">
        <v>43025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79</v>
      </c>
      <c r="B226" s="102">
        <v>42734</v>
      </c>
      <c r="C226" s="102"/>
      <c r="D226" s="103" t="s">
        <v>244</v>
      </c>
      <c r="E226" s="104" t="s">
        <v>580</v>
      </c>
      <c r="F226" s="105">
        <v>305</v>
      </c>
      <c r="G226" s="104"/>
      <c r="H226" s="104">
        <v>375</v>
      </c>
      <c r="I226" s="122">
        <v>375</v>
      </c>
      <c r="J226" s="123" t="s">
        <v>639</v>
      </c>
      <c r="K226" s="124">
        <f>H226-F226</f>
        <v>70</v>
      </c>
      <c r="L226" s="125">
        <f>K226/F226</f>
        <v>0.22950819672131148</v>
      </c>
      <c r="M226" s="126" t="s">
        <v>556</v>
      </c>
      <c r="N226" s="127">
        <v>42768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80</v>
      </c>
      <c r="B227" s="102">
        <v>42739</v>
      </c>
      <c r="C227" s="102"/>
      <c r="D227" s="103" t="s">
        <v>342</v>
      </c>
      <c r="E227" s="104" t="s">
        <v>580</v>
      </c>
      <c r="F227" s="105">
        <v>99.5</v>
      </c>
      <c r="G227" s="104"/>
      <c r="H227" s="104">
        <v>158</v>
      </c>
      <c r="I227" s="122">
        <v>158</v>
      </c>
      <c r="J227" s="123" t="s">
        <v>639</v>
      </c>
      <c r="K227" s="124">
        <f>H227-F227</f>
        <v>58.5</v>
      </c>
      <c r="L227" s="125">
        <f>K227/F227</f>
        <v>0.5879396984924623</v>
      </c>
      <c r="M227" s="126" t="s">
        <v>556</v>
      </c>
      <c r="N227" s="127">
        <v>42898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81</v>
      </c>
      <c r="B228" s="102">
        <v>42739</v>
      </c>
      <c r="C228" s="102"/>
      <c r="D228" s="103" t="s">
        <v>342</v>
      </c>
      <c r="E228" s="104" t="s">
        <v>580</v>
      </c>
      <c r="F228" s="105">
        <v>99.5</v>
      </c>
      <c r="G228" s="104"/>
      <c r="H228" s="104">
        <v>158</v>
      </c>
      <c r="I228" s="122">
        <v>158</v>
      </c>
      <c r="J228" s="123" t="s">
        <v>639</v>
      </c>
      <c r="K228" s="124">
        <v>58.5</v>
      </c>
      <c r="L228" s="125">
        <v>0.58793969849246197</v>
      </c>
      <c r="M228" s="126" t="s">
        <v>556</v>
      </c>
      <c r="N228" s="127">
        <v>42898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82</v>
      </c>
      <c r="B229" s="102">
        <v>42786</v>
      </c>
      <c r="C229" s="102"/>
      <c r="D229" s="103" t="s">
        <v>166</v>
      </c>
      <c r="E229" s="104" t="s">
        <v>580</v>
      </c>
      <c r="F229" s="105">
        <v>140.5</v>
      </c>
      <c r="G229" s="104"/>
      <c r="H229" s="104">
        <v>220</v>
      </c>
      <c r="I229" s="122">
        <v>220</v>
      </c>
      <c r="J229" s="123" t="s">
        <v>639</v>
      </c>
      <c r="K229" s="124">
        <f>H229-F229</f>
        <v>79.5</v>
      </c>
      <c r="L229" s="125">
        <f>K229/F229</f>
        <v>0.5658362989323843</v>
      </c>
      <c r="M229" s="126" t="s">
        <v>556</v>
      </c>
      <c r="N229" s="127">
        <v>42864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83</v>
      </c>
      <c r="B230" s="102">
        <v>42786</v>
      </c>
      <c r="C230" s="102"/>
      <c r="D230" s="103" t="s">
        <v>723</v>
      </c>
      <c r="E230" s="104" t="s">
        <v>580</v>
      </c>
      <c r="F230" s="105">
        <v>202.5</v>
      </c>
      <c r="G230" s="104"/>
      <c r="H230" s="104">
        <v>234</v>
      </c>
      <c r="I230" s="122">
        <v>234</v>
      </c>
      <c r="J230" s="123" t="s">
        <v>639</v>
      </c>
      <c r="K230" s="124">
        <v>31.5</v>
      </c>
      <c r="L230" s="125">
        <v>0.155555555555556</v>
      </c>
      <c r="M230" s="126" t="s">
        <v>556</v>
      </c>
      <c r="N230" s="127">
        <v>42836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84</v>
      </c>
      <c r="B231" s="102">
        <v>42818</v>
      </c>
      <c r="C231" s="102"/>
      <c r="D231" s="103" t="s">
        <v>517</v>
      </c>
      <c r="E231" s="104" t="s">
        <v>580</v>
      </c>
      <c r="F231" s="105">
        <v>300.5</v>
      </c>
      <c r="G231" s="104"/>
      <c r="H231" s="104">
        <v>417.5</v>
      </c>
      <c r="I231" s="122">
        <v>420</v>
      </c>
      <c r="J231" s="123" t="s">
        <v>681</v>
      </c>
      <c r="K231" s="124">
        <f>H231-F231</f>
        <v>117</v>
      </c>
      <c r="L231" s="125">
        <f>K231/F231</f>
        <v>0.38935108153078202</v>
      </c>
      <c r="M231" s="126" t="s">
        <v>556</v>
      </c>
      <c r="N231" s="127">
        <v>43070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85</v>
      </c>
      <c r="B232" s="102">
        <v>42818</v>
      </c>
      <c r="C232" s="102"/>
      <c r="D232" s="103" t="s">
        <v>719</v>
      </c>
      <c r="E232" s="104" t="s">
        <v>580</v>
      </c>
      <c r="F232" s="105">
        <v>850</v>
      </c>
      <c r="G232" s="104"/>
      <c r="H232" s="104">
        <v>1042.5</v>
      </c>
      <c r="I232" s="122">
        <v>1023</v>
      </c>
      <c r="J232" s="123" t="s">
        <v>724</v>
      </c>
      <c r="K232" s="124">
        <v>192.5</v>
      </c>
      <c r="L232" s="125">
        <v>0.22647058823529401</v>
      </c>
      <c r="M232" s="126" t="s">
        <v>556</v>
      </c>
      <c r="N232" s="127">
        <v>42830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86</v>
      </c>
      <c r="B233" s="102">
        <v>42830</v>
      </c>
      <c r="C233" s="102"/>
      <c r="D233" s="103" t="s">
        <v>471</v>
      </c>
      <c r="E233" s="104" t="s">
        <v>580</v>
      </c>
      <c r="F233" s="105">
        <v>785</v>
      </c>
      <c r="G233" s="104"/>
      <c r="H233" s="104">
        <v>930</v>
      </c>
      <c r="I233" s="122">
        <v>920</v>
      </c>
      <c r="J233" s="123" t="s">
        <v>682</v>
      </c>
      <c r="K233" s="124">
        <f>H233-F233</f>
        <v>145</v>
      </c>
      <c r="L233" s="125">
        <f>K233/F233</f>
        <v>0.18471337579617833</v>
      </c>
      <c r="M233" s="126" t="s">
        <v>556</v>
      </c>
      <c r="N233" s="127">
        <v>42976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5">
        <v>87</v>
      </c>
      <c r="B234" s="106">
        <v>42831</v>
      </c>
      <c r="C234" s="106"/>
      <c r="D234" s="107" t="s">
        <v>725</v>
      </c>
      <c r="E234" s="108" t="s">
        <v>580</v>
      </c>
      <c r="F234" s="109">
        <v>40</v>
      </c>
      <c r="G234" s="109"/>
      <c r="H234" s="110">
        <v>13.1</v>
      </c>
      <c r="I234" s="128">
        <v>60</v>
      </c>
      <c r="J234" s="134" t="s">
        <v>726</v>
      </c>
      <c r="K234" s="130">
        <v>-26.9</v>
      </c>
      <c r="L234" s="131">
        <v>-0.67249999999999999</v>
      </c>
      <c r="M234" s="132" t="s">
        <v>620</v>
      </c>
      <c r="N234" s="133">
        <v>43138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4">
        <v>88</v>
      </c>
      <c r="B235" s="102">
        <v>42837</v>
      </c>
      <c r="C235" s="102"/>
      <c r="D235" s="103" t="s">
        <v>87</v>
      </c>
      <c r="E235" s="104" t="s">
        <v>580</v>
      </c>
      <c r="F235" s="105">
        <v>289.5</v>
      </c>
      <c r="G235" s="104"/>
      <c r="H235" s="104">
        <v>354</v>
      </c>
      <c r="I235" s="122">
        <v>360</v>
      </c>
      <c r="J235" s="123" t="s">
        <v>683</v>
      </c>
      <c r="K235" s="124">
        <f t="shared" ref="K235:K243" si="104">H235-F235</f>
        <v>64.5</v>
      </c>
      <c r="L235" s="125">
        <f t="shared" ref="L235:L243" si="105">K235/F235</f>
        <v>0.22279792746113988</v>
      </c>
      <c r="M235" s="126" t="s">
        <v>556</v>
      </c>
      <c r="N235" s="127">
        <v>43040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89</v>
      </c>
      <c r="B236" s="102">
        <v>42845</v>
      </c>
      <c r="C236" s="102"/>
      <c r="D236" s="103" t="s">
        <v>416</v>
      </c>
      <c r="E236" s="104" t="s">
        <v>580</v>
      </c>
      <c r="F236" s="105">
        <v>700</v>
      </c>
      <c r="G236" s="104"/>
      <c r="H236" s="104">
        <v>840</v>
      </c>
      <c r="I236" s="122">
        <v>840</v>
      </c>
      <c r="J236" s="123" t="s">
        <v>684</v>
      </c>
      <c r="K236" s="124">
        <f t="shared" si="104"/>
        <v>140</v>
      </c>
      <c r="L236" s="125">
        <f t="shared" si="105"/>
        <v>0.2</v>
      </c>
      <c r="M236" s="126" t="s">
        <v>556</v>
      </c>
      <c r="N236" s="127">
        <v>42893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4">
        <v>90</v>
      </c>
      <c r="B237" s="102">
        <v>42887</v>
      </c>
      <c r="C237" s="102"/>
      <c r="D237" s="144" t="s">
        <v>353</v>
      </c>
      <c r="E237" s="104" t="s">
        <v>580</v>
      </c>
      <c r="F237" s="105">
        <v>130</v>
      </c>
      <c r="G237" s="104"/>
      <c r="H237" s="104">
        <v>144.25</v>
      </c>
      <c r="I237" s="122">
        <v>170</v>
      </c>
      <c r="J237" s="123" t="s">
        <v>685</v>
      </c>
      <c r="K237" s="124">
        <f t="shared" si="104"/>
        <v>14.25</v>
      </c>
      <c r="L237" s="125">
        <f t="shared" si="105"/>
        <v>0.10961538461538461</v>
      </c>
      <c r="M237" s="126" t="s">
        <v>556</v>
      </c>
      <c r="N237" s="127">
        <v>43675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91</v>
      </c>
      <c r="B238" s="102">
        <v>42901</v>
      </c>
      <c r="C238" s="102"/>
      <c r="D238" s="144" t="s">
        <v>686</v>
      </c>
      <c r="E238" s="104" t="s">
        <v>580</v>
      </c>
      <c r="F238" s="105">
        <v>214.5</v>
      </c>
      <c r="G238" s="104"/>
      <c r="H238" s="104">
        <v>262</v>
      </c>
      <c r="I238" s="122">
        <v>262</v>
      </c>
      <c r="J238" s="123" t="s">
        <v>687</v>
      </c>
      <c r="K238" s="124">
        <f t="shared" si="104"/>
        <v>47.5</v>
      </c>
      <c r="L238" s="125">
        <f t="shared" si="105"/>
        <v>0.22144522144522144</v>
      </c>
      <c r="M238" s="126" t="s">
        <v>556</v>
      </c>
      <c r="N238" s="127">
        <v>42977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6">
        <v>92</v>
      </c>
      <c r="B239" s="150">
        <v>42933</v>
      </c>
      <c r="C239" s="150"/>
      <c r="D239" s="151" t="s">
        <v>688</v>
      </c>
      <c r="E239" s="152" t="s">
        <v>580</v>
      </c>
      <c r="F239" s="153">
        <v>370</v>
      </c>
      <c r="G239" s="152"/>
      <c r="H239" s="152">
        <v>447.5</v>
      </c>
      <c r="I239" s="174">
        <v>450</v>
      </c>
      <c r="J239" s="218" t="s">
        <v>639</v>
      </c>
      <c r="K239" s="124">
        <f t="shared" si="104"/>
        <v>77.5</v>
      </c>
      <c r="L239" s="176">
        <f t="shared" si="105"/>
        <v>0.20945945945945946</v>
      </c>
      <c r="M239" s="177" t="s">
        <v>556</v>
      </c>
      <c r="N239" s="178">
        <v>43035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6">
        <v>93</v>
      </c>
      <c r="B240" s="150">
        <v>42943</v>
      </c>
      <c r="C240" s="150"/>
      <c r="D240" s="151" t="s">
        <v>164</v>
      </c>
      <c r="E240" s="152" t="s">
        <v>580</v>
      </c>
      <c r="F240" s="153">
        <v>657.5</v>
      </c>
      <c r="G240" s="152"/>
      <c r="H240" s="152">
        <v>825</v>
      </c>
      <c r="I240" s="174">
        <v>820</v>
      </c>
      <c r="J240" s="218" t="s">
        <v>639</v>
      </c>
      <c r="K240" s="124">
        <f t="shared" si="104"/>
        <v>167.5</v>
      </c>
      <c r="L240" s="176">
        <f t="shared" si="105"/>
        <v>0.25475285171102663</v>
      </c>
      <c r="M240" s="177" t="s">
        <v>556</v>
      </c>
      <c r="N240" s="178">
        <v>43090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94</v>
      </c>
      <c r="B241" s="102">
        <v>42964</v>
      </c>
      <c r="C241" s="102"/>
      <c r="D241" s="103" t="s">
        <v>357</v>
      </c>
      <c r="E241" s="104" t="s">
        <v>580</v>
      </c>
      <c r="F241" s="105">
        <v>605</v>
      </c>
      <c r="G241" s="104"/>
      <c r="H241" s="104">
        <v>750</v>
      </c>
      <c r="I241" s="122">
        <v>750</v>
      </c>
      <c r="J241" s="123" t="s">
        <v>682</v>
      </c>
      <c r="K241" s="124">
        <f t="shared" si="104"/>
        <v>145</v>
      </c>
      <c r="L241" s="125">
        <f t="shared" si="105"/>
        <v>0.23966942148760331</v>
      </c>
      <c r="M241" s="126" t="s">
        <v>556</v>
      </c>
      <c r="N241" s="127">
        <v>43027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41">
        <v>95</v>
      </c>
      <c r="B242" s="145">
        <v>42979</v>
      </c>
      <c r="C242" s="145"/>
      <c r="D242" s="146" t="s">
        <v>475</v>
      </c>
      <c r="E242" s="147" t="s">
        <v>580</v>
      </c>
      <c r="F242" s="148">
        <v>255</v>
      </c>
      <c r="G242" s="149"/>
      <c r="H242" s="149">
        <v>217.25</v>
      </c>
      <c r="I242" s="149">
        <v>320</v>
      </c>
      <c r="J242" s="171" t="s">
        <v>689</v>
      </c>
      <c r="K242" s="130">
        <f t="shared" si="104"/>
        <v>-37.75</v>
      </c>
      <c r="L242" s="172">
        <f t="shared" si="105"/>
        <v>-0.14803921568627451</v>
      </c>
      <c r="M242" s="132" t="s">
        <v>620</v>
      </c>
      <c r="N242" s="173">
        <v>43661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4">
        <v>96</v>
      </c>
      <c r="B243" s="102">
        <v>42997</v>
      </c>
      <c r="C243" s="102"/>
      <c r="D243" s="103" t="s">
        <v>690</v>
      </c>
      <c r="E243" s="104" t="s">
        <v>580</v>
      </c>
      <c r="F243" s="105">
        <v>215</v>
      </c>
      <c r="G243" s="104"/>
      <c r="H243" s="104">
        <v>258</v>
      </c>
      <c r="I243" s="122">
        <v>258</v>
      </c>
      <c r="J243" s="123" t="s">
        <v>639</v>
      </c>
      <c r="K243" s="124">
        <f t="shared" si="104"/>
        <v>43</v>
      </c>
      <c r="L243" s="125">
        <f t="shared" si="105"/>
        <v>0.2</v>
      </c>
      <c r="M243" s="126" t="s">
        <v>556</v>
      </c>
      <c r="N243" s="127">
        <v>43040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97</v>
      </c>
      <c r="B244" s="102">
        <v>42997</v>
      </c>
      <c r="C244" s="102"/>
      <c r="D244" s="103" t="s">
        <v>690</v>
      </c>
      <c r="E244" s="104" t="s">
        <v>580</v>
      </c>
      <c r="F244" s="105">
        <v>215</v>
      </c>
      <c r="G244" s="104"/>
      <c r="H244" s="104">
        <v>258</v>
      </c>
      <c r="I244" s="122">
        <v>258</v>
      </c>
      <c r="J244" s="218" t="s">
        <v>639</v>
      </c>
      <c r="K244" s="124">
        <v>43</v>
      </c>
      <c r="L244" s="125">
        <v>0.2</v>
      </c>
      <c r="M244" s="126" t="s">
        <v>556</v>
      </c>
      <c r="N244" s="127">
        <v>43040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7">
        <v>98</v>
      </c>
      <c r="B245" s="198">
        <v>42998</v>
      </c>
      <c r="C245" s="198"/>
      <c r="D245" s="350" t="s">
        <v>781</v>
      </c>
      <c r="E245" s="199" t="s">
        <v>580</v>
      </c>
      <c r="F245" s="200">
        <v>75</v>
      </c>
      <c r="G245" s="199"/>
      <c r="H245" s="199">
        <v>90</v>
      </c>
      <c r="I245" s="219">
        <v>90</v>
      </c>
      <c r="J245" s="123" t="s">
        <v>691</v>
      </c>
      <c r="K245" s="124">
        <f t="shared" ref="K245:K250" si="106">H245-F245</f>
        <v>15</v>
      </c>
      <c r="L245" s="125">
        <f t="shared" ref="L245:L250" si="107">K245/F245</f>
        <v>0.2</v>
      </c>
      <c r="M245" s="126" t="s">
        <v>556</v>
      </c>
      <c r="N245" s="127">
        <v>43019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6">
        <v>99</v>
      </c>
      <c r="B246" s="150">
        <v>43011</v>
      </c>
      <c r="C246" s="150"/>
      <c r="D246" s="151" t="s">
        <v>692</v>
      </c>
      <c r="E246" s="152" t="s">
        <v>580</v>
      </c>
      <c r="F246" s="153">
        <v>315</v>
      </c>
      <c r="G246" s="152"/>
      <c r="H246" s="152">
        <v>392</v>
      </c>
      <c r="I246" s="174">
        <v>384</v>
      </c>
      <c r="J246" s="218" t="s">
        <v>693</v>
      </c>
      <c r="K246" s="124">
        <f t="shared" si="106"/>
        <v>77</v>
      </c>
      <c r="L246" s="176">
        <f t="shared" si="107"/>
        <v>0.24444444444444444</v>
      </c>
      <c r="M246" s="177" t="s">
        <v>556</v>
      </c>
      <c r="N246" s="178">
        <v>43017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6">
        <v>100</v>
      </c>
      <c r="B247" s="150">
        <v>43013</v>
      </c>
      <c r="C247" s="150"/>
      <c r="D247" s="151" t="s">
        <v>694</v>
      </c>
      <c r="E247" s="152" t="s">
        <v>580</v>
      </c>
      <c r="F247" s="153">
        <v>145</v>
      </c>
      <c r="G247" s="152"/>
      <c r="H247" s="152">
        <v>179</v>
      </c>
      <c r="I247" s="174">
        <v>180</v>
      </c>
      <c r="J247" s="218" t="s">
        <v>570</v>
      </c>
      <c r="K247" s="124">
        <f t="shared" si="106"/>
        <v>34</v>
      </c>
      <c r="L247" s="176">
        <f t="shared" si="107"/>
        <v>0.23448275862068965</v>
      </c>
      <c r="M247" s="177" t="s">
        <v>556</v>
      </c>
      <c r="N247" s="178">
        <v>43025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6">
        <v>101</v>
      </c>
      <c r="B248" s="150">
        <v>43014</v>
      </c>
      <c r="C248" s="150"/>
      <c r="D248" s="151" t="s">
        <v>330</v>
      </c>
      <c r="E248" s="152" t="s">
        <v>580</v>
      </c>
      <c r="F248" s="153">
        <v>256</v>
      </c>
      <c r="G248" s="152"/>
      <c r="H248" s="152">
        <v>323</v>
      </c>
      <c r="I248" s="174">
        <v>320</v>
      </c>
      <c r="J248" s="218" t="s">
        <v>639</v>
      </c>
      <c r="K248" s="124">
        <f t="shared" si="106"/>
        <v>67</v>
      </c>
      <c r="L248" s="176">
        <f t="shared" si="107"/>
        <v>0.26171875</v>
      </c>
      <c r="M248" s="177" t="s">
        <v>556</v>
      </c>
      <c r="N248" s="178">
        <v>43067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6">
        <v>102</v>
      </c>
      <c r="B249" s="150">
        <v>43017</v>
      </c>
      <c r="C249" s="150"/>
      <c r="D249" s="151" t="s">
        <v>350</v>
      </c>
      <c r="E249" s="152" t="s">
        <v>580</v>
      </c>
      <c r="F249" s="153">
        <v>137.5</v>
      </c>
      <c r="G249" s="152"/>
      <c r="H249" s="152">
        <v>184</v>
      </c>
      <c r="I249" s="174">
        <v>183</v>
      </c>
      <c r="J249" s="175" t="s">
        <v>695</v>
      </c>
      <c r="K249" s="124">
        <f t="shared" si="106"/>
        <v>46.5</v>
      </c>
      <c r="L249" s="176">
        <f t="shared" si="107"/>
        <v>0.33818181818181819</v>
      </c>
      <c r="M249" s="177" t="s">
        <v>556</v>
      </c>
      <c r="N249" s="178">
        <v>43108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6">
        <v>103</v>
      </c>
      <c r="B250" s="150">
        <v>43018</v>
      </c>
      <c r="C250" s="150"/>
      <c r="D250" s="151" t="s">
        <v>696</v>
      </c>
      <c r="E250" s="152" t="s">
        <v>580</v>
      </c>
      <c r="F250" s="153">
        <v>125.5</v>
      </c>
      <c r="G250" s="152"/>
      <c r="H250" s="152">
        <v>158</v>
      </c>
      <c r="I250" s="174">
        <v>155</v>
      </c>
      <c r="J250" s="175" t="s">
        <v>697</v>
      </c>
      <c r="K250" s="124">
        <f t="shared" si="106"/>
        <v>32.5</v>
      </c>
      <c r="L250" s="176">
        <f t="shared" si="107"/>
        <v>0.25896414342629481</v>
      </c>
      <c r="M250" s="177" t="s">
        <v>556</v>
      </c>
      <c r="N250" s="178">
        <v>43067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6">
        <v>104</v>
      </c>
      <c r="B251" s="150">
        <v>43018</v>
      </c>
      <c r="C251" s="150"/>
      <c r="D251" s="151" t="s">
        <v>727</v>
      </c>
      <c r="E251" s="152" t="s">
        <v>580</v>
      </c>
      <c r="F251" s="153">
        <v>895</v>
      </c>
      <c r="G251" s="152"/>
      <c r="H251" s="152">
        <v>1122.5</v>
      </c>
      <c r="I251" s="174">
        <v>1078</v>
      </c>
      <c r="J251" s="175" t="s">
        <v>728</v>
      </c>
      <c r="K251" s="124">
        <v>227.5</v>
      </c>
      <c r="L251" s="176">
        <v>0.25418994413407803</v>
      </c>
      <c r="M251" s="177" t="s">
        <v>556</v>
      </c>
      <c r="N251" s="178">
        <v>43117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6">
        <v>105</v>
      </c>
      <c r="B252" s="150">
        <v>43020</v>
      </c>
      <c r="C252" s="150"/>
      <c r="D252" s="151" t="s">
        <v>338</v>
      </c>
      <c r="E252" s="152" t="s">
        <v>580</v>
      </c>
      <c r="F252" s="153">
        <v>525</v>
      </c>
      <c r="G252" s="152"/>
      <c r="H252" s="152">
        <v>629</v>
      </c>
      <c r="I252" s="174">
        <v>629</v>
      </c>
      <c r="J252" s="218" t="s">
        <v>639</v>
      </c>
      <c r="K252" s="124">
        <v>104</v>
      </c>
      <c r="L252" s="176">
        <v>0.19809523809523799</v>
      </c>
      <c r="M252" s="177" t="s">
        <v>556</v>
      </c>
      <c r="N252" s="178">
        <v>43119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6">
        <v>106</v>
      </c>
      <c r="B253" s="150">
        <v>43046</v>
      </c>
      <c r="C253" s="150"/>
      <c r="D253" s="151" t="s">
        <v>379</v>
      </c>
      <c r="E253" s="152" t="s">
        <v>580</v>
      </c>
      <c r="F253" s="153">
        <v>740</v>
      </c>
      <c r="G253" s="152"/>
      <c r="H253" s="152">
        <v>892.5</v>
      </c>
      <c r="I253" s="174">
        <v>900</v>
      </c>
      <c r="J253" s="175" t="s">
        <v>698</v>
      </c>
      <c r="K253" s="124">
        <f>H253-F253</f>
        <v>152.5</v>
      </c>
      <c r="L253" s="176">
        <f>K253/F253</f>
        <v>0.20608108108108109</v>
      </c>
      <c r="M253" s="177" t="s">
        <v>556</v>
      </c>
      <c r="N253" s="178">
        <v>43052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4">
        <v>107</v>
      </c>
      <c r="B254" s="102">
        <v>43073</v>
      </c>
      <c r="C254" s="102"/>
      <c r="D254" s="103" t="s">
        <v>699</v>
      </c>
      <c r="E254" s="104" t="s">
        <v>580</v>
      </c>
      <c r="F254" s="105">
        <v>118.5</v>
      </c>
      <c r="G254" s="104"/>
      <c r="H254" s="104">
        <v>143.5</v>
      </c>
      <c r="I254" s="122">
        <v>145</v>
      </c>
      <c r="J254" s="137" t="s">
        <v>700</v>
      </c>
      <c r="K254" s="124">
        <f>H254-F254</f>
        <v>25</v>
      </c>
      <c r="L254" s="125">
        <f>K254/F254</f>
        <v>0.2109704641350211</v>
      </c>
      <c r="M254" s="126" t="s">
        <v>556</v>
      </c>
      <c r="N254" s="127">
        <v>43097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5">
        <v>108</v>
      </c>
      <c r="B255" s="106">
        <v>43090</v>
      </c>
      <c r="C255" s="106"/>
      <c r="D255" s="154" t="s">
        <v>420</v>
      </c>
      <c r="E255" s="108" t="s">
        <v>580</v>
      </c>
      <c r="F255" s="109">
        <v>715</v>
      </c>
      <c r="G255" s="109"/>
      <c r="H255" s="110">
        <v>500</v>
      </c>
      <c r="I255" s="128">
        <v>872</v>
      </c>
      <c r="J255" s="134" t="s">
        <v>701</v>
      </c>
      <c r="K255" s="130">
        <f>H255-F255</f>
        <v>-215</v>
      </c>
      <c r="L255" s="131">
        <f>K255/F255</f>
        <v>-0.30069930069930068</v>
      </c>
      <c r="M255" s="132" t="s">
        <v>620</v>
      </c>
      <c r="N255" s="133">
        <v>43670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4">
        <v>109</v>
      </c>
      <c r="B256" s="102">
        <v>43098</v>
      </c>
      <c r="C256" s="102"/>
      <c r="D256" s="103" t="s">
        <v>692</v>
      </c>
      <c r="E256" s="104" t="s">
        <v>580</v>
      </c>
      <c r="F256" s="105">
        <v>435</v>
      </c>
      <c r="G256" s="104"/>
      <c r="H256" s="104">
        <v>542.5</v>
      </c>
      <c r="I256" s="122">
        <v>539</v>
      </c>
      <c r="J256" s="137" t="s">
        <v>639</v>
      </c>
      <c r="K256" s="124">
        <v>107.5</v>
      </c>
      <c r="L256" s="125">
        <v>0.247126436781609</v>
      </c>
      <c r="M256" s="126" t="s">
        <v>556</v>
      </c>
      <c r="N256" s="127">
        <v>43206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4">
        <v>110</v>
      </c>
      <c r="B257" s="102">
        <v>43098</v>
      </c>
      <c r="C257" s="102"/>
      <c r="D257" s="103" t="s">
        <v>530</v>
      </c>
      <c r="E257" s="104" t="s">
        <v>580</v>
      </c>
      <c r="F257" s="105">
        <v>885</v>
      </c>
      <c r="G257" s="104"/>
      <c r="H257" s="104">
        <v>1090</v>
      </c>
      <c r="I257" s="122">
        <v>1084</v>
      </c>
      <c r="J257" s="137" t="s">
        <v>639</v>
      </c>
      <c r="K257" s="124">
        <v>205</v>
      </c>
      <c r="L257" s="125">
        <v>0.23163841807909599</v>
      </c>
      <c r="M257" s="126" t="s">
        <v>556</v>
      </c>
      <c r="N257" s="127">
        <v>43213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342">
        <v>111</v>
      </c>
      <c r="B258" s="328">
        <v>43192</v>
      </c>
      <c r="C258" s="328"/>
      <c r="D258" s="112" t="s">
        <v>709</v>
      </c>
      <c r="E258" s="330" t="s">
        <v>580</v>
      </c>
      <c r="F258" s="332">
        <v>478.5</v>
      </c>
      <c r="G258" s="330"/>
      <c r="H258" s="330">
        <v>442</v>
      </c>
      <c r="I258" s="334">
        <v>613</v>
      </c>
      <c r="J258" s="359" t="s">
        <v>798</v>
      </c>
      <c r="K258" s="130">
        <f>H258-F258</f>
        <v>-36.5</v>
      </c>
      <c r="L258" s="131">
        <f>K258/F258</f>
        <v>-7.6280041797283177E-2</v>
      </c>
      <c r="M258" s="132" t="s">
        <v>620</v>
      </c>
      <c r="N258" s="133">
        <v>43762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5">
        <v>112</v>
      </c>
      <c r="B259" s="106">
        <v>43194</v>
      </c>
      <c r="C259" s="106"/>
      <c r="D259" s="349" t="s">
        <v>780</v>
      </c>
      <c r="E259" s="108" t="s">
        <v>580</v>
      </c>
      <c r="F259" s="109">
        <f>141.5-7.3</f>
        <v>134.19999999999999</v>
      </c>
      <c r="G259" s="109"/>
      <c r="H259" s="110">
        <v>77</v>
      </c>
      <c r="I259" s="128">
        <v>180</v>
      </c>
      <c r="J259" s="359" t="s">
        <v>797</v>
      </c>
      <c r="K259" s="130">
        <f>H259-F259</f>
        <v>-57.199999999999989</v>
      </c>
      <c r="L259" s="131">
        <f>K259/F259</f>
        <v>-0.42622950819672129</v>
      </c>
      <c r="M259" s="132" t="s">
        <v>620</v>
      </c>
      <c r="N259" s="133">
        <v>43522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5">
        <v>113</v>
      </c>
      <c r="B260" s="106">
        <v>43209</v>
      </c>
      <c r="C260" s="106"/>
      <c r="D260" s="107" t="s">
        <v>702</v>
      </c>
      <c r="E260" s="108" t="s">
        <v>580</v>
      </c>
      <c r="F260" s="109">
        <v>430</v>
      </c>
      <c r="G260" s="109"/>
      <c r="H260" s="110">
        <v>220</v>
      </c>
      <c r="I260" s="128">
        <v>537</v>
      </c>
      <c r="J260" s="134" t="s">
        <v>703</v>
      </c>
      <c r="K260" s="130">
        <f>H260-F260</f>
        <v>-210</v>
      </c>
      <c r="L260" s="131">
        <f>K260/F260</f>
        <v>-0.48837209302325579</v>
      </c>
      <c r="M260" s="132" t="s">
        <v>620</v>
      </c>
      <c r="N260" s="133">
        <v>43252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343">
        <v>114</v>
      </c>
      <c r="B261" s="155">
        <v>43220</v>
      </c>
      <c r="C261" s="155"/>
      <c r="D261" s="156" t="s">
        <v>380</v>
      </c>
      <c r="E261" s="157" t="s">
        <v>580</v>
      </c>
      <c r="F261" s="159">
        <v>153.5</v>
      </c>
      <c r="G261" s="159"/>
      <c r="H261" s="159">
        <v>196</v>
      </c>
      <c r="I261" s="159">
        <v>196</v>
      </c>
      <c r="J261" s="336" t="s">
        <v>814</v>
      </c>
      <c r="K261" s="179">
        <f>H261-F261</f>
        <v>42.5</v>
      </c>
      <c r="L261" s="180">
        <f>K261/F261</f>
        <v>0.27687296416938112</v>
      </c>
      <c r="M261" s="158" t="s">
        <v>556</v>
      </c>
      <c r="N261" s="181">
        <v>43605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5">
        <v>115</v>
      </c>
      <c r="B262" s="106">
        <v>43306</v>
      </c>
      <c r="C262" s="106"/>
      <c r="D262" s="107" t="s">
        <v>725</v>
      </c>
      <c r="E262" s="108" t="s">
        <v>580</v>
      </c>
      <c r="F262" s="109">
        <v>27.5</v>
      </c>
      <c r="G262" s="109"/>
      <c r="H262" s="110">
        <v>13.1</v>
      </c>
      <c r="I262" s="128">
        <v>60</v>
      </c>
      <c r="J262" s="134" t="s">
        <v>729</v>
      </c>
      <c r="K262" s="130">
        <v>-14.4</v>
      </c>
      <c r="L262" s="131">
        <v>-0.52363636363636401</v>
      </c>
      <c r="M262" s="132" t="s">
        <v>620</v>
      </c>
      <c r="N262" s="133">
        <v>43138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342">
        <v>116</v>
      </c>
      <c r="B263" s="328">
        <v>43318</v>
      </c>
      <c r="C263" s="328"/>
      <c r="D263" s="112" t="s">
        <v>704</v>
      </c>
      <c r="E263" s="330" t="s">
        <v>580</v>
      </c>
      <c r="F263" s="330">
        <v>148.5</v>
      </c>
      <c r="G263" s="330"/>
      <c r="H263" s="330">
        <v>102</v>
      </c>
      <c r="I263" s="334">
        <v>182</v>
      </c>
      <c r="J263" s="134" t="s">
        <v>813</v>
      </c>
      <c r="K263" s="130">
        <f>H263-F263</f>
        <v>-46.5</v>
      </c>
      <c r="L263" s="131">
        <f>K263/F263</f>
        <v>-0.31313131313131315</v>
      </c>
      <c r="M263" s="132" t="s">
        <v>620</v>
      </c>
      <c r="N263" s="133">
        <v>43661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4">
        <v>117</v>
      </c>
      <c r="B264" s="102">
        <v>43335</v>
      </c>
      <c r="C264" s="102"/>
      <c r="D264" s="103" t="s">
        <v>730</v>
      </c>
      <c r="E264" s="104" t="s">
        <v>580</v>
      </c>
      <c r="F264" s="152">
        <v>285</v>
      </c>
      <c r="G264" s="104"/>
      <c r="H264" s="104">
        <v>355</v>
      </c>
      <c r="I264" s="122">
        <v>364</v>
      </c>
      <c r="J264" s="137" t="s">
        <v>731</v>
      </c>
      <c r="K264" s="124">
        <v>70</v>
      </c>
      <c r="L264" s="125">
        <v>0.24561403508771901</v>
      </c>
      <c r="M264" s="126" t="s">
        <v>556</v>
      </c>
      <c r="N264" s="127">
        <v>43455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4">
        <v>118</v>
      </c>
      <c r="B265" s="102">
        <v>43341</v>
      </c>
      <c r="C265" s="102"/>
      <c r="D265" s="103" t="s">
        <v>370</v>
      </c>
      <c r="E265" s="104" t="s">
        <v>580</v>
      </c>
      <c r="F265" s="152">
        <v>525</v>
      </c>
      <c r="G265" s="104"/>
      <c r="H265" s="104">
        <v>585</v>
      </c>
      <c r="I265" s="122">
        <v>635</v>
      </c>
      <c r="J265" s="137" t="s">
        <v>705</v>
      </c>
      <c r="K265" s="124">
        <f t="shared" ref="K265:K277" si="108">H265-F265</f>
        <v>60</v>
      </c>
      <c r="L265" s="125">
        <f t="shared" ref="L265:L277" si="109">K265/F265</f>
        <v>0.11428571428571428</v>
      </c>
      <c r="M265" s="126" t="s">
        <v>556</v>
      </c>
      <c r="N265" s="127">
        <v>43662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4">
        <v>119</v>
      </c>
      <c r="B266" s="102">
        <v>43395</v>
      </c>
      <c r="C266" s="102"/>
      <c r="D266" s="103" t="s">
        <v>357</v>
      </c>
      <c r="E266" s="104" t="s">
        <v>580</v>
      </c>
      <c r="F266" s="152">
        <v>475</v>
      </c>
      <c r="G266" s="104"/>
      <c r="H266" s="104">
        <v>574</v>
      </c>
      <c r="I266" s="122">
        <v>570</v>
      </c>
      <c r="J266" s="137" t="s">
        <v>639</v>
      </c>
      <c r="K266" s="124">
        <f t="shared" si="108"/>
        <v>99</v>
      </c>
      <c r="L266" s="125">
        <f t="shared" si="109"/>
        <v>0.20842105263157895</v>
      </c>
      <c r="M266" s="126" t="s">
        <v>556</v>
      </c>
      <c r="N266" s="127">
        <v>43403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6">
        <v>120</v>
      </c>
      <c r="B267" s="150">
        <v>43397</v>
      </c>
      <c r="C267" s="150"/>
      <c r="D267" s="376" t="s">
        <v>377</v>
      </c>
      <c r="E267" s="152" t="s">
        <v>580</v>
      </c>
      <c r="F267" s="152">
        <v>707.5</v>
      </c>
      <c r="G267" s="152"/>
      <c r="H267" s="152">
        <v>872</v>
      </c>
      <c r="I267" s="174">
        <v>872</v>
      </c>
      <c r="J267" s="175" t="s">
        <v>639</v>
      </c>
      <c r="K267" s="124">
        <f t="shared" si="108"/>
        <v>164.5</v>
      </c>
      <c r="L267" s="176">
        <f t="shared" si="109"/>
        <v>0.23250883392226149</v>
      </c>
      <c r="M267" s="177" t="s">
        <v>556</v>
      </c>
      <c r="N267" s="178">
        <v>43482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6">
        <v>121</v>
      </c>
      <c r="B268" s="150">
        <v>43398</v>
      </c>
      <c r="C268" s="150"/>
      <c r="D268" s="376" t="s">
        <v>339</v>
      </c>
      <c r="E268" s="152" t="s">
        <v>580</v>
      </c>
      <c r="F268" s="152">
        <v>162</v>
      </c>
      <c r="G268" s="152"/>
      <c r="H268" s="152">
        <v>204</v>
      </c>
      <c r="I268" s="174">
        <v>209</v>
      </c>
      <c r="J268" s="175" t="s">
        <v>812</v>
      </c>
      <c r="K268" s="124">
        <f t="shared" si="108"/>
        <v>42</v>
      </c>
      <c r="L268" s="176">
        <f t="shared" si="109"/>
        <v>0.25925925925925924</v>
      </c>
      <c r="M268" s="177" t="s">
        <v>556</v>
      </c>
      <c r="N268" s="178">
        <v>43539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7">
        <v>122</v>
      </c>
      <c r="B269" s="198">
        <v>43399</v>
      </c>
      <c r="C269" s="198"/>
      <c r="D269" s="151" t="s">
        <v>465</v>
      </c>
      <c r="E269" s="199" t="s">
        <v>580</v>
      </c>
      <c r="F269" s="199">
        <v>240</v>
      </c>
      <c r="G269" s="199"/>
      <c r="H269" s="199">
        <v>297</v>
      </c>
      <c r="I269" s="219">
        <v>297</v>
      </c>
      <c r="J269" s="175" t="s">
        <v>639</v>
      </c>
      <c r="K269" s="220">
        <f t="shared" si="108"/>
        <v>57</v>
      </c>
      <c r="L269" s="221">
        <f t="shared" si="109"/>
        <v>0.23749999999999999</v>
      </c>
      <c r="M269" s="222" t="s">
        <v>556</v>
      </c>
      <c r="N269" s="223">
        <v>43417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4">
        <v>123</v>
      </c>
      <c r="B270" s="102">
        <v>43439</v>
      </c>
      <c r="C270" s="102"/>
      <c r="D270" s="144" t="s">
        <v>706</v>
      </c>
      <c r="E270" s="104" t="s">
        <v>580</v>
      </c>
      <c r="F270" s="104">
        <v>202.5</v>
      </c>
      <c r="G270" s="104"/>
      <c r="H270" s="104">
        <v>255</v>
      </c>
      <c r="I270" s="122">
        <v>252</v>
      </c>
      <c r="J270" s="137" t="s">
        <v>639</v>
      </c>
      <c r="K270" s="124">
        <f t="shared" si="108"/>
        <v>52.5</v>
      </c>
      <c r="L270" s="125">
        <f t="shared" si="109"/>
        <v>0.25925925925925924</v>
      </c>
      <c r="M270" s="126" t="s">
        <v>556</v>
      </c>
      <c r="N270" s="127">
        <v>43542</v>
      </c>
      <c r="O270" s="54"/>
      <c r="P270" s="13"/>
      <c r="Q270" s="13"/>
      <c r="R270" s="90" t="s">
        <v>708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7">
        <v>124</v>
      </c>
      <c r="B271" s="198">
        <v>43465</v>
      </c>
      <c r="C271" s="102"/>
      <c r="D271" s="376" t="s">
        <v>402</v>
      </c>
      <c r="E271" s="199" t="s">
        <v>580</v>
      </c>
      <c r="F271" s="199">
        <v>710</v>
      </c>
      <c r="G271" s="199"/>
      <c r="H271" s="199">
        <v>866</v>
      </c>
      <c r="I271" s="219">
        <v>866</v>
      </c>
      <c r="J271" s="175" t="s">
        <v>639</v>
      </c>
      <c r="K271" s="124">
        <f t="shared" si="108"/>
        <v>156</v>
      </c>
      <c r="L271" s="125">
        <f t="shared" si="109"/>
        <v>0.21971830985915494</v>
      </c>
      <c r="M271" s="126" t="s">
        <v>556</v>
      </c>
      <c r="N271" s="338">
        <v>43553</v>
      </c>
      <c r="O271" s="54"/>
      <c r="P271" s="13"/>
      <c r="Q271" s="13"/>
      <c r="R271" s="14" t="s">
        <v>708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7">
        <v>125</v>
      </c>
      <c r="B272" s="198">
        <v>43522</v>
      </c>
      <c r="C272" s="198"/>
      <c r="D272" s="376" t="s">
        <v>139</v>
      </c>
      <c r="E272" s="199" t="s">
        <v>580</v>
      </c>
      <c r="F272" s="199">
        <v>337.25</v>
      </c>
      <c r="G272" s="199"/>
      <c r="H272" s="199">
        <v>398.5</v>
      </c>
      <c r="I272" s="219">
        <v>411</v>
      </c>
      <c r="J272" s="137" t="s">
        <v>811</v>
      </c>
      <c r="K272" s="124">
        <f t="shared" si="108"/>
        <v>61.25</v>
      </c>
      <c r="L272" s="125">
        <f t="shared" si="109"/>
        <v>0.1816160118606375</v>
      </c>
      <c r="M272" s="126" t="s">
        <v>556</v>
      </c>
      <c r="N272" s="338">
        <v>43760</v>
      </c>
      <c r="O272" s="54"/>
      <c r="P272" s="13"/>
      <c r="Q272" s="13"/>
      <c r="R272" s="90" t="s">
        <v>708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344">
        <v>126</v>
      </c>
      <c r="B273" s="160">
        <v>43559</v>
      </c>
      <c r="C273" s="160"/>
      <c r="D273" s="161" t="s">
        <v>394</v>
      </c>
      <c r="E273" s="162" t="s">
        <v>580</v>
      </c>
      <c r="F273" s="162">
        <v>130</v>
      </c>
      <c r="G273" s="162"/>
      <c r="H273" s="162">
        <v>65</v>
      </c>
      <c r="I273" s="182">
        <v>158</v>
      </c>
      <c r="J273" s="134" t="s">
        <v>707</v>
      </c>
      <c r="K273" s="130">
        <f t="shared" si="108"/>
        <v>-65</v>
      </c>
      <c r="L273" s="131">
        <f t="shared" si="109"/>
        <v>-0.5</v>
      </c>
      <c r="M273" s="132" t="s">
        <v>620</v>
      </c>
      <c r="N273" s="133">
        <v>43726</v>
      </c>
      <c r="O273" s="54"/>
      <c r="P273" s="13"/>
      <c r="Q273" s="13"/>
      <c r="R273" s="1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345">
        <v>127</v>
      </c>
      <c r="B274" s="183">
        <v>43017</v>
      </c>
      <c r="C274" s="183"/>
      <c r="D274" s="184" t="s">
        <v>166</v>
      </c>
      <c r="E274" s="185" t="s">
        <v>580</v>
      </c>
      <c r="F274" s="186">
        <v>141.5</v>
      </c>
      <c r="G274" s="187"/>
      <c r="H274" s="187">
        <v>183.5</v>
      </c>
      <c r="I274" s="187">
        <v>210</v>
      </c>
      <c r="J274" s="208" t="s">
        <v>802</v>
      </c>
      <c r="K274" s="209">
        <f t="shared" si="108"/>
        <v>42</v>
      </c>
      <c r="L274" s="210">
        <f t="shared" si="109"/>
        <v>0.29681978798586572</v>
      </c>
      <c r="M274" s="186" t="s">
        <v>556</v>
      </c>
      <c r="N274" s="211">
        <v>43042</v>
      </c>
      <c r="O274" s="54"/>
      <c r="P274" s="13"/>
      <c r="Q274" s="13"/>
      <c r="R274" s="90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344">
        <v>128</v>
      </c>
      <c r="B275" s="160">
        <v>43074</v>
      </c>
      <c r="C275" s="160"/>
      <c r="D275" s="161" t="s">
        <v>295</v>
      </c>
      <c r="E275" s="162" t="s">
        <v>580</v>
      </c>
      <c r="F275" s="163">
        <v>172</v>
      </c>
      <c r="G275" s="162"/>
      <c r="H275" s="162">
        <v>155.25</v>
      </c>
      <c r="I275" s="182">
        <v>230</v>
      </c>
      <c r="J275" s="359" t="s">
        <v>795</v>
      </c>
      <c r="K275" s="130">
        <f t="shared" ref="K275" si="110">H275-F275</f>
        <v>-16.75</v>
      </c>
      <c r="L275" s="131">
        <f t="shared" ref="L275" si="111">K275/F275</f>
        <v>-9.7383720930232565E-2</v>
      </c>
      <c r="M275" s="132" t="s">
        <v>620</v>
      </c>
      <c r="N275" s="133">
        <v>43787</v>
      </c>
      <c r="O275" s="54"/>
      <c r="P275" s="13"/>
      <c r="Q275" s="13"/>
      <c r="R275" s="14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345">
        <v>129</v>
      </c>
      <c r="B276" s="183">
        <v>43398</v>
      </c>
      <c r="C276" s="183"/>
      <c r="D276" s="184" t="s">
        <v>103</v>
      </c>
      <c r="E276" s="185" t="s">
        <v>580</v>
      </c>
      <c r="F276" s="187">
        <v>698.5</v>
      </c>
      <c r="G276" s="187"/>
      <c r="H276" s="187">
        <v>850</v>
      </c>
      <c r="I276" s="187">
        <v>890</v>
      </c>
      <c r="J276" s="212" t="s">
        <v>808</v>
      </c>
      <c r="K276" s="209">
        <f t="shared" si="108"/>
        <v>151.5</v>
      </c>
      <c r="L276" s="210">
        <f t="shared" si="109"/>
        <v>0.21689334287759485</v>
      </c>
      <c r="M276" s="186" t="s">
        <v>556</v>
      </c>
      <c r="N276" s="211">
        <v>43453</v>
      </c>
      <c r="O276" s="54"/>
      <c r="P276" s="13"/>
      <c r="Q276" s="13"/>
      <c r="R276" s="14" t="s">
        <v>708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7">
        <v>130</v>
      </c>
      <c r="B277" s="155">
        <v>42877</v>
      </c>
      <c r="C277" s="155"/>
      <c r="D277" s="156" t="s">
        <v>369</v>
      </c>
      <c r="E277" s="157" t="s">
        <v>580</v>
      </c>
      <c r="F277" s="158">
        <v>127.6</v>
      </c>
      <c r="G277" s="159"/>
      <c r="H277" s="159">
        <v>138</v>
      </c>
      <c r="I277" s="159">
        <v>190</v>
      </c>
      <c r="J277" s="360" t="s">
        <v>799</v>
      </c>
      <c r="K277" s="179">
        <f t="shared" si="108"/>
        <v>10.400000000000006</v>
      </c>
      <c r="L277" s="180">
        <f t="shared" si="109"/>
        <v>8.1504702194357417E-2</v>
      </c>
      <c r="M277" s="158" t="s">
        <v>556</v>
      </c>
      <c r="N277" s="181">
        <v>43774</v>
      </c>
      <c r="O277" s="54"/>
      <c r="P277" s="13"/>
      <c r="Q277" s="13"/>
      <c r="R277" s="90" t="s">
        <v>710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7">
        <v>131</v>
      </c>
      <c r="B278" s="155">
        <v>43158</v>
      </c>
      <c r="C278" s="155"/>
      <c r="D278" s="156" t="s">
        <v>711</v>
      </c>
      <c r="E278" s="157" t="s">
        <v>580</v>
      </c>
      <c r="F278" s="158">
        <v>317</v>
      </c>
      <c r="G278" s="159"/>
      <c r="H278" s="159">
        <v>382.5</v>
      </c>
      <c r="I278" s="159">
        <v>398</v>
      </c>
      <c r="J278" s="360" t="s">
        <v>894</v>
      </c>
      <c r="K278" s="179">
        <f t="shared" ref="K278" si="112">H278-F278</f>
        <v>65.5</v>
      </c>
      <c r="L278" s="180">
        <f t="shared" ref="L278" si="113">K278/F278</f>
        <v>0.20662460567823343</v>
      </c>
      <c r="M278" s="158" t="s">
        <v>556</v>
      </c>
      <c r="N278" s="181">
        <v>44238</v>
      </c>
      <c r="O278" s="54"/>
      <c r="P278" s="13"/>
      <c r="Q278" s="13"/>
      <c r="R278" s="322" t="s">
        <v>710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344">
        <v>132</v>
      </c>
      <c r="B279" s="160">
        <v>43164</v>
      </c>
      <c r="C279" s="160"/>
      <c r="D279" s="161" t="s">
        <v>133</v>
      </c>
      <c r="E279" s="162" t="s">
        <v>580</v>
      </c>
      <c r="F279" s="163">
        <f>510-14.4</f>
        <v>495.6</v>
      </c>
      <c r="G279" s="162"/>
      <c r="H279" s="162">
        <v>350</v>
      </c>
      <c r="I279" s="182">
        <v>672</v>
      </c>
      <c r="J279" s="359" t="s">
        <v>804</v>
      </c>
      <c r="K279" s="130">
        <f t="shared" ref="K279" si="114">H279-F279</f>
        <v>-145.60000000000002</v>
      </c>
      <c r="L279" s="131">
        <f t="shared" ref="L279" si="115">K279/F279</f>
        <v>-0.29378531073446329</v>
      </c>
      <c r="M279" s="132" t="s">
        <v>620</v>
      </c>
      <c r="N279" s="133">
        <v>43887</v>
      </c>
      <c r="O279" s="54"/>
      <c r="P279" s="13"/>
      <c r="Q279" s="13"/>
      <c r="R279" s="14" t="s">
        <v>708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344">
        <v>133</v>
      </c>
      <c r="B280" s="160">
        <v>43237</v>
      </c>
      <c r="C280" s="160"/>
      <c r="D280" s="161" t="s">
        <v>459</v>
      </c>
      <c r="E280" s="162" t="s">
        <v>580</v>
      </c>
      <c r="F280" s="163">
        <v>230.3</v>
      </c>
      <c r="G280" s="162"/>
      <c r="H280" s="162">
        <v>102.5</v>
      </c>
      <c r="I280" s="182">
        <v>348</v>
      </c>
      <c r="J280" s="359" t="s">
        <v>806</v>
      </c>
      <c r="K280" s="130">
        <f t="shared" ref="K280:K281" si="116">H280-F280</f>
        <v>-127.80000000000001</v>
      </c>
      <c r="L280" s="131">
        <f t="shared" ref="L280:L281" si="117">K280/F280</f>
        <v>-0.55492835432045162</v>
      </c>
      <c r="M280" s="132" t="s">
        <v>620</v>
      </c>
      <c r="N280" s="133">
        <v>43896</v>
      </c>
      <c r="O280" s="54"/>
      <c r="P280" s="13"/>
      <c r="Q280" s="13"/>
      <c r="R280" s="324" t="s">
        <v>708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7">
        <v>134</v>
      </c>
      <c r="B281" s="155">
        <v>43258</v>
      </c>
      <c r="C281" s="155"/>
      <c r="D281" s="156" t="s">
        <v>426</v>
      </c>
      <c r="E281" s="157" t="s">
        <v>580</v>
      </c>
      <c r="F281" s="158">
        <f>342.5-5.1</f>
        <v>337.4</v>
      </c>
      <c r="G281" s="159"/>
      <c r="H281" s="159">
        <v>412.5</v>
      </c>
      <c r="I281" s="159">
        <v>439</v>
      </c>
      <c r="J281" s="360" t="s">
        <v>860</v>
      </c>
      <c r="K281" s="179">
        <f t="shared" si="116"/>
        <v>75.100000000000023</v>
      </c>
      <c r="L281" s="180">
        <f t="shared" si="117"/>
        <v>0.22258446947243635</v>
      </c>
      <c r="M281" s="158" t="s">
        <v>556</v>
      </c>
      <c r="N281" s="181">
        <v>44230</v>
      </c>
      <c r="O281" s="54"/>
      <c r="P281" s="13"/>
      <c r="Q281" s="13"/>
      <c r="R281" s="90" t="s">
        <v>710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205">
        <v>135</v>
      </c>
      <c r="B282" s="190">
        <v>43285</v>
      </c>
      <c r="C282" s="190"/>
      <c r="D282" s="193" t="s">
        <v>48</v>
      </c>
      <c r="E282" s="191" t="s">
        <v>580</v>
      </c>
      <c r="F282" s="189">
        <f>127.5-5.53</f>
        <v>121.97</v>
      </c>
      <c r="G282" s="191"/>
      <c r="H282" s="191"/>
      <c r="I282" s="213">
        <v>170</v>
      </c>
      <c r="J282" s="225" t="s">
        <v>558</v>
      </c>
      <c r="K282" s="215"/>
      <c r="L282" s="216"/>
      <c r="M282" s="214" t="s">
        <v>558</v>
      </c>
      <c r="N282" s="217"/>
      <c r="O282" s="54"/>
      <c r="P282" s="13"/>
      <c r="Q282" s="13"/>
      <c r="R282" s="14" t="s">
        <v>708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344">
        <v>136</v>
      </c>
      <c r="B283" s="160">
        <v>43294</v>
      </c>
      <c r="C283" s="160"/>
      <c r="D283" s="161" t="s">
        <v>239</v>
      </c>
      <c r="E283" s="162" t="s">
        <v>580</v>
      </c>
      <c r="F283" s="163">
        <v>46.5</v>
      </c>
      <c r="G283" s="162"/>
      <c r="H283" s="162">
        <v>17</v>
      </c>
      <c r="I283" s="182">
        <v>59</v>
      </c>
      <c r="J283" s="359" t="s">
        <v>803</v>
      </c>
      <c r="K283" s="130">
        <f t="shared" ref="K283" si="118">H283-F283</f>
        <v>-29.5</v>
      </c>
      <c r="L283" s="131">
        <f t="shared" ref="L283" si="119">K283/F283</f>
        <v>-0.63440860215053763</v>
      </c>
      <c r="M283" s="132" t="s">
        <v>620</v>
      </c>
      <c r="N283" s="133">
        <v>43887</v>
      </c>
      <c r="O283" s="54"/>
      <c r="P283" s="13"/>
      <c r="Q283" s="13"/>
      <c r="R283" s="14" t="s">
        <v>708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346">
        <v>137</v>
      </c>
      <c r="B284" s="188">
        <v>43396</v>
      </c>
      <c r="C284" s="188"/>
      <c r="D284" s="193" t="s">
        <v>404</v>
      </c>
      <c r="E284" s="191" t="s">
        <v>580</v>
      </c>
      <c r="F284" s="192">
        <v>156.5</v>
      </c>
      <c r="G284" s="191"/>
      <c r="H284" s="191"/>
      <c r="I284" s="213">
        <v>191</v>
      </c>
      <c r="J284" s="225" t="s">
        <v>558</v>
      </c>
      <c r="K284" s="215"/>
      <c r="L284" s="216"/>
      <c r="M284" s="214" t="s">
        <v>558</v>
      </c>
      <c r="N284" s="217"/>
      <c r="O284" s="54"/>
      <c r="P284" s="13"/>
      <c r="Q284" s="13"/>
      <c r="R284" s="14" t="s">
        <v>708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346">
        <v>138</v>
      </c>
      <c r="B285" s="188">
        <v>43439</v>
      </c>
      <c r="C285" s="188"/>
      <c r="D285" s="193" t="s">
        <v>321</v>
      </c>
      <c r="E285" s="191" t="s">
        <v>580</v>
      </c>
      <c r="F285" s="192">
        <v>259.5</v>
      </c>
      <c r="G285" s="191"/>
      <c r="H285" s="191"/>
      <c r="I285" s="213">
        <v>321</v>
      </c>
      <c r="J285" s="225" t="s">
        <v>558</v>
      </c>
      <c r="K285" s="215"/>
      <c r="L285" s="216"/>
      <c r="M285" s="214" t="s">
        <v>558</v>
      </c>
      <c r="N285" s="217"/>
      <c r="O285" s="13"/>
      <c r="P285" s="13"/>
      <c r="Q285" s="13"/>
      <c r="R285" s="14" t="s">
        <v>708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344">
        <v>139</v>
      </c>
      <c r="B286" s="160">
        <v>43439</v>
      </c>
      <c r="C286" s="160"/>
      <c r="D286" s="161" t="s">
        <v>732</v>
      </c>
      <c r="E286" s="162" t="s">
        <v>580</v>
      </c>
      <c r="F286" s="162">
        <v>715</v>
      </c>
      <c r="G286" s="162"/>
      <c r="H286" s="162">
        <v>445</v>
      </c>
      <c r="I286" s="182">
        <v>840</v>
      </c>
      <c r="J286" s="134" t="s">
        <v>783</v>
      </c>
      <c r="K286" s="130">
        <f t="shared" ref="K286:K289" si="120">H286-F286</f>
        <v>-270</v>
      </c>
      <c r="L286" s="131">
        <f t="shared" ref="L286:L289" si="121">K286/F286</f>
        <v>-0.3776223776223776</v>
      </c>
      <c r="M286" s="132" t="s">
        <v>620</v>
      </c>
      <c r="N286" s="133">
        <v>43800</v>
      </c>
      <c r="O286" s="54"/>
      <c r="P286" s="13"/>
      <c r="Q286" s="13"/>
      <c r="R286" s="14" t="s">
        <v>708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7">
        <v>140</v>
      </c>
      <c r="B287" s="198">
        <v>43469</v>
      </c>
      <c r="C287" s="198"/>
      <c r="D287" s="151" t="s">
        <v>143</v>
      </c>
      <c r="E287" s="199" t="s">
        <v>580</v>
      </c>
      <c r="F287" s="199">
        <v>875</v>
      </c>
      <c r="G287" s="199"/>
      <c r="H287" s="199">
        <v>1165</v>
      </c>
      <c r="I287" s="219">
        <v>1185</v>
      </c>
      <c r="J287" s="137" t="s">
        <v>809</v>
      </c>
      <c r="K287" s="124">
        <f t="shared" si="120"/>
        <v>290</v>
      </c>
      <c r="L287" s="125">
        <f t="shared" si="121"/>
        <v>0.33142857142857141</v>
      </c>
      <c r="M287" s="126" t="s">
        <v>556</v>
      </c>
      <c r="N287" s="338">
        <v>43847</v>
      </c>
      <c r="O287" s="54"/>
      <c r="P287" s="13"/>
      <c r="Q287" s="13"/>
      <c r="R287" s="324" t="s">
        <v>708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7">
        <v>141</v>
      </c>
      <c r="B288" s="198">
        <v>43559</v>
      </c>
      <c r="C288" s="198"/>
      <c r="D288" s="376" t="s">
        <v>336</v>
      </c>
      <c r="E288" s="199" t="s">
        <v>580</v>
      </c>
      <c r="F288" s="199">
        <f>387-14.63</f>
        <v>372.37</v>
      </c>
      <c r="G288" s="199"/>
      <c r="H288" s="199">
        <v>490</v>
      </c>
      <c r="I288" s="219">
        <v>490</v>
      </c>
      <c r="J288" s="137" t="s">
        <v>639</v>
      </c>
      <c r="K288" s="124">
        <f t="shared" si="120"/>
        <v>117.63</v>
      </c>
      <c r="L288" s="125">
        <f t="shared" si="121"/>
        <v>0.31589548030185027</v>
      </c>
      <c r="M288" s="126" t="s">
        <v>556</v>
      </c>
      <c r="N288" s="338">
        <v>43850</v>
      </c>
      <c r="O288" s="54"/>
      <c r="P288" s="13"/>
      <c r="Q288" s="13"/>
      <c r="R288" s="324" t="s">
        <v>708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344">
        <v>142</v>
      </c>
      <c r="B289" s="160">
        <v>43578</v>
      </c>
      <c r="C289" s="160"/>
      <c r="D289" s="161" t="s">
        <v>733</v>
      </c>
      <c r="E289" s="162" t="s">
        <v>557</v>
      </c>
      <c r="F289" s="162">
        <v>220</v>
      </c>
      <c r="G289" s="162"/>
      <c r="H289" s="162">
        <v>127.5</v>
      </c>
      <c r="I289" s="182">
        <v>284</v>
      </c>
      <c r="J289" s="359" t="s">
        <v>807</v>
      </c>
      <c r="K289" s="130">
        <f t="shared" si="120"/>
        <v>-92.5</v>
      </c>
      <c r="L289" s="131">
        <f t="shared" si="121"/>
        <v>-0.42045454545454547</v>
      </c>
      <c r="M289" s="132" t="s">
        <v>620</v>
      </c>
      <c r="N289" s="133">
        <v>43896</v>
      </c>
      <c r="O289" s="54"/>
      <c r="P289" s="13"/>
      <c r="Q289" s="13"/>
      <c r="R289" s="14" t="s">
        <v>708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7">
        <v>143</v>
      </c>
      <c r="B290" s="198">
        <v>43622</v>
      </c>
      <c r="C290" s="198"/>
      <c r="D290" s="376" t="s">
        <v>466</v>
      </c>
      <c r="E290" s="199" t="s">
        <v>557</v>
      </c>
      <c r="F290" s="199">
        <v>332.8</v>
      </c>
      <c r="G290" s="199"/>
      <c r="H290" s="199">
        <v>405</v>
      </c>
      <c r="I290" s="219">
        <v>419</v>
      </c>
      <c r="J290" s="137" t="s">
        <v>810</v>
      </c>
      <c r="K290" s="124">
        <f t="shared" ref="K290" si="122">H290-F290</f>
        <v>72.199999999999989</v>
      </c>
      <c r="L290" s="125">
        <f t="shared" ref="L290" si="123">K290/F290</f>
        <v>0.21694711538461534</v>
      </c>
      <c r="M290" s="126" t="s">
        <v>556</v>
      </c>
      <c r="N290" s="338">
        <v>43860</v>
      </c>
      <c r="O290" s="54"/>
      <c r="P290" s="13"/>
      <c r="Q290" s="13"/>
      <c r="R290" s="14" t="s">
        <v>710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40">
        <v>144</v>
      </c>
      <c r="B291" s="139">
        <v>43641</v>
      </c>
      <c r="C291" s="139"/>
      <c r="D291" s="140" t="s">
        <v>137</v>
      </c>
      <c r="E291" s="141" t="s">
        <v>580</v>
      </c>
      <c r="F291" s="142">
        <v>386</v>
      </c>
      <c r="G291" s="143"/>
      <c r="H291" s="143">
        <v>395</v>
      </c>
      <c r="I291" s="143">
        <v>452</v>
      </c>
      <c r="J291" s="166" t="s">
        <v>800</v>
      </c>
      <c r="K291" s="167">
        <f t="shared" ref="K291" si="124">H291-F291</f>
        <v>9</v>
      </c>
      <c r="L291" s="168">
        <f t="shared" ref="L291" si="125">K291/F291</f>
        <v>2.3316062176165803E-2</v>
      </c>
      <c r="M291" s="169" t="s">
        <v>665</v>
      </c>
      <c r="N291" s="170">
        <v>43868</v>
      </c>
      <c r="O291" s="13"/>
      <c r="P291" s="13"/>
      <c r="Q291" s="13"/>
      <c r="R291" s="14" t="s">
        <v>710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347">
        <v>145</v>
      </c>
      <c r="B292" s="188">
        <v>43707</v>
      </c>
      <c r="C292" s="188"/>
      <c r="D292" s="193" t="s">
        <v>255</v>
      </c>
      <c r="E292" s="191" t="s">
        <v>580</v>
      </c>
      <c r="F292" s="191" t="s">
        <v>712</v>
      </c>
      <c r="G292" s="191"/>
      <c r="H292" s="191"/>
      <c r="I292" s="213">
        <v>190</v>
      </c>
      <c r="J292" s="225" t="s">
        <v>558</v>
      </c>
      <c r="K292" s="215"/>
      <c r="L292" s="216"/>
      <c r="M292" s="335" t="s">
        <v>558</v>
      </c>
      <c r="N292" s="217"/>
      <c r="O292" s="13"/>
      <c r="P292" s="13"/>
      <c r="Q292" s="13"/>
      <c r="R292" s="324" t="s">
        <v>708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7">
        <v>146</v>
      </c>
      <c r="B293" s="198">
        <v>43731</v>
      </c>
      <c r="C293" s="198"/>
      <c r="D293" s="151" t="s">
        <v>418</v>
      </c>
      <c r="E293" s="199" t="s">
        <v>580</v>
      </c>
      <c r="F293" s="199">
        <v>235</v>
      </c>
      <c r="G293" s="199"/>
      <c r="H293" s="199">
        <v>295</v>
      </c>
      <c r="I293" s="219">
        <v>296</v>
      </c>
      <c r="J293" s="137" t="s">
        <v>788</v>
      </c>
      <c r="K293" s="124">
        <f t="shared" ref="K293" si="126">H293-F293</f>
        <v>60</v>
      </c>
      <c r="L293" s="125">
        <f t="shared" ref="L293" si="127">K293/F293</f>
        <v>0.25531914893617019</v>
      </c>
      <c r="M293" s="126" t="s">
        <v>556</v>
      </c>
      <c r="N293" s="338">
        <v>43844</v>
      </c>
      <c r="O293" s="54"/>
      <c r="P293" s="13"/>
      <c r="Q293" s="13"/>
      <c r="R293" s="14" t="s">
        <v>710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7">
        <v>147</v>
      </c>
      <c r="B294" s="198">
        <v>43752</v>
      </c>
      <c r="C294" s="198"/>
      <c r="D294" s="151" t="s">
        <v>779</v>
      </c>
      <c r="E294" s="199" t="s">
        <v>580</v>
      </c>
      <c r="F294" s="199">
        <v>277.5</v>
      </c>
      <c r="G294" s="199"/>
      <c r="H294" s="199">
        <v>333</v>
      </c>
      <c r="I294" s="219">
        <v>333</v>
      </c>
      <c r="J294" s="137" t="s">
        <v>789</v>
      </c>
      <c r="K294" s="124">
        <f t="shared" ref="K294" si="128">H294-F294</f>
        <v>55.5</v>
      </c>
      <c r="L294" s="125">
        <f t="shared" ref="L294" si="129">K294/F294</f>
        <v>0.2</v>
      </c>
      <c r="M294" s="126" t="s">
        <v>556</v>
      </c>
      <c r="N294" s="338">
        <v>43846</v>
      </c>
      <c r="O294" s="54"/>
      <c r="P294" s="13"/>
      <c r="Q294" s="13"/>
      <c r="R294" s="324" t="s">
        <v>708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7">
        <v>148</v>
      </c>
      <c r="B295" s="198">
        <v>43752</v>
      </c>
      <c r="C295" s="198"/>
      <c r="D295" s="151" t="s">
        <v>778</v>
      </c>
      <c r="E295" s="199" t="s">
        <v>580</v>
      </c>
      <c r="F295" s="199">
        <v>930</v>
      </c>
      <c r="G295" s="199"/>
      <c r="H295" s="199">
        <v>1165</v>
      </c>
      <c r="I295" s="219">
        <v>1200</v>
      </c>
      <c r="J295" s="137" t="s">
        <v>790</v>
      </c>
      <c r="K295" s="124">
        <f t="shared" ref="K295" si="130">H295-F295</f>
        <v>235</v>
      </c>
      <c r="L295" s="125">
        <f t="shared" ref="L295" si="131">K295/F295</f>
        <v>0.25268817204301075</v>
      </c>
      <c r="M295" s="126" t="s">
        <v>556</v>
      </c>
      <c r="N295" s="338">
        <v>43847</v>
      </c>
      <c r="O295" s="54"/>
      <c r="P295" s="13"/>
      <c r="Q295" s="13"/>
      <c r="R295" s="324" t="s">
        <v>710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346">
        <v>149</v>
      </c>
      <c r="B296" s="327">
        <v>43753</v>
      </c>
      <c r="C296" s="202"/>
      <c r="D296" s="348" t="s">
        <v>777</v>
      </c>
      <c r="E296" s="329" t="s">
        <v>580</v>
      </c>
      <c r="F296" s="331">
        <v>111</v>
      </c>
      <c r="G296" s="329"/>
      <c r="H296" s="329"/>
      <c r="I296" s="333">
        <v>141</v>
      </c>
      <c r="J296" s="225" t="s">
        <v>558</v>
      </c>
      <c r="K296" s="225"/>
      <c r="L296" s="119"/>
      <c r="M296" s="337" t="s">
        <v>558</v>
      </c>
      <c r="N296" s="227"/>
      <c r="O296" s="13"/>
      <c r="P296" s="13"/>
      <c r="Q296" s="13"/>
      <c r="R296" s="324" t="s">
        <v>710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7">
        <v>150</v>
      </c>
      <c r="B297" s="198">
        <v>43753</v>
      </c>
      <c r="C297" s="198"/>
      <c r="D297" s="151" t="s">
        <v>776</v>
      </c>
      <c r="E297" s="199" t="s">
        <v>580</v>
      </c>
      <c r="F297" s="200">
        <v>296</v>
      </c>
      <c r="G297" s="199"/>
      <c r="H297" s="199">
        <v>370</v>
      </c>
      <c r="I297" s="219">
        <v>370</v>
      </c>
      <c r="J297" s="137" t="s">
        <v>639</v>
      </c>
      <c r="K297" s="124">
        <f t="shared" ref="K297:K298" si="132">H297-F297</f>
        <v>74</v>
      </c>
      <c r="L297" s="125">
        <f t="shared" ref="L297:L298" si="133">K297/F297</f>
        <v>0.25</v>
      </c>
      <c r="M297" s="126" t="s">
        <v>556</v>
      </c>
      <c r="N297" s="338">
        <v>43853</v>
      </c>
      <c r="O297" s="54"/>
      <c r="P297" s="13"/>
      <c r="Q297" s="13"/>
      <c r="R297" s="324" t="s">
        <v>710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97">
        <v>151</v>
      </c>
      <c r="B298" s="198">
        <v>43754</v>
      </c>
      <c r="C298" s="198"/>
      <c r="D298" s="151" t="s">
        <v>775</v>
      </c>
      <c r="E298" s="199" t="s">
        <v>580</v>
      </c>
      <c r="F298" s="200">
        <v>300</v>
      </c>
      <c r="G298" s="199"/>
      <c r="H298" s="199">
        <v>382.5</v>
      </c>
      <c r="I298" s="219">
        <v>344</v>
      </c>
      <c r="J298" s="471" t="s">
        <v>895</v>
      </c>
      <c r="K298" s="124">
        <f t="shared" si="132"/>
        <v>82.5</v>
      </c>
      <c r="L298" s="125">
        <f t="shared" si="133"/>
        <v>0.27500000000000002</v>
      </c>
      <c r="M298" s="126" t="s">
        <v>556</v>
      </c>
      <c r="N298" s="338">
        <v>44238</v>
      </c>
      <c r="O298" s="13"/>
      <c r="P298" s="13"/>
      <c r="Q298" s="13"/>
      <c r="R298" s="324" t="s">
        <v>710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326">
        <v>152</v>
      </c>
      <c r="B299" s="202">
        <v>43832</v>
      </c>
      <c r="C299" s="202"/>
      <c r="D299" s="206" t="s">
        <v>758</v>
      </c>
      <c r="E299" s="203" t="s">
        <v>580</v>
      </c>
      <c r="F299" s="204" t="s">
        <v>787</v>
      </c>
      <c r="G299" s="203"/>
      <c r="H299" s="203"/>
      <c r="I299" s="224">
        <v>590</v>
      </c>
      <c r="J299" s="225" t="s">
        <v>558</v>
      </c>
      <c r="K299" s="225"/>
      <c r="L299" s="119"/>
      <c r="M299" s="323" t="s">
        <v>558</v>
      </c>
      <c r="N299" s="227"/>
      <c r="O299" s="13"/>
      <c r="P299" s="13"/>
      <c r="Q299" s="13"/>
      <c r="R299" s="324" t="s">
        <v>710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7">
        <v>153</v>
      </c>
      <c r="B300" s="198">
        <v>43966</v>
      </c>
      <c r="C300" s="198"/>
      <c r="D300" s="151" t="s">
        <v>64</v>
      </c>
      <c r="E300" s="199" t="s">
        <v>580</v>
      </c>
      <c r="F300" s="200">
        <v>67.5</v>
      </c>
      <c r="G300" s="199"/>
      <c r="H300" s="199">
        <v>86</v>
      </c>
      <c r="I300" s="219">
        <v>86</v>
      </c>
      <c r="J300" s="137" t="s">
        <v>819</v>
      </c>
      <c r="K300" s="124">
        <f t="shared" ref="K300" si="134">H300-F300</f>
        <v>18.5</v>
      </c>
      <c r="L300" s="125">
        <f t="shared" ref="L300" si="135">K300/F300</f>
        <v>0.27407407407407408</v>
      </c>
      <c r="M300" s="126" t="s">
        <v>556</v>
      </c>
      <c r="N300" s="338">
        <v>44008</v>
      </c>
      <c r="O300" s="54"/>
      <c r="P300" s="13"/>
      <c r="Q300" s="13"/>
      <c r="R300" s="324" t="s">
        <v>710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201">
        <v>154</v>
      </c>
      <c r="B301" s="202">
        <v>44035</v>
      </c>
      <c r="C301" s="202"/>
      <c r="D301" s="206" t="s">
        <v>465</v>
      </c>
      <c r="E301" s="203" t="s">
        <v>580</v>
      </c>
      <c r="F301" s="204" t="s">
        <v>822</v>
      </c>
      <c r="G301" s="203"/>
      <c r="H301" s="203"/>
      <c r="I301" s="224">
        <v>296</v>
      </c>
      <c r="J301" s="225" t="s">
        <v>558</v>
      </c>
      <c r="K301" s="225"/>
      <c r="L301" s="119"/>
      <c r="M301" s="226"/>
      <c r="N301" s="227"/>
      <c r="O301" s="13"/>
      <c r="P301" s="13"/>
      <c r="Q301" s="13"/>
      <c r="R301" s="324" t="s">
        <v>710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97">
        <v>155</v>
      </c>
      <c r="B302" s="198">
        <v>44092</v>
      </c>
      <c r="C302" s="198"/>
      <c r="D302" s="151" t="s">
        <v>398</v>
      </c>
      <c r="E302" s="199" t="s">
        <v>580</v>
      </c>
      <c r="F302" s="199">
        <v>206</v>
      </c>
      <c r="G302" s="199"/>
      <c r="H302" s="199">
        <v>248</v>
      </c>
      <c r="I302" s="219">
        <v>248</v>
      </c>
      <c r="J302" s="137" t="s">
        <v>639</v>
      </c>
      <c r="K302" s="124">
        <f t="shared" ref="K302:K303" si="136">H302-F302</f>
        <v>42</v>
      </c>
      <c r="L302" s="125">
        <f t="shared" ref="L302:L303" si="137">K302/F302</f>
        <v>0.20388349514563106</v>
      </c>
      <c r="M302" s="126" t="s">
        <v>556</v>
      </c>
      <c r="N302" s="338">
        <v>44214</v>
      </c>
      <c r="O302" s="54"/>
      <c r="P302" s="13"/>
      <c r="Q302" s="13"/>
      <c r="R302" s="324" t="s">
        <v>710</v>
      </c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7">
        <v>156</v>
      </c>
      <c r="B303" s="198">
        <v>44140</v>
      </c>
      <c r="C303" s="198"/>
      <c r="D303" s="151" t="s">
        <v>398</v>
      </c>
      <c r="E303" s="199" t="s">
        <v>580</v>
      </c>
      <c r="F303" s="199">
        <v>182.5</v>
      </c>
      <c r="G303" s="199"/>
      <c r="H303" s="199">
        <v>248</v>
      </c>
      <c r="I303" s="219">
        <v>248</v>
      </c>
      <c r="J303" s="137" t="s">
        <v>639</v>
      </c>
      <c r="K303" s="124">
        <f t="shared" si="136"/>
        <v>65.5</v>
      </c>
      <c r="L303" s="125">
        <f t="shared" si="137"/>
        <v>0.35890410958904112</v>
      </c>
      <c r="M303" s="126" t="s">
        <v>556</v>
      </c>
      <c r="N303" s="338">
        <v>44214</v>
      </c>
      <c r="O303" s="54"/>
      <c r="P303" s="13"/>
      <c r="Q303" s="13"/>
      <c r="R303" s="324" t="s">
        <v>710</v>
      </c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201">
        <v>157</v>
      </c>
      <c r="B304" s="202">
        <v>44140</v>
      </c>
      <c r="C304" s="202"/>
      <c r="D304" s="206" t="s">
        <v>321</v>
      </c>
      <c r="E304" s="203" t="s">
        <v>580</v>
      </c>
      <c r="F304" s="204" t="s">
        <v>826</v>
      </c>
      <c r="G304" s="203"/>
      <c r="H304" s="203"/>
      <c r="I304" s="224">
        <v>320</v>
      </c>
      <c r="J304" s="225" t="s">
        <v>558</v>
      </c>
      <c r="K304" s="225"/>
      <c r="L304" s="119"/>
      <c r="M304" s="226"/>
      <c r="N304" s="227"/>
      <c r="O304" s="13"/>
      <c r="P304" s="13"/>
      <c r="Q304" s="13"/>
      <c r="R304" s="324" t="s">
        <v>710</v>
      </c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97">
        <v>158</v>
      </c>
      <c r="B305" s="198">
        <v>44140</v>
      </c>
      <c r="C305" s="198"/>
      <c r="D305" s="151" t="s">
        <v>461</v>
      </c>
      <c r="E305" s="199" t="s">
        <v>580</v>
      </c>
      <c r="F305" s="200">
        <v>925</v>
      </c>
      <c r="G305" s="199"/>
      <c r="H305" s="199">
        <v>1095</v>
      </c>
      <c r="I305" s="219">
        <v>1093</v>
      </c>
      <c r="J305" s="471" t="s">
        <v>833</v>
      </c>
      <c r="K305" s="124">
        <f t="shared" ref="K305" si="138">H305-F305</f>
        <v>170</v>
      </c>
      <c r="L305" s="125">
        <f t="shared" ref="L305" si="139">K305/F305</f>
        <v>0.18378378378378379</v>
      </c>
      <c r="M305" s="126" t="s">
        <v>556</v>
      </c>
      <c r="N305" s="338">
        <v>44201</v>
      </c>
      <c r="O305" s="13"/>
      <c r="P305" s="13"/>
      <c r="Q305" s="13"/>
      <c r="R305" s="324" t="s">
        <v>710</v>
      </c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201">
        <v>159</v>
      </c>
      <c r="B306" s="202">
        <v>44140</v>
      </c>
      <c r="C306" s="202"/>
      <c r="D306" s="206" t="s">
        <v>336</v>
      </c>
      <c r="E306" s="203" t="s">
        <v>580</v>
      </c>
      <c r="F306" s="204" t="s">
        <v>827</v>
      </c>
      <c r="G306" s="203"/>
      <c r="H306" s="203"/>
      <c r="I306" s="224">
        <v>406</v>
      </c>
      <c r="J306" s="225" t="s">
        <v>558</v>
      </c>
      <c r="K306" s="225"/>
      <c r="L306" s="119"/>
      <c r="M306" s="226"/>
      <c r="N306" s="227"/>
      <c r="O306" s="13"/>
      <c r="P306" s="13"/>
      <c r="Q306" s="13"/>
      <c r="R306" s="324" t="s">
        <v>710</v>
      </c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201">
        <v>160</v>
      </c>
      <c r="B307" s="202">
        <v>44141</v>
      </c>
      <c r="C307" s="202"/>
      <c r="D307" s="206" t="s">
        <v>465</v>
      </c>
      <c r="E307" s="203" t="s">
        <v>580</v>
      </c>
      <c r="F307" s="204" t="s">
        <v>828</v>
      </c>
      <c r="G307" s="203"/>
      <c r="H307" s="203"/>
      <c r="I307" s="224">
        <v>290</v>
      </c>
      <c r="J307" s="225" t="s">
        <v>558</v>
      </c>
      <c r="K307" s="225"/>
      <c r="L307" s="119"/>
      <c r="M307" s="226"/>
      <c r="N307" s="227"/>
      <c r="O307" s="13"/>
      <c r="P307" s="13"/>
      <c r="Q307" s="13"/>
      <c r="R307" s="324" t="s">
        <v>710</v>
      </c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201">
        <v>161</v>
      </c>
      <c r="B308" s="202">
        <v>44187</v>
      </c>
      <c r="C308" s="202"/>
      <c r="D308" s="206" t="s">
        <v>754</v>
      </c>
      <c r="E308" s="203" t="s">
        <v>580</v>
      </c>
      <c r="F308" s="459" t="s">
        <v>831</v>
      </c>
      <c r="G308" s="203"/>
      <c r="H308" s="203"/>
      <c r="I308" s="224">
        <v>239</v>
      </c>
      <c r="J308" s="460" t="s">
        <v>558</v>
      </c>
      <c r="K308" s="225"/>
      <c r="L308" s="119"/>
      <c r="M308" s="226"/>
      <c r="N308" s="227"/>
      <c r="O308" s="13"/>
      <c r="P308" s="13"/>
      <c r="Q308" s="13"/>
      <c r="R308" s="324" t="s">
        <v>710</v>
      </c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201"/>
      <c r="B309" s="202"/>
      <c r="C309" s="202"/>
      <c r="D309" s="206"/>
      <c r="E309" s="203"/>
      <c r="F309" s="204"/>
      <c r="G309" s="203"/>
      <c r="H309" s="203"/>
      <c r="I309" s="224"/>
      <c r="J309" s="225"/>
      <c r="K309" s="225"/>
      <c r="L309" s="119"/>
      <c r="M309" s="226"/>
      <c r="N309" s="227"/>
      <c r="O309" s="13"/>
      <c r="P309" s="13"/>
      <c r="R309" s="324"/>
    </row>
    <row r="310" spans="1:26">
      <c r="A310" s="201"/>
      <c r="B310" s="202"/>
      <c r="C310" s="202"/>
      <c r="D310" s="206"/>
      <c r="E310" s="203"/>
      <c r="F310" s="204"/>
      <c r="G310" s="203"/>
      <c r="H310" s="203"/>
      <c r="I310" s="224"/>
      <c r="J310" s="225"/>
      <c r="K310" s="225"/>
      <c r="L310" s="119"/>
      <c r="M310" s="226"/>
      <c r="N310" s="227"/>
      <c r="O310" s="13"/>
      <c r="R310" s="228"/>
    </row>
    <row r="311" spans="1:26">
      <c r="A311" s="201"/>
      <c r="B311" s="202"/>
      <c r="C311" s="202"/>
      <c r="D311" s="206"/>
      <c r="E311" s="203"/>
      <c r="F311" s="204"/>
      <c r="G311" s="203"/>
      <c r="H311" s="203"/>
      <c r="I311" s="224"/>
      <c r="J311" s="225"/>
      <c r="K311" s="225"/>
      <c r="L311" s="119"/>
      <c r="M311" s="226"/>
      <c r="N311" s="227"/>
      <c r="O311" s="13"/>
      <c r="R311" s="228"/>
    </row>
    <row r="312" spans="1:26">
      <c r="A312" s="201"/>
      <c r="B312" s="202"/>
      <c r="C312" s="202"/>
      <c r="D312" s="206"/>
      <c r="E312" s="203"/>
      <c r="F312" s="204"/>
      <c r="G312" s="203"/>
      <c r="H312" s="203"/>
      <c r="I312" s="224"/>
      <c r="J312" s="225"/>
      <c r="K312" s="225"/>
      <c r="L312" s="119"/>
      <c r="M312" s="226"/>
      <c r="N312" s="227"/>
      <c r="O312" s="13"/>
      <c r="R312" s="228"/>
    </row>
    <row r="313" spans="1:26">
      <c r="A313" s="201"/>
      <c r="B313" s="192" t="s">
        <v>782</v>
      </c>
      <c r="O313" s="13"/>
      <c r="R313" s="228"/>
    </row>
    <row r="314" spans="1:26">
      <c r="R314" s="228"/>
    </row>
    <row r="315" spans="1:26">
      <c r="R315" s="228"/>
    </row>
    <row r="316" spans="1:26">
      <c r="R316" s="228"/>
    </row>
    <row r="317" spans="1:26">
      <c r="R317" s="228"/>
    </row>
    <row r="318" spans="1:26">
      <c r="R318" s="228"/>
    </row>
    <row r="319" spans="1:26">
      <c r="R319" s="228"/>
    </row>
    <row r="320" spans="1:26">
      <c r="R320" s="228"/>
    </row>
    <row r="330" spans="1:6">
      <c r="A330" s="207"/>
    </row>
    <row r="331" spans="1:6">
      <c r="A331" s="207"/>
      <c r="F331" s="461"/>
    </row>
    <row r="332" spans="1:6">
      <c r="A332" s="203"/>
    </row>
  </sheetData>
  <autoFilter ref="R1:R328"/>
  <mergeCells count="35">
    <mergeCell ref="P90:P91"/>
    <mergeCell ref="A90:A91"/>
    <mergeCell ref="B90:B91"/>
    <mergeCell ref="J90:J91"/>
    <mergeCell ref="M90:M91"/>
    <mergeCell ref="N90:N91"/>
    <mergeCell ref="O90:O91"/>
    <mergeCell ref="O86:O87"/>
    <mergeCell ref="P86:P87"/>
    <mergeCell ref="A86:A87"/>
    <mergeCell ref="B86:B87"/>
    <mergeCell ref="J86:J87"/>
    <mergeCell ref="M86:M87"/>
    <mergeCell ref="N86:N87"/>
    <mergeCell ref="O79:O80"/>
    <mergeCell ref="P79:P80"/>
    <mergeCell ref="A79:A80"/>
    <mergeCell ref="B79:B80"/>
    <mergeCell ref="J79:J80"/>
    <mergeCell ref="M79:M80"/>
    <mergeCell ref="N79:N80"/>
    <mergeCell ref="O99:O100"/>
    <mergeCell ref="P99:P100"/>
    <mergeCell ref="A99:A100"/>
    <mergeCell ref="B99:B100"/>
    <mergeCell ref="J99:J100"/>
    <mergeCell ref="M99:M100"/>
    <mergeCell ref="N99:N100"/>
    <mergeCell ref="O83:O84"/>
    <mergeCell ref="P83:P84"/>
    <mergeCell ref="A83:A84"/>
    <mergeCell ref="B83:B84"/>
    <mergeCell ref="J83:J84"/>
    <mergeCell ref="M83:M84"/>
    <mergeCell ref="N83:N8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2021-03-01T02:30:08Z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