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F&amp;O)'!$R$1:$R$360</definedName>
    <definedName name="_xlnm._FilterDatabase" localSheetId="1" hidden="1">'Future Intra'!$B$13:$P$13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5" i="6"/>
  <c r="M145" s="1"/>
  <c r="M91"/>
  <c r="L91"/>
  <c r="K91"/>
  <c r="L30"/>
  <c r="K30"/>
  <c r="L26"/>
  <c r="K26"/>
  <c r="L25"/>
  <c r="K25"/>
  <c r="L24"/>
  <c r="K24"/>
  <c r="M24" s="1"/>
  <c r="K339"/>
  <c r="L339" s="1"/>
  <c r="K329"/>
  <c r="L329" s="1"/>
  <c r="L94"/>
  <c r="K94"/>
  <c r="M93"/>
  <c r="L93"/>
  <c r="K93"/>
  <c r="L92"/>
  <c r="K92"/>
  <c r="P31"/>
  <c r="L90"/>
  <c r="K90"/>
  <c r="L87"/>
  <c r="K87"/>
  <c r="L88"/>
  <c r="M88" s="1"/>
  <c r="K88"/>
  <c r="L60"/>
  <c r="K60"/>
  <c r="P22"/>
  <c r="M25" l="1"/>
  <c r="M92"/>
  <c r="M30"/>
  <c r="M26"/>
  <c r="M94"/>
  <c r="M90"/>
  <c r="M87"/>
  <c r="M60"/>
  <c r="H16"/>
  <c r="L20"/>
  <c r="M20" s="1"/>
  <c r="K20"/>
  <c r="L62"/>
  <c r="K62"/>
  <c r="L89"/>
  <c r="M89" s="1"/>
  <c r="K89"/>
  <c r="K139"/>
  <c r="M139" s="1"/>
  <c r="K144"/>
  <c r="M144" s="1"/>
  <c r="K143"/>
  <c r="M143" s="1"/>
  <c r="K142"/>
  <c r="M142" s="1"/>
  <c r="K141"/>
  <c r="M141" s="1"/>
  <c r="K140"/>
  <c r="M140" s="1"/>
  <c r="L86"/>
  <c r="K86"/>
  <c r="L85"/>
  <c r="K85"/>
  <c r="L59"/>
  <c r="K59"/>
  <c r="P27"/>
  <c r="P28"/>
  <c r="P29"/>
  <c r="K138"/>
  <c r="M138" s="1"/>
  <c r="L84"/>
  <c r="K84"/>
  <c r="P23"/>
  <c r="K135"/>
  <c r="M135" s="1"/>
  <c r="K134"/>
  <c r="M134" s="1"/>
  <c r="K133"/>
  <c r="M133" s="1"/>
  <c r="K132"/>
  <c r="M132" s="1"/>
  <c r="L12"/>
  <c r="K12"/>
  <c r="L10"/>
  <c r="K10"/>
  <c r="L54"/>
  <c r="K54"/>
  <c r="L58"/>
  <c r="K58"/>
  <c r="L51"/>
  <c r="K51"/>
  <c r="L155"/>
  <c r="K155"/>
  <c r="L83"/>
  <c r="K83"/>
  <c r="M62" l="1"/>
  <c r="M86"/>
  <c r="M155"/>
  <c r="M58"/>
  <c r="M10"/>
  <c r="M51"/>
  <c r="M54"/>
  <c r="M12"/>
  <c r="M85"/>
  <c r="M59"/>
  <c r="M84"/>
  <c r="M83"/>
  <c r="K131" l="1"/>
  <c r="M131" s="1"/>
  <c r="K130"/>
  <c r="M130" s="1"/>
  <c r="K128"/>
  <c r="M128" s="1"/>
  <c r="K127"/>
  <c r="M127" s="1"/>
  <c r="K129"/>
  <c r="M129" s="1"/>
  <c r="K126"/>
  <c r="M126" s="1"/>
  <c r="K125"/>
  <c r="M125" s="1"/>
  <c r="K124"/>
  <c r="M124" s="1"/>
  <c r="K123"/>
  <c r="M123" s="1"/>
  <c r="K122"/>
  <c r="M122" s="1"/>
  <c r="K121"/>
  <c r="M121" s="1"/>
  <c r="K120"/>
  <c r="M120" s="1"/>
  <c r="L82"/>
  <c r="K82"/>
  <c r="L57"/>
  <c r="K57"/>
  <c r="L21"/>
  <c r="M21" s="1"/>
  <c r="K21"/>
  <c r="K119"/>
  <c r="M119" s="1"/>
  <c r="L81"/>
  <c r="K81"/>
  <c r="K118"/>
  <c r="M118" s="1"/>
  <c r="K116"/>
  <c r="M116" s="1"/>
  <c r="K117"/>
  <c r="M117" s="1"/>
  <c r="L75"/>
  <c r="K75"/>
  <c r="L80"/>
  <c r="K80"/>
  <c r="L53"/>
  <c r="K53"/>
  <c r="L52"/>
  <c r="K52"/>
  <c r="L56"/>
  <c r="K56"/>
  <c r="L55"/>
  <c r="K55"/>
  <c r="L16"/>
  <c r="K16"/>
  <c r="L79"/>
  <c r="K79"/>
  <c r="K112"/>
  <c r="M112" s="1"/>
  <c r="L11"/>
  <c r="K11"/>
  <c r="K113"/>
  <c r="M113" s="1"/>
  <c r="K115"/>
  <c r="M115" s="1"/>
  <c r="L78"/>
  <c r="K78"/>
  <c r="K114"/>
  <c r="M114" s="1"/>
  <c r="K110"/>
  <c r="M110" s="1"/>
  <c r="L46"/>
  <c r="K46"/>
  <c r="K111"/>
  <c r="M111" s="1"/>
  <c r="L77"/>
  <c r="K77"/>
  <c r="L76"/>
  <c r="K76"/>
  <c r="L49"/>
  <c r="K49"/>
  <c r="L42"/>
  <c r="K42"/>
  <c r="L19"/>
  <c r="K19"/>
  <c r="L50"/>
  <c r="K50"/>
  <c r="K48"/>
  <c r="L48"/>
  <c r="M82" l="1"/>
  <c r="M81"/>
  <c r="M57"/>
  <c r="M52"/>
  <c r="M53"/>
  <c r="M42"/>
  <c r="M49"/>
  <c r="M77"/>
  <c r="M11"/>
  <c r="M16"/>
  <c r="M80"/>
  <c r="M75"/>
  <c r="M56"/>
  <c r="M55"/>
  <c r="M79"/>
  <c r="M46"/>
  <c r="M78"/>
  <c r="M48"/>
  <c r="M50"/>
  <c r="M19"/>
  <c r="M76"/>
  <c r="K345"/>
  <c r="L345" s="1"/>
  <c r="L47"/>
  <c r="K47"/>
  <c r="K109"/>
  <c r="M109" s="1"/>
  <c r="M47" l="1"/>
  <c r="K108"/>
  <c r="M108" s="1"/>
  <c r="K107"/>
  <c r="M107" s="1"/>
  <c r="K106"/>
  <c r="M106" s="1"/>
  <c r="K105" l="1"/>
  <c r="M105" s="1"/>
  <c r="K104"/>
  <c r="M104" s="1"/>
  <c r="K102"/>
  <c r="M102" s="1"/>
  <c r="K74"/>
  <c r="L74"/>
  <c r="K103"/>
  <c r="M103" s="1"/>
  <c r="M74" l="1"/>
  <c r="L156" l="1"/>
  <c r="K156"/>
  <c r="K101"/>
  <c r="M101" s="1"/>
  <c r="L73"/>
  <c r="K73"/>
  <c r="M156" l="1"/>
  <c r="M73"/>
  <c r="L44"/>
  <c r="K44"/>
  <c r="L43"/>
  <c r="K43"/>
  <c r="M44" l="1"/>
  <c r="M43"/>
  <c r="K346"/>
  <c r="L346" s="1"/>
  <c r="K100"/>
  <c r="M100" s="1"/>
  <c r="L45" l="1"/>
  <c r="K45"/>
  <c r="L41"/>
  <c r="K41"/>
  <c r="L14"/>
  <c r="K14"/>
  <c r="L18"/>
  <c r="K18"/>
  <c r="M18" l="1"/>
  <c r="M14"/>
  <c r="M41"/>
  <c r="M45"/>
  <c r="L17"/>
  <c r="K17"/>
  <c r="L15"/>
  <c r="K15"/>
  <c r="M17" l="1"/>
  <c r="M15"/>
  <c r="L13" l="1"/>
  <c r="K13"/>
  <c r="M13" l="1"/>
  <c r="K343" l="1"/>
  <c r="L343" s="1"/>
  <c r="K322"/>
  <c r="L322" s="1"/>
  <c r="K342"/>
  <c r="L342" s="1"/>
  <c r="K341"/>
  <c r="L341" s="1"/>
  <c r="K340"/>
  <c r="L340" s="1"/>
  <c r="K337"/>
  <c r="L337" s="1"/>
  <c r="K336"/>
  <c r="L336" s="1"/>
  <c r="K335"/>
  <c r="L335" s="1"/>
  <c r="K334"/>
  <c r="L334" s="1"/>
  <c r="K333"/>
  <c r="L333" s="1"/>
  <c r="K332"/>
  <c r="L332" s="1"/>
  <c r="K331"/>
  <c r="L331" s="1"/>
  <c r="K330"/>
  <c r="L330" s="1"/>
  <c r="K328"/>
  <c r="L328" s="1"/>
  <c r="K327"/>
  <c r="L327" s="1"/>
  <c r="K326"/>
  <c r="L326" s="1"/>
  <c r="K325"/>
  <c r="L325" s="1"/>
  <c r="K324"/>
  <c r="L324" s="1"/>
  <c r="K323"/>
  <c r="L323" s="1"/>
  <c r="K321"/>
  <c r="L321" s="1"/>
  <c r="K320"/>
  <c r="L320" s="1"/>
  <c r="K319"/>
  <c r="L319" s="1"/>
  <c r="F318"/>
  <c r="K318" s="1"/>
  <c r="L318" s="1"/>
  <c r="K317"/>
  <c r="L317" s="1"/>
  <c r="K316"/>
  <c r="L316" s="1"/>
  <c r="K315"/>
  <c r="L315" s="1"/>
  <c r="K314"/>
  <c r="L314" s="1"/>
  <c r="K313"/>
  <c r="L313" s="1"/>
  <c r="F312"/>
  <c r="K312" s="1"/>
  <c r="L312" s="1"/>
  <c r="F311"/>
  <c r="K311" s="1"/>
  <c r="L311" s="1"/>
  <c r="K310"/>
  <c r="L310" s="1"/>
  <c r="F309"/>
  <c r="K309" s="1"/>
  <c r="L309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9"/>
  <c r="L299" s="1"/>
  <c r="K298"/>
  <c r="L298" s="1"/>
  <c r="K297"/>
  <c r="L297" s="1"/>
  <c r="K296"/>
  <c r="L296" s="1"/>
  <c r="K295"/>
  <c r="L295" s="1"/>
  <c r="K293"/>
  <c r="L293" s="1"/>
  <c r="K291"/>
  <c r="L291" s="1"/>
  <c r="K290"/>
  <c r="L290" s="1"/>
  <c r="F289"/>
  <c r="K289" s="1"/>
  <c r="L289" s="1"/>
  <c r="K288"/>
  <c r="L288" s="1"/>
  <c r="K285"/>
  <c r="L285" s="1"/>
  <c r="K284"/>
  <c r="L284" s="1"/>
  <c r="K283"/>
  <c r="L283" s="1"/>
  <c r="K280"/>
  <c r="L280" s="1"/>
  <c r="K279"/>
  <c r="L279" s="1"/>
  <c r="K278"/>
  <c r="L278" s="1"/>
  <c r="K277"/>
  <c r="L277" s="1"/>
  <c r="K276"/>
  <c r="L276" s="1"/>
  <c r="K275"/>
  <c r="L275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1"/>
  <c r="L261" s="1"/>
  <c r="K259"/>
  <c r="L259" s="1"/>
  <c r="K257"/>
  <c r="L257" s="1"/>
  <c r="K256"/>
  <c r="L256" s="1"/>
  <c r="K255"/>
  <c r="L255" s="1"/>
  <c r="K253"/>
  <c r="L253" s="1"/>
  <c r="K252"/>
  <c r="L252" s="1"/>
  <c r="K251"/>
  <c r="L251" s="1"/>
  <c r="K250"/>
  <c r="K249"/>
  <c r="L249" s="1"/>
  <c r="K248"/>
  <c r="L248" s="1"/>
  <c r="K246"/>
  <c r="L246" s="1"/>
  <c r="K245"/>
  <c r="L245" s="1"/>
  <c r="K244"/>
  <c r="L244" s="1"/>
  <c r="K243"/>
  <c r="L243" s="1"/>
  <c r="K242"/>
  <c r="L242" s="1"/>
  <c r="F241"/>
  <c r="K241" s="1"/>
  <c r="L241" s="1"/>
  <c r="H240"/>
  <c r="K240" s="1"/>
  <c r="L240" s="1"/>
  <c r="K237"/>
  <c r="L237" s="1"/>
  <c r="K236"/>
  <c r="L236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H206"/>
  <c r="K206" s="1"/>
  <c r="L206" s="1"/>
  <c r="F205"/>
  <c r="K205" s="1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M7"/>
  <c r="D7" i="5"/>
  <c r="K6" i="4"/>
  <c r="K6" i="3"/>
  <c r="L6" i="2"/>
</calcChain>
</file>

<file path=xl/sharedStrings.xml><?xml version="1.0" encoding="utf-8"?>
<sst xmlns="http://schemas.openxmlformats.org/spreadsheetml/2006/main" count="3474" uniqueCount="1279">
  <si>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</si>
  <si>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</si>
  <si>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</si>
  <si>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</si>
  <si>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</si>
  <si>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</si>
  <si>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</si>
  <si>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</si>
  <si>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</si>
  <si>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</si>
  <si>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</si>
  <si>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</si>
  <si>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</si>
  <si>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</si>
  <si>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</si>
  <si>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</si>
  <si>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</si>
  <si>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</si>
  <si>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</si>
  <si>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</si>
  <si>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</si>
  <si>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</si>
  <si>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</si>
  <si>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</si>
  <si>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</si>
  <si>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</si>
  <si>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</si>
  <si>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</si>
  <si>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</si>
  <si>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</si>
  <si>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</si>
  <si>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</si>
  <si>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</si>
  <si>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</si>
  <si>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</si>
  <si>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</si>
  <si>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</si>
  <si>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</si>
  <si>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</si>
  <si>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</si>
  <si>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</si>
  <si>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</si>
  <si>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</si>
  <si>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</si>
  <si>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</si>
  <si>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</si>
  <si>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</si>
  <si>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</si>
  <si>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</si>
  <si>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</si>
  <si>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</si>
  <si>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</si>
  <si>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</si>
  <si>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</si>
  <si>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</si>
  <si>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</si>
  <si>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</si>
  <si>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</si>
  <si>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</si>
  <si>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</si>
  <si>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</si>
  <si>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</si>
  <si>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</si>
  <si>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</si>
  <si>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</si>
  <si>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</si>
  <si>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</si>
  <si>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</si>
  <si>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</si>
  <si>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</si>
  <si>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</si>
  <si>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</si>
  <si>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</si>
  <si>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</si>
  <si>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</si>
  <si>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</si>
  <si>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</si>
  <si>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</si>
  <si>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</si>
  <si>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</si>
  <si>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</si>
  <si>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</si>
  <si>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</si>
  <si>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</si>
  <si>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</si>
  <si>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</si>
  <si>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</si>
  <si>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</si>
  <si>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</si>
  <si>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</si>
  <si>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</si>
  <si>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</si>
  <si>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</si>
  <si>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</si>
  <si>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</si>
  <si>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</si>
  <si>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</si>
  <si>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</si>
  <si>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</si>
  <si>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</si>
  <si>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</si>
  <si>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</si>
  <si>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</si>
  <si>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</si>
  <si>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</si>
  <si>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</si>
  <si>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</si>
  <si>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</si>
  <si>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</si>
  <si>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</si>
  <si>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</si>
  <si>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</si>
  <si>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</si>
  <si>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</si>
  <si>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</si>
  <si>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</si>
  <si>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</si>
  <si>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</si>
  <si>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</si>
  <si>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</si>
  <si>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</si>
  <si>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</si>
  <si>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</si>
  <si>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</si>
  <si>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</si>
  <si>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</si>
  <si>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</si>
  <si>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</si>
  <si>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</si>
  <si>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</si>
  <si>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</si>
  <si>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</si>
  <si>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</si>
  <si>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</si>
  <si>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</si>
  <si>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</si>
  <si>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</si>
  <si>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</si>
  <si>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</si>
  <si>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</si>
  <si>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</si>
  <si>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</si>
  <si>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</si>
  <si>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</si>
  <si>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</si>
  <si>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</si>
  <si>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</si>
  <si>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</si>
  <si>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</si>
  <si>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</si>
  <si>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</si>
  <si>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</si>
  <si>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</si>
  <si>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</si>
  <si>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</si>
  <si>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</si>
  <si>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</si>
  <si>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</si>
  <si>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</si>
  <si>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</si>
  <si>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</si>
  <si>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</si>
  <si>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</si>
  <si>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</si>
  <si>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</si>
  <si>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</si>
  <si>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</si>
  <si>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</si>
  <si>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</si>
  <si>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</si>
  <si>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</si>
  <si>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</si>
  <si>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</si>
  <si>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</si>
  <si>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</si>
  <si>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</si>
  <si>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</si>
  <si>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</si>
  <si>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</si>
  <si>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</si>
  <si>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</si>
  <si>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</si>
  <si>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</si>
  <si>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</si>
  <si>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</si>
  <si>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</si>
  <si>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</si>
  <si>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</si>
  <si>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</si>
  <si>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</si>
  <si>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</si>
  <si>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</si>
  <si>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</si>
  <si>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</si>
  <si>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</si>
  <si>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</si>
  <si>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</si>
  <si>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</si>
  <si>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</si>
  <si>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</si>
  <si>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</si>
  <si>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</si>
  <si>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</si>
  <si>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</si>
  <si>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</si>
  <si>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</si>
  <si>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</si>
  <si>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</si>
  <si>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</si>
  <si>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</si>
  <si>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</si>
  <si>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</si>
  <si>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</si>
  <si>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</si>
  <si>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</si>
  <si>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</si>
  <si>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</si>
  <si>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</si>
  <si>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</si>
  <si>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</si>
  <si>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</si>
  <si>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</si>
  <si>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</si>
  <si>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</si>
  <si>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</si>
  <si>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</si>
  <si>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</si>
  <si>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</si>
  <si>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</si>
  <si>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</si>
  <si>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</si>
  <si>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</si>
  <si>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</si>
  <si>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</si>
  <si>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</si>
  <si>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</si>
  <si>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</si>
  <si>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</si>
  <si>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</si>
  <si>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</si>
  <si>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</si>
  <si>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</si>
  <si>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</si>
  <si>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</si>
  <si>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</si>
  <si>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</si>
  <si>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</si>
  <si>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</si>
  <si>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</si>
  <si>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</si>
  <si>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</si>
  <si>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</si>
  <si>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</si>
  <si>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</si>
  <si>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</si>
  <si>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</si>
  <si>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</si>
  <si>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</si>
  <si>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</si>
  <si>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</si>
  <si>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</si>
  <si>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</si>
  <si>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</si>
  <si>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</si>
  <si>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</si>
  <si>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</si>
  <si>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</si>
  <si>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</si>
  <si>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</si>
  <si>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</si>
  <si>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</si>
  <si>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</si>
  <si>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</si>
  <si>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</si>
  <si>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</si>
  <si>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</si>
  <si>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</si>
  <si>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</si>
  <si>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</si>
  <si>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</si>
  <si>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</si>
  <si>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</si>
  <si>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</si>
  <si>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</si>
  <si>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</si>
  <si>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</si>
  <si>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</si>
  <si>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</si>
  <si>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</si>
  <si>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</si>
  <si>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</si>
  <si>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</si>
  <si>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</si>
  <si>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</si>
  <si>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</si>
  <si>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</si>
  <si>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</si>
  <si>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</si>
  <si>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</si>
  <si>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</si>
  <si>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</si>
  <si>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</si>
  <si>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</si>
  <si>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</si>
  <si>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</si>
  <si>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</si>
  <si>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</si>
  <si>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</si>
  <si>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</si>
  <si>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</si>
  <si>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</si>
  <si>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</si>
  <si>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</si>
  <si>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</si>
  <si>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</si>
  <si>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</si>
  <si>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</si>
  <si>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</si>
  <si>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</si>
  <si>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</si>
  <si>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</si>
  <si>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</si>
  <si>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</si>
  <si>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</si>
  <si>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</si>
  <si>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</si>
  <si>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</si>
  <si>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</si>
  <si>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</si>
  <si>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</si>
  <si>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</si>
  <si>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</si>
  <si>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</si>
  <si>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</si>
  <si>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</si>
  <si>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</si>
  <si>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</si>
  <si>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</si>
  <si>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</si>
  <si>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</si>
  <si>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</si>
  <si>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</si>
  <si>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</si>
  <si>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</si>
  <si>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</si>
  <si>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</si>
  <si>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</si>
  <si>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</si>
  <si>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</si>
  <si>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</si>
  <si>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</si>
  <si>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</si>
  <si>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</si>
  <si>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</si>
  <si>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</si>
  <si>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</si>
  <si>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</si>
  <si>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</si>
  <si>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</si>
  <si>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</si>
  <si>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</si>
  <si>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</si>
  <si>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</si>
  <si>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</si>
  <si>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</si>
  <si>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</si>
  <si>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</si>
  <si>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</si>
  <si>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</si>
  <si>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</si>
  <si>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</si>
  <si>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</si>
  <si>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</si>
  <si>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</si>
  <si>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</si>
  <si>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</si>
  <si>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</si>
  <si>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</si>
  <si>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</si>
  <si>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</si>
  <si>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</si>
  <si>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</si>
  <si>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</si>
  <si>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</si>
  <si>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</si>
  <si>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</si>
  <si>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</si>
  <si>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</si>
  <si>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</si>
  <si>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</si>
  <si>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</si>
  <si>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</si>
  <si>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</si>
  <si>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</si>
  <si>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</si>
  <si>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</si>
  <si>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</si>
  <si>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</si>
  <si>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</si>
  <si>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</si>
  <si>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</si>
  <si>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</si>
  <si>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</si>
  <si>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</si>
  <si>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</si>
  <si>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</si>
  <si>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</si>
  <si>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</si>
  <si>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</si>
  <si>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</si>
  <si>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</si>
  <si>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</si>
  <si>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</si>
  <si>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</si>
  <si>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</si>
  <si>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</si>
  <si>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</si>
  <si>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</si>
  <si>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</si>
  <si>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</si>
  <si>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</si>
  <si>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</si>
  <si>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</si>
  <si>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</si>
  <si>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</si>
  <si>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</si>
  <si>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</si>
  <si>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</si>
  <si>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</si>
  <si>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</si>
  <si>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</si>
  <si>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</si>
  <si>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</si>
  <si>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</si>
  <si>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</si>
  <si>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</si>
  <si>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</si>
  <si>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</si>
  <si>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</si>
  <si>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</si>
  <si>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</si>
  <si>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</si>
  <si>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</si>
  <si>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</si>
  <si>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</si>
  <si>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</si>
  <si>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</si>
  <si>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</si>
  <si>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</si>
  <si>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</si>
  <si>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</si>
  <si>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</si>
  <si>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</si>
  <si>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</si>
  <si>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</si>
  <si>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</si>
  <si>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</si>
  <si>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</si>
  <si>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</si>
  <si>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</si>
  <si>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</si>
  <si>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</si>
  <si>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</si>
  <si>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</si>
  <si>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</si>
  <si>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</si>
  <si>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</si>
  <si>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</si>
  <si>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</si>
  <si>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</si>
  <si>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</si>
  <si>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</si>
  <si>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</si>
  <si>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</si>
  <si>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</si>
  <si>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</si>
  <si>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</si>
  <si>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</si>
  <si>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</si>
  <si>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</si>
  <si>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</si>
  <si>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</si>
  <si>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</si>
  <si>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</si>
  <si>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</si>
  <si>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</si>
  <si>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</si>
  <si>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</si>
  <si>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</si>
  <si>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</si>
  <si>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</si>
  <si>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</si>
  <si>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</si>
  <si>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</si>
  <si>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</si>
  <si>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</si>
  <si>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</si>
  <si>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</si>
  <si>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</si>
  <si>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</si>
  <si>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</si>
  <si>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</si>
  <si>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</si>
  <si>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</si>
  <si>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</si>
  <si>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</si>
  <si>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</si>
  <si>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</si>
  <si>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</si>
  <si>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</si>
  <si>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</si>
  <si>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</si>
  <si>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</si>
  <si>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</si>
  <si>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</si>
  <si>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</si>
  <si>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</si>
  <si>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</si>
  <si>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</si>
  <si>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</si>
  <si>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</si>
  <si>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</si>
  <si>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</si>
  <si>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</si>
  <si>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</si>
  <si>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</si>
  <si>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</si>
  <si>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</si>
  <si>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</si>
  <si>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</si>
  <si>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</si>
  <si>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</si>
  <si>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</si>
  <si>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</si>
  <si>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</si>
  <si>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</si>
  <si>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</si>
  <si>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</si>
  <si>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</si>
  <si>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</si>
  <si>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</si>
  <si>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</si>
  <si>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</si>
  <si>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</si>
  <si>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</si>
  <si>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</si>
  <si>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</si>
  <si>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</si>
  <si>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</si>
  <si>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</si>
  <si>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</si>
  <si>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</si>
  <si>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</si>
  <si>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</si>
  <si>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</si>
  <si>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</si>
  <si>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</si>
  <si>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</si>
  <si>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</si>
  <si>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</si>
  <si>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</si>
  <si>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</si>
  <si>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</si>
  <si>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</si>
  <si>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</si>
  <si>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</si>
  <si>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</si>
  <si>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</si>
  <si>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</si>
  <si>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</si>
  <si>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</si>
  <si>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</si>
  <si>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</si>
  <si>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</si>
  <si>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</si>
  <si>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</si>
  <si>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</si>
  <si>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</si>
  <si>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</si>
  <si>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</si>
  <si>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</si>
  <si>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</si>
  <si>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</si>
  <si>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</si>
  <si>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</si>
  <si>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</si>
  <si>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</si>
  <si>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</si>
  <si>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</si>
  <si>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</si>
  <si>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</si>
  <si>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</si>
  <si>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</si>
  <si>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</si>
  <si>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</si>
  <si>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</si>
  <si>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</si>
  <si>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</si>
  <si>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</si>
  <si>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</si>
  <si>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</si>
  <si>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</si>
  <si>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</si>
  <si>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</si>
  <si>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</si>
  <si>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</si>
  <si>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</si>
  <si>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</si>
  <si>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</si>
  <si>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</si>
  <si>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</si>
  <si>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</si>
  <si>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</si>
  <si>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</si>
  <si>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</si>
  <si>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</si>
  <si>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</si>
  <si>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</si>
  <si>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</si>
  <si>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</si>
  <si>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</si>
  <si>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</si>
  <si>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</si>
  <si>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</si>
  <si>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</si>
  <si>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</si>
  <si>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</si>
  <si>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</si>
  <si>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</si>
  <si>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</si>
  <si>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</si>
  <si>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</si>
  <si>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</si>
  <si>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</si>
  <si>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</si>
  <si>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</si>
  <si>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</si>
  <si>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</si>
  <si>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</si>
  <si>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</si>
  <si>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</si>
  <si>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</si>
  <si>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</si>
  <si>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</si>
  <si>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</si>
  <si>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</si>
  <si>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</si>
  <si>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</si>
  <si>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</si>
  <si>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</si>
  <si>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</si>
  <si>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</si>
  <si>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</si>
  <si>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</si>
  <si>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</si>
  <si>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</si>
  <si>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</si>
  <si>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</si>
  <si>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</si>
  <si>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</si>
  <si>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</si>
  <si>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</si>
  <si>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</si>
  <si>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</si>
  <si>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</si>
  <si>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</si>
  <si>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</si>
  <si>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</si>
  <si>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</si>
  <si>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</si>
  <si>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</si>
  <si>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</si>
  <si>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</si>
  <si>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</si>
  <si>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</si>
  <si>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</si>
  <si>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</si>
  <si>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</si>
  <si>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</si>
  <si>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</si>
  <si>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</si>
  <si>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</si>
  <si>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</si>
  <si>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</si>
  <si>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</si>
  <si>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</si>
  <si>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</si>
  <si>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</si>
  <si>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</si>
  <si>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</si>
  <si>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</si>
  <si>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</si>
  <si>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</si>
  <si>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</si>
  <si>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</si>
  <si>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</si>
  <si>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</si>
  <si>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</si>
  <si>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</si>
  <si>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</si>
  <si>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</si>
  <si>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</si>
  <si>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</si>
  <si>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</si>
  <si>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</si>
  <si>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</si>
  <si>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</si>
  <si>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</si>
  <si>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</si>
  <si>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</si>
  <si>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</si>
  <si>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</si>
  <si>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</si>
  <si>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</si>
  <si>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</si>
  <si>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</si>
  <si>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</si>
  <si>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</si>
  <si>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</si>
  <si>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</si>
  <si>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</si>
  <si>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</si>
  <si>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</si>
  <si>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</si>
  <si>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</si>
  <si>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</si>
  <si>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</si>
  <si>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</si>
  <si>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</si>
  <si>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</si>
  <si>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</si>
  <si>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</si>
  <si>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</si>
  <si>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</si>
  <si>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</si>
  <si>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</si>
  <si>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</si>
  <si>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</si>
  <si>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</si>
  <si>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</si>
  <si>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</si>
  <si>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</si>
  <si>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</si>
  <si>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</si>
  <si>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</si>
  <si>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</si>
  <si>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</si>
  <si>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</si>
  <si>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</si>
  <si>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</si>
  <si>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</si>
  <si>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</si>
  <si>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</si>
  <si>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</si>
  <si>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</si>
  <si>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</si>
  <si>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</si>
  <si>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</si>
  <si>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</si>
  <si>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</si>
  <si>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</si>
  <si>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</si>
  <si>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</si>
  <si>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</si>
  <si>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</si>
  <si>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</si>
  <si>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</si>
  <si>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</si>
  <si>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</si>
  <si>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</si>
  <si>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</si>
  <si>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</si>
  <si>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</si>
  <si>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</si>
  <si>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</si>
  <si>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</si>
  <si>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</si>
  <si>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</si>
  <si>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</si>
  <si>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</si>
  <si>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</si>
  <si>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</si>
  <si>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</si>
  <si>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</si>
  <si>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</si>
  <si>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</si>
  <si>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</si>
  <si>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</si>
  <si>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</si>
  <si>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</si>
  <si>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</si>
  <si>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</si>
  <si>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</si>
  <si>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</si>
  <si>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</si>
  <si>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</si>
  <si>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</si>
  <si>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</si>
  <si>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</si>
  <si>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</si>
  <si>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</si>
  <si>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</si>
  <si>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</si>
  <si>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</si>
  <si>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</si>
  <si>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</si>
  <si>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</si>
  <si>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</si>
  <si>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</si>
  <si>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</si>
  <si>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</si>
  <si>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</si>
  <si>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</si>
  <si>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</si>
  <si>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</si>
  <si>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</si>
  <si>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</si>
  <si>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</si>
  <si>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</si>
  <si>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</si>
  <si>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</si>
  <si>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</si>
  <si>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</si>
  <si>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2400-2500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</si>
  <si>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</si>
  <si>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</si>
  <si>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</si>
  <si>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</si>
  <si>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</si>
  <si>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</si>
  <si>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</si>
  <si>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</si>
  <si>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</si>
  <si>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</si>
  <si>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</si>
  <si>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</si>
  <si>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</si>
  <si>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</si>
  <si>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</si>
  <si>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</si>
  <si>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</si>
  <si>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</si>
  <si>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</si>
  <si>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</si>
  <si>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</si>
  <si>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</si>
  <si>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</si>
  <si>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</si>
  <si>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</si>
  <si>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</si>
  <si>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</si>
  <si>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</si>
  <si>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</si>
  <si>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</si>
  <si>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</si>
  <si>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</si>
  <si>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</si>
  <si>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</si>
  <si>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</si>
  <si>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</si>
  <si>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>Profit of Rs.20/-</t>
  </si>
  <si>
    <t>465-475</t>
  </si>
  <si>
    <t>130-135</t>
  </si>
  <si>
    <t>700-730</t>
  </si>
  <si>
    <t>220-230</t>
  </si>
  <si>
    <t>780-820</t>
  </si>
  <si>
    <t>240-250</t>
  </si>
  <si>
    <t>2340-2380</t>
  </si>
  <si>
    <t>2350-2450</t>
  </si>
  <si>
    <t>3140-3200</t>
  </si>
  <si>
    <t>130-134</t>
  </si>
  <si>
    <t>1900-2000</t>
  </si>
  <si>
    <t>3200-3400</t>
  </si>
  <si>
    <t>460-475</t>
  </si>
  <si>
    <t>NIFTY 17200 PE 06-JAN</t>
  </si>
  <si>
    <t>120-150</t>
  </si>
  <si>
    <t>2470-2490</t>
  </si>
  <si>
    <t>SRF JAN FUT</t>
  </si>
  <si>
    <t>700-720</t>
  </si>
  <si>
    <t>Retail Research Technical Calls &amp; Fundamental Performance Report for the month of Jan-2022</t>
  </si>
  <si>
    <t>Profit of Rs.18.5/-</t>
  </si>
  <si>
    <t>Loss of Rs.41.50/-</t>
  </si>
  <si>
    <t>Profit of Rs.13/-</t>
  </si>
  <si>
    <t>Profit of Rs.5.5/-</t>
  </si>
  <si>
    <t>Profit of Rs.15.5/-</t>
  </si>
  <si>
    <t>Profit of Rs.44/-</t>
  </si>
  <si>
    <t>NIFTY JAN FUT</t>
  </si>
  <si>
    <t>Sell</t>
  </si>
  <si>
    <t>17650-17550</t>
  </si>
  <si>
    <t>Loss of Rs.34.5/-</t>
  </si>
  <si>
    <t>NIFTY 17600 PE 06-JAN</t>
  </si>
  <si>
    <t xml:space="preserve">POWERGRID 215 CE JAN </t>
  </si>
  <si>
    <t>SBIN 500 CE JAN</t>
  </si>
  <si>
    <t>15-18</t>
  </si>
  <si>
    <t>5.0-6</t>
  </si>
  <si>
    <t>Profit of Rs.2.25/-</t>
  </si>
  <si>
    <t>Loss of Rs.105/-</t>
  </si>
  <si>
    <t>Profit of Rs.16/-</t>
  </si>
  <si>
    <t>Loss of Rs.41/-</t>
  </si>
  <si>
    <t>HDFCBANK 1550 CE JAN</t>
  </si>
  <si>
    <t>40-45</t>
  </si>
  <si>
    <t>Profit of Rs.5.75/-</t>
  </si>
  <si>
    <t>NIFTY 17750 CE 6-JAN</t>
  </si>
  <si>
    <t>60-80</t>
  </si>
  <si>
    <t>Loss of Rs.0.90/-</t>
  </si>
  <si>
    <t>380-390</t>
  </si>
  <si>
    <t xml:space="preserve">NIFTY 17750 PE 13-JAN </t>
  </si>
  <si>
    <t>140-160</t>
  </si>
  <si>
    <t xml:space="preserve">NIFTY 17900 CE 13-JAN </t>
  </si>
  <si>
    <t>320-400</t>
  </si>
  <si>
    <t>Loss of Rs.45/-</t>
  </si>
  <si>
    <t xml:space="preserve">BANKNIFTY 37200 PE 13-JAN </t>
  </si>
  <si>
    <t>1720-1770</t>
  </si>
  <si>
    <t>COLPAL JAN FUT</t>
  </si>
  <si>
    <t>1510-1530</t>
  </si>
  <si>
    <t>s</t>
  </si>
  <si>
    <t>NIFTY 17800 PE 13-JAN</t>
  </si>
  <si>
    <t>100-120</t>
  </si>
  <si>
    <t>Profit of Rs.10/-</t>
  </si>
  <si>
    <t>POWERGRID 210 CE JAN</t>
  </si>
  <si>
    <t>Profit of Rs.47/-</t>
  </si>
  <si>
    <t>185-190</t>
  </si>
  <si>
    <t>1130-1160</t>
  </si>
  <si>
    <t>Profit of Rs.33/-</t>
  </si>
  <si>
    <t>322-330</t>
  </si>
  <si>
    <t>215-230</t>
  </si>
  <si>
    <t>NIFTY 17900 PE 13-JAN</t>
  </si>
  <si>
    <t>TOPGAIN FINANCE PRIVATE LIMITED</t>
  </si>
  <si>
    <t>NSE</t>
  </si>
  <si>
    <t>1160-1180</t>
  </si>
  <si>
    <t>Profit of Rs.26.5/-</t>
  </si>
  <si>
    <t>HINDCOPPER JAN FUT</t>
  </si>
  <si>
    <t>135-138</t>
  </si>
  <si>
    <t>645-655</t>
  </si>
  <si>
    <t>1560-1580</t>
  </si>
  <si>
    <t>Profit of Rs.160/-</t>
  </si>
  <si>
    <t>AXISBANK 750 CE JAN</t>
  </si>
  <si>
    <t>20-22</t>
  </si>
  <si>
    <t>CADILAHC JAN FUT</t>
  </si>
  <si>
    <t>455-465</t>
  </si>
  <si>
    <t>Profit of Rs.2/-</t>
  </si>
  <si>
    <t>TATACOMM JAN FUT</t>
  </si>
  <si>
    <t>Profit of Rs.24.5/-</t>
  </si>
  <si>
    <t>Loss of Rs.36.45/-</t>
  </si>
  <si>
    <t>Profit of Rs.11/-</t>
  </si>
  <si>
    <t xml:space="preserve">ABCAPITAL </t>
  </si>
  <si>
    <t>140-144</t>
  </si>
  <si>
    <t>Profit of Rs.0.80/-</t>
  </si>
  <si>
    <t>NIFTY 18200 PE 13-JAN</t>
  </si>
  <si>
    <t>80-100</t>
  </si>
  <si>
    <t>NIFTY 18250 PE 13-JAN</t>
  </si>
  <si>
    <t>IGL 465 CE JAN</t>
  </si>
  <si>
    <t>14-16</t>
  </si>
  <si>
    <t>Profit of Rs.2.10/-</t>
  </si>
  <si>
    <t xml:space="preserve">TATACOMM </t>
  </si>
  <si>
    <t>1600-1620</t>
  </si>
  <si>
    <t>Profit of Rs.8/-</t>
  </si>
  <si>
    <t>MCDOWELL-N JAN FUT</t>
  </si>
  <si>
    <t>955-965</t>
  </si>
  <si>
    <t>Profit of Rs.14.5/-</t>
  </si>
  <si>
    <t>Loss of Rs.26.5/-</t>
  </si>
  <si>
    <t>1260-1280</t>
  </si>
  <si>
    <t>570-580</t>
  </si>
  <si>
    <t>Loss of Rs.4/-</t>
  </si>
  <si>
    <t>MPHASIS JAN FUT</t>
  </si>
  <si>
    <t>3350-3390</t>
  </si>
  <si>
    <t>YACOOBALI AIYUB MOHAMMED</t>
  </si>
  <si>
    <t>380-400</t>
  </si>
  <si>
    <t>Profit of Rs.15/-</t>
  </si>
  <si>
    <t>AMBUJACEM  400 CE JAN</t>
  </si>
  <si>
    <t>225-330</t>
  </si>
  <si>
    <t>XTX MARKETS LLP</t>
  </si>
  <si>
    <t>Loss of Rs.5.5/-</t>
  </si>
  <si>
    <t>AMBUJACEM  405 CE JAN</t>
  </si>
  <si>
    <t>13-15</t>
  </si>
  <si>
    <t>Loss of Rs.3.5/-</t>
  </si>
  <si>
    <t>BANKNIFTY 38400 CE 20-JAN</t>
  </si>
  <si>
    <t>360-350</t>
  </si>
  <si>
    <t>1580-1600</t>
  </si>
  <si>
    <t>Loss of Rs.30.5/-</t>
  </si>
  <si>
    <t>Profit of Rs.50/-</t>
  </si>
  <si>
    <t>Loss of Rs.50/-</t>
  </si>
  <si>
    <t>IFL</t>
  </si>
  <si>
    <t>Loss of Rs.12/-</t>
  </si>
  <si>
    <t>AXISBANK 730 CE JAN</t>
  </si>
  <si>
    <t>20-24</t>
  </si>
  <si>
    <t>BANKNIFTY 38200 CE 20-JAN</t>
  </si>
  <si>
    <t>300-400</t>
  </si>
  <si>
    <t>BANKNIFTY 38100 CE 20-JAN</t>
  </si>
  <si>
    <t>BANKNIFTY 38000 CE 20-JAN</t>
  </si>
  <si>
    <t>ICICIBANK JAN FUT</t>
  </si>
  <si>
    <t>827-835</t>
  </si>
  <si>
    <t>Profit of Rs.6/-</t>
  </si>
  <si>
    <t>Profit of Rs.2.5/-</t>
  </si>
  <si>
    <t>Profit of Rs.75/-</t>
  </si>
  <si>
    <t>HDFCBANK JAN FUT</t>
  </si>
  <si>
    <t>1550-1560</t>
  </si>
  <si>
    <t>Profit of Rs.6.50/-</t>
  </si>
  <si>
    <t>180-250</t>
  </si>
  <si>
    <t>Loss of Rs.90/-</t>
  </si>
  <si>
    <t>1150-1170</t>
  </si>
  <si>
    <t>1250-1300</t>
  </si>
  <si>
    <t>3770-3780</t>
  </si>
  <si>
    <t>4000-4100</t>
  </si>
  <si>
    <t>AXISBANK 720 CE JAN</t>
  </si>
  <si>
    <t>BANKNIFTY 38000 CE JAN</t>
  </si>
  <si>
    <t>NIFTY 17700 CE JAN</t>
  </si>
  <si>
    <t>150-200</t>
  </si>
  <si>
    <t>TATASTEEL 1200 CE JAN</t>
  </si>
  <si>
    <t>30-40</t>
  </si>
  <si>
    <t>BANKNIFTY 37800 CE JAN</t>
  </si>
  <si>
    <t>400-500</t>
  </si>
  <si>
    <t>Loss of Rs.10.5/-</t>
  </si>
  <si>
    <t>Profit of Rs.36.5/-</t>
  </si>
  <si>
    <t>Loss of Rs.22/-</t>
  </si>
  <si>
    <t>385-395</t>
  </si>
  <si>
    <t>POOJA</t>
  </si>
  <si>
    <t>Loss of Rs.32.5/-</t>
  </si>
  <si>
    <t>Loss of Rs.1.25/-</t>
  </si>
  <si>
    <t>Loss of Rs.25/-</t>
  </si>
  <si>
    <t>Loss of Rs.650/-</t>
  </si>
  <si>
    <t>Loss of Rs.23.5/-</t>
  </si>
  <si>
    <t>BANKNIFTY 37700 CE JAN</t>
  </si>
  <si>
    <t>350-450</t>
  </si>
  <si>
    <t>NIFTY 17500 CE JAN</t>
  </si>
  <si>
    <t>175-200</t>
  </si>
  <si>
    <t>NIFTY 17400 CE JAN</t>
  </si>
  <si>
    <t>130-160</t>
  </si>
  <si>
    <t>Loss of Rs.44/-</t>
  </si>
  <si>
    <t>Loss of Rs.38/-</t>
  </si>
  <si>
    <t>Loss of Rs.110/-</t>
  </si>
  <si>
    <t>Loss of Rs.35/-</t>
  </si>
  <si>
    <t>Loss of Rs.13/-</t>
  </si>
  <si>
    <t>MULTIPLIER SHARE &amp; STOCK ADVISORS PRIVATE LIMITED</t>
  </si>
  <si>
    <t>NIFTY FEB FUT</t>
  </si>
  <si>
    <t>Profit of Rs.105/-</t>
  </si>
  <si>
    <t>460-470</t>
  </si>
  <si>
    <t>1350-1400</t>
  </si>
  <si>
    <t>2350-2400</t>
  </si>
  <si>
    <t>755-770</t>
  </si>
  <si>
    <t>2490-2510</t>
  </si>
  <si>
    <t>2700-2800</t>
  </si>
  <si>
    <t>850-860</t>
  </si>
  <si>
    <t>900-930</t>
  </si>
  <si>
    <t>TCS 3860 CE FEB</t>
  </si>
  <si>
    <t>TCS 4000 CE FEB</t>
  </si>
  <si>
    <t>80-84</t>
  </si>
  <si>
    <t>44-48</t>
  </si>
  <si>
    <t>613-617</t>
  </si>
  <si>
    <t>1060-1080</t>
  </si>
  <si>
    <t>1150-1200</t>
  </si>
  <si>
    <t>NIFTY 17100 PE JAN</t>
  </si>
  <si>
    <t>BANKNIFTY 37500 CE JAN</t>
  </si>
  <si>
    <t>GSPL FEB FUT</t>
  </si>
  <si>
    <t>305-310</t>
  </si>
  <si>
    <t>1630-1650</t>
  </si>
  <si>
    <t>TARINI</t>
  </si>
  <si>
    <t>VAMA</t>
  </si>
  <si>
    <t>OLGA TRADING PRIVATE LIMITED</t>
  </si>
  <si>
    <t>NIRANT TECHNOLOGIES PRIVATE LIMITED</t>
  </si>
  <si>
    <t>17200-17300</t>
  </si>
  <si>
    <t>Profit of Rs.100/-</t>
  </si>
  <si>
    <t>MPHASIS FEB FUT</t>
  </si>
  <si>
    <t>3100-3150</t>
  </si>
  <si>
    <t>NIFTY 17000 CE JAN</t>
  </si>
  <si>
    <t>70-100</t>
  </si>
  <si>
    <t>BANKNIFTY 37200 CE JAN</t>
  </si>
  <si>
    <t>250-300</t>
  </si>
  <si>
    <t>NIFTY 17050 PE JAN</t>
  </si>
  <si>
    <t>50-60</t>
  </si>
  <si>
    <t>Profit of Rs.23/-</t>
  </si>
  <si>
    <t>Profit of Rs.161/-</t>
  </si>
  <si>
    <t>HDFCBANK FEB FUT</t>
  </si>
  <si>
    <t>1500-1520</t>
  </si>
  <si>
    <t>2550-2650</t>
  </si>
  <si>
    <t>Loss of Rs.42.5/-</t>
  </si>
  <si>
    <t>ULTRACEMCO FEB FUT</t>
  </si>
  <si>
    <t>Profit of Rs.12/-</t>
  </si>
  <si>
    <t>GGL</t>
  </si>
  <si>
    <t>JOHNPHARMA</t>
  </si>
  <si>
    <t>HANSABEN BHARATKUMAR PATEL</t>
  </si>
  <si>
    <t>SHAGUN BARTER PRIVATE LIMITED</t>
  </si>
  <si>
    <t>MANSI SHARES &amp; STOCK ADVISORS PVT LTD</t>
  </si>
  <si>
    <t>TIMESCAN</t>
  </si>
  <si>
    <t>Timescan Logistics Ind L</t>
  </si>
  <si>
    <t>Profit of Rs.19.5/-</t>
  </si>
  <si>
    <t>Profit of Rs.7.5/-</t>
  </si>
  <si>
    <t>1850-1870</t>
  </si>
  <si>
    <t>2050-2150</t>
  </si>
  <si>
    <t>SBIN FEB FUT</t>
  </si>
  <si>
    <t>542-550</t>
  </si>
  <si>
    <t>41-41.3</t>
  </si>
  <si>
    <t>43-44</t>
  </si>
  <si>
    <t>AXISBANK FEB FUT</t>
  </si>
  <si>
    <t>795-800</t>
  </si>
  <si>
    <t>BANKNIFTY FEB FUT</t>
  </si>
  <si>
    <t>Loss of Rs.8/-</t>
  </si>
  <si>
    <t>Loss of Rs.325/-</t>
  </si>
  <si>
    <t>29-02-2022</t>
  </si>
  <si>
    <t>Profit of Rs.82.5/-</t>
  </si>
  <si>
    <t>Part Profit of Rs.65/-</t>
  </si>
  <si>
    <t>Part Profit of Rs.107.5/-</t>
  </si>
  <si>
    <t>MIDCPNIFTY</t>
  </si>
  <si>
    <t>ACEWIN</t>
  </si>
  <si>
    <t>NAVEEN GUPTA</t>
  </si>
  <si>
    <t>FRANKLIN</t>
  </si>
  <si>
    <t>INVENTURE</t>
  </si>
  <si>
    <t>ALLAPURAM ARUMUGAM SUNDAR</t>
  </si>
  <si>
    <t>MFLINDIA</t>
  </si>
  <si>
    <t>VALIANT</t>
  </si>
  <si>
    <t>DUANE PARK PRIVATE LIMITED</t>
  </si>
  <si>
    <t>BRNL</t>
  </si>
  <si>
    <t>Bharat Road Network Ltd</t>
  </si>
  <si>
    <t>RAMLAL KANWARLAL JAIN</t>
  </si>
  <si>
    <t>MITTAL</t>
  </si>
  <si>
    <t>Mittal Life Style Limited</t>
  </si>
  <si>
    <t>ORIENTALTL</t>
  </si>
  <si>
    <t>Oriental Trimex Limited</t>
  </si>
  <si>
    <t>TARUN SETH</t>
  </si>
  <si>
    <t>SANCO</t>
  </si>
  <si>
    <t>Sanco Industries Ltd.</t>
  </si>
  <si>
    <t>Profit of Rs.16.5/-</t>
  </si>
  <si>
    <t>NIFTY 17000 PE 3-FEB</t>
  </si>
  <si>
    <t>105-110</t>
  </si>
  <si>
    <t>180-200</t>
  </si>
  <si>
    <t>Profit of Rs.29/-</t>
  </si>
  <si>
    <t>TATACOMM 1400 CE FEB</t>
  </si>
  <si>
    <t>26-27</t>
  </si>
  <si>
    <t>38-45</t>
  </si>
  <si>
    <t>PIIND 2600 CE FEB</t>
  </si>
  <si>
    <t>55-58</t>
  </si>
  <si>
    <t>ACML</t>
  </si>
  <si>
    <t>RAPID CREDIT &amp; HOLDINGS PRIVATE LIMITED</t>
  </si>
  <si>
    <t>ANUBHAV</t>
  </si>
  <si>
    <t>BURS FINANCIAL ADVISORY SERVICES PRIVATE LIMITED</t>
  </si>
  <si>
    <t>ARCFIN</t>
  </si>
  <si>
    <t>BNRSEC</t>
  </si>
  <si>
    <t>ANSHU GUPTA</t>
  </si>
  <si>
    <t>VIBHU GUPTA</t>
  </si>
  <si>
    <t>BRANDBUCKT</t>
  </si>
  <si>
    <t>ESPEON CONSULTING PRIVATE LIMITED.</t>
  </si>
  <si>
    <t>CORPOCO</t>
  </si>
  <si>
    <t>ANSHUMAN HALDER</t>
  </si>
  <si>
    <t>EARUM</t>
  </si>
  <si>
    <t>PAYAL BHUMISHTH PATEL</t>
  </si>
  <si>
    <t>GHANSHYAMBHAI MANSUKHBHAI KHAMBHAYATA</t>
  </si>
  <si>
    <t>ELEFLOR</t>
  </si>
  <si>
    <t>SWAPAN KARMAKAR</t>
  </si>
  <si>
    <t>SHREENARAYAN LOHIA SONS HUF</t>
  </si>
  <si>
    <t>FIVEXTRADE</t>
  </si>
  <si>
    <t>MSB E TRADE SECURITIES LIMITED</t>
  </si>
  <si>
    <t>FRANKLININD</t>
  </si>
  <si>
    <t>SHAIKH ASRAFALI NURULHUDA</t>
  </si>
  <si>
    <t>KINJAL MILIND GURAO</t>
  </si>
  <si>
    <t>GBFL</t>
  </si>
  <si>
    <t>VORA PRANAV PRAFULCHANDRA</t>
  </si>
  <si>
    <t>GENSOL</t>
  </si>
  <si>
    <t>MOHIT PRAKASH JALAN</t>
  </si>
  <si>
    <t>PAWAN KUMAR CHUGH</t>
  </si>
  <si>
    <t>NILPA KALPESH PATEL</t>
  </si>
  <si>
    <t>SHARE INDIA SECURITIES LIMITED</t>
  </si>
  <si>
    <t>IBINFO</t>
  </si>
  <si>
    <t>DILIP PARMESHWAR BHAT</t>
  </si>
  <si>
    <t>BRAINVIEW INVESTMENT TRADING PRIVATE LTD</t>
  </si>
  <si>
    <t>RAMNIKLAL MOHANLAL MODI</t>
  </si>
  <si>
    <t>JAGDISH AMBALAL PATEL</t>
  </si>
  <si>
    <t>LALJIBHAI BHOGILAL TRIVEDI</t>
  </si>
  <si>
    <t>NARMADABEN VAGHELA</t>
  </si>
  <si>
    <t>ARTIBEN KIRANBHAI SHETH</t>
  </si>
  <si>
    <t>MOHAMMED MOHSIN HAJIMOHAMMED AJMERWALA</t>
  </si>
  <si>
    <t>HINABEN PARTH PATEL</t>
  </si>
  <si>
    <t>SAGARKUMAR RAKESHBHAI DANTANI</t>
  </si>
  <si>
    <t>ATUL JASHWANTLAL SOLANKI</t>
  </si>
  <si>
    <t>SOHEL FAROOQBHAI KUCHAMANWALA</t>
  </si>
  <si>
    <t>KOCL</t>
  </si>
  <si>
    <t>INDIGO TECH IND LIMITED</t>
  </si>
  <si>
    <t>MADHAVIPL</t>
  </si>
  <si>
    <t>NILMESH INFRABUILD LLP</t>
  </si>
  <si>
    <t>MADHUSE</t>
  </si>
  <si>
    <t>KUMAR GAURAV GUPTA</t>
  </si>
  <si>
    <t>PACE STOCK BROKING SERVICES PVT LTD</t>
  </si>
  <si>
    <t>MNIL</t>
  </si>
  <si>
    <t>KABIR SHRAN DAGAR</t>
  </si>
  <si>
    <t>SEEMA</t>
  </si>
  <si>
    <t>MALVI AND CO</t>
  </si>
  <si>
    <t>NATURAL</t>
  </si>
  <si>
    <t>RAJESHKUMAR RAMESHCHANDRA GUPTA</t>
  </si>
  <si>
    <t>RIPALBEN DHARMIKKUMAR PARIKH</t>
  </si>
  <si>
    <t>NEGOTIUM</t>
  </si>
  <si>
    <t>SHRI BALAJI COMFIN TRADERS</t>
  </si>
  <si>
    <t>ORACLECR</t>
  </si>
  <si>
    <t>YASHEN JAYESH SAVLA</t>
  </si>
  <si>
    <t>PAZEL</t>
  </si>
  <si>
    <t>XCESS SECURITIES PRIVATE LIMITED</t>
  </si>
  <si>
    <t>DIPAN MEHTA COMMODITIES PRIVATE LIMITED</t>
  </si>
  <si>
    <t>ELIXIR WEALTH MANAGEMENT PRIVATE LIMITED</t>
  </si>
  <si>
    <t>PRASHIL ASHISH MEHTA HUF</t>
  </si>
  <si>
    <t>B.W.TRADERS</t>
  </si>
  <si>
    <t>PREVEST</t>
  </si>
  <si>
    <t>NEXT ORBIT VENTURES FUND</t>
  </si>
  <si>
    <t>VINOD H BIYANI</t>
  </si>
  <si>
    <t>RAJNISH</t>
  </si>
  <si>
    <t>RAJNISHKUMAR SURENDRAPRASAD SINGH</t>
  </si>
  <si>
    <t>KABEELON SALES CORP</t>
  </si>
  <si>
    <t>GAURI NANDAN TRADERS</t>
  </si>
  <si>
    <t>TANGO COMMOSALES LLP</t>
  </si>
  <si>
    <t>ORANGE MIST PRODUCTIONS PRIVATE LIMITED</t>
  </si>
  <si>
    <t>SAWABUSI</t>
  </si>
  <si>
    <t>SEACOAST</t>
  </si>
  <si>
    <t>SHAH NISHITH</t>
  </si>
  <si>
    <t>SELLWIN</t>
  </si>
  <si>
    <t>GAGAN KISAN KHANORE</t>
  </si>
  <si>
    <t>SPOONBILL CONSULTANCY SERVICES PRIVATE LIMITED .</t>
  </si>
  <si>
    <t>SHARIKA</t>
  </si>
  <si>
    <t>SHIVA</t>
  </si>
  <si>
    <t>ANURAGI JAYESHKUMAR SIRESIYA</t>
  </si>
  <si>
    <t>ARPIT PIYUSHBHAI SHAH</t>
  </si>
  <si>
    <t>DIPAK KUMAR</t>
  </si>
  <si>
    <t>DHARMIK NITINBHAI CHAUHAN</t>
  </si>
  <si>
    <t>SICLTD</t>
  </si>
  <si>
    <t>STURDY</t>
  </si>
  <si>
    <t>PUNJAB NATIONAL BANK</t>
  </si>
  <si>
    <t>SUPERSHAKT</t>
  </si>
  <si>
    <t>PROGYAN CONSTRUCTION &amp; ENGINEERS PRIVATE LIMITED</t>
  </si>
  <si>
    <t>TIA ENTERPRISES PRIVATE LIMITED</t>
  </si>
  <si>
    <t>SWORDEDGE</t>
  </si>
  <si>
    <t>RAVINDER KUMAR GUPTA</t>
  </si>
  <si>
    <t>TANVI</t>
  </si>
  <si>
    <t>SRAVANTHI M</t>
  </si>
  <si>
    <t>KESARA CHARITA</t>
  </si>
  <si>
    <t>OM PRAKASH CHUGH</t>
  </si>
  <si>
    <t>DHEERAJ KUMAR LOHIA</t>
  </si>
  <si>
    <t>VISAGAR</t>
  </si>
  <si>
    <t>WITS</t>
  </si>
  <si>
    <t>JIGNESH AMRUTLAL THOBHANI</t>
  </si>
  <si>
    <t>VIVEK AGRAWAL</t>
  </si>
  <si>
    <t>AAKASH</t>
  </si>
  <si>
    <t>Aakash Exploration Ser L</t>
  </si>
  <si>
    <t>KREDENCE MULTI TRADING LIMITED .</t>
  </si>
  <si>
    <t>AGSTRA</t>
  </si>
  <si>
    <t>AGS Transact Tech Ltd</t>
  </si>
  <si>
    <t>MATHEW ELIZABETH</t>
  </si>
  <si>
    <t>MUSIGMA SECURITIES</t>
  </si>
  <si>
    <t>AJOONI</t>
  </si>
  <si>
    <t>Ajooni Biotech Limited</t>
  </si>
  <si>
    <t>VEENA RAJESH SHAH</t>
  </si>
  <si>
    <t>INTLCONV</t>
  </si>
  <si>
    <t>Intl Conveyors Limited</t>
  </si>
  <si>
    <t>PARTH INFIN BROKERS PVT LTD</t>
  </si>
  <si>
    <t>JAYSREETEA</t>
  </si>
  <si>
    <t>Jayashree Tea Ltd.</t>
  </si>
  <si>
    <t>JAYASHREE FINVEST PRIVATE LIMITED</t>
  </si>
  <si>
    <t>KIRLFER</t>
  </si>
  <si>
    <t>Kirloskar Ferrous Ind Ltd</t>
  </si>
  <si>
    <t>CYBAGE SOFTWARE PRIVATE LIMITED</t>
  </si>
  <si>
    <t>NIITLTD</t>
  </si>
  <si>
    <t>NIIT Limited</t>
  </si>
  <si>
    <t>NRL</t>
  </si>
  <si>
    <t>Nupur Recyclers Limited</t>
  </si>
  <si>
    <t>RAJIV AGARWAL</t>
  </si>
  <si>
    <t>RS SECURITIES</t>
  </si>
  <si>
    <t>VIKASECO</t>
  </si>
  <si>
    <t>Vikas EcoTech Limited</t>
  </si>
  <si>
    <t>RAJASTHAN GLOBAL SECURITIES PRIVATE LIMITED</t>
  </si>
  <si>
    <t>ANTGRAPHIC</t>
  </si>
  <si>
    <t>Antarctica Graphics Ltd</t>
  </si>
  <si>
    <t>ROHIT KUTHARI</t>
  </si>
  <si>
    <t>HPAL</t>
  </si>
  <si>
    <t>HP Adhesives Limited</t>
  </si>
  <si>
    <t>AG DYNAMIC FUNDS LIMITED</t>
  </si>
  <si>
    <t>ECE INDUSTRIES LIMITED</t>
  </si>
  <si>
    <t>JINDCOT</t>
  </si>
  <si>
    <t>Jindal Cotex Ltd</t>
  </si>
  <si>
    <t>SHRIRAM CREDIT COMPANY LIMITED</t>
  </si>
  <si>
    <t>ZENITH MULTI TRADING DMCC</t>
  </si>
  <si>
    <t>VIVO</t>
  </si>
  <si>
    <t>Vivo Collab Solutions Ltd</t>
  </si>
  <si>
    <t>PRAVEEN MUDUNURI</t>
  </si>
  <si>
    <t>Profit of Rs.137.5/-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</si>
</sst>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9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6" tint="0.59999389629810485"/>
        <bgColor rgb="FFFFFFFF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6" fillId="0" borderId="0" applyNumberFormat="0" applyFill="0" applyBorder="0" applyAlignment="0" applyProtection="0"/>
  </cellStyleXfs>
  <cellXfs count="498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31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1" fontId="1" fillId="19" borderId="1" xfId="0" applyNumberFormat="1" applyFont="1" applyFill="1" applyBorder="1" applyAlignment="1">
      <alignment horizontal="center" vertical="center" wrapText="1"/>
    </xf>
    <xf numFmtId="167" fontId="1" fillId="19" borderId="1" xfId="0" applyNumberFormat="1" applyFont="1" applyFill="1" applyBorder="1" applyAlignment="1">
      <alignment horizontal="center" vertical="center"/>
    </xf>
    <xf numFmtId="167" fontId="1" fillId="19" borderId="1" xfId="0" applyNumberFormat="1" applyFont="1" applyFill="1" applyBorder="1" applyAlignment="1">
      <alignment horizontal="left"/>
    </xf>
    <xf numFmtId="0" fontId="1" fillId="20" borderId="1" xfId="0" applyFont="1" applyFill="1" applyBorder="1" applyAlignment="1">
      <alignment horizontal="center"/>
    </xf>
    <xf numFmtId="2" fontId="1" fillId="20" borderId="1" xfId="0" applyNumberFormat="1" applyFont="1" applyFill="1" applyBorder="1" applyAlignment="1">
      <alignment horizontal="center" vertical="center"/>
    </xf>
    <xf numFmtId="2" fontId="1" fillId="20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31" fillId="12" borderId="1" xfId="0" applyFont="1" applyFill="1" applyBorder="1"/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1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2" fillId="13" borderId="1" xfId="0" applyFont="1" applyFill="1" applyBorder="1"/>
    <xf numFmtId="43" fontId="31" fillId="13" borderId="1" xfId="0" applyNumberFormat="1" applyFont="1" applyFill="1" applyBorder="1" applyAlignment="1">
      <alignment horizontal="center" vertical="top"/>
    </xf>
    <xf numFmtId="0" fontId="31" fillId="13" borderId="1" xfId="0" applyFont="1" applyFill="1" applyBorder="1" applyAlignment="1">
      <alignment horizontal="center" vertical="center"/>
    </xf>
    <xf numFmtId="0" fontId="31" fillId="13" borderId="1" xfId="0" applyFont="1" applyFill="1" applyBorder="1" applyAlignment="1">
      <alignment horizontal="center" vertical="top"/>
    </xf>
    <xf numFmtId="0" fontId="40" fillId="12" borderId="21" xfId="0" applyFont="1" applyFill="1" applyBorder="1" applyAlignment="1">
      <alignment horizontal="center" vertical="center"/>
    </xf>
    <xf numFmtId="16" fontId="41" fillId="14" borderId="21" xfId="0" applyNumberFormat="1" applyFont="1" applyFill="1" applyBorder="1" applyAlignment="1">
      <alignment horizontal="center" vertical="center"/>
    </xf>
    <xf numFmtId="16" fontId="40" fillId="12" borderId="21" xfId="0" applyNumberFormat="1" applyFont="1" applyFill="1" applyBorder="1" applyAlignment="1">
      <alignment horizontal="center" vertical="center"/>
    </xf>
    <xf numFmtId="0" fontId="42" fillId="13" borderId="21" xfId="0" applyFont="1" applyFill="1" applyBorder="1" applyAlignment="1"/>
    <xf numFmtId="0" fontId="43" fillId="12" borderId="21" xfId="0" applyFont="1" applyFill="1" applyBorder="1" applyAlignment="1">
      <alignment horizontal="center" vertical="center"/>
    </xf>
    <xf numFmtId="0" fontId="43" fillId="14" borderId="21" xfId="0" applyFont="1" applyFill="1" applyBorder="1" applyAlignment="1">
      <alignment horizontal="center" vertical="center"/>
    </xf>
    <xf numFmtId="2" fontId="43" fillId="14" borderId="21" xfId="0" applyNumberFormat="1" applyFont="1" applyFill="1" applyBorder="1" applyAlignment="1">
      <alignment horizontal="center" vertical="center"/>
    </xf>
    <xf numFmtId="43" fontId="43" fillId="15" borderId="21" xfId="0" applyNumberFormat="1" applyFont="1" applyFill="1" applyBorder="1" applyAlignment="1">
      <alignment horizontal="center" vertical="center"/>
    </xf>
    <xf numFmtId="16" fontId="43" fillId="14" borderId="23" xfId="0" applyNumberFormat="1" applyFont="1" applyFill="1" applyBorder="1" applyAlignment="1">
      <alignment horizontal="center" vertical="center"/>
    </xf>
    <xf numFmtId="0" fontId="44" fillId="2" borderId="0" xfId="0" applyFont="1" applyFill="1" applyBorder="1"/>
    <xf numFmtId="0" fontId="44" fillId="2" borderId="0" xfId="0" applyFont="1" applyFill="1" applyBorder="1" applyAlignment="1">
      <alignment horizontal="center"/>
    </xf>
    <xf numFmtId="0" fontId="44" fillId="12" borderId="0" xfId="0" applyFont="1" applyFill="1" applyBorder="1"/>
    <xf numFmtId="0" fontId="45" fillId="13" borderId="0" xfId="0" applyFont="1" applyFill="1" applyAlignment="1"/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8" borderId="21" xfId="0" applyFont="1" applyFill="1" applyBorder="1" applyAlignment="1">
      <alignment horizontal="center" vertical="center"/>
    </xf>
    <xf numFmtId="165" fontId="31" fillId="18" borderId="21" xfId="0" applyNumberFormat="1" applyFont="1" applyFill="1" applyBorder="1" applyAlignment="1">
      <alignment horizontal="center" vertical="center"/>
    </xf>
    <xf numFmtId="16" fontId="31" fillId="18" borderId="21" xfId="0" applyNumberFormat="1" applyFont="1" applyFill="1" applyBorder="1" applyAlignment="1">
      <alignment horizontal="center" vertical="center"/>
    </xf>
    <xf numFmtId="0" fontId="39" fillId="16" borderId="21" xfId="0" applyFont="1" applyFill="1" applyBorder="1" applyAlignment="1"/>
    <xf numFmtId="0" fontId="32" fillId="18" borderId="21" xfId="0" applyFont="1" applyFill="1" applyBorder="1" applyAlignment="1">
      <alignment horizontal="center" vertical="center"/>
    </xf>
    <xf numFmtId="0" fontId="32" fillId="17" borderId="22" xfId="0" applyFont="1" applyFill="1" applyBorder="1" applyAlignment="1">
      <alignment horizontal="center" vertical="center"/>
    </xf>
    <xf numFmtId="2" fontId="32" fillId="17" borderId="22" xfId="0" applyNumberFormat="1" applyFont="1" applyFill="1" applyBorder="1" applyAlignment="1">
      <alignment horizontal="center" vertical="center"/>
    </xf>
    <xf numFmtId="43" fontId="32" fillId="21" borderId="22" xfId="0" applyNumberFormat="1" applyFont="1" applyFill="1" applyBorder="1" applyAlignment="1">
      <alignment horizontal="center" vertical="center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2" fontId="32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10" fontId="32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0" fontId="1" fillId="22" borderId="1" xfId="0" applyFont="1" applyFill="1" applyBorder="1" applyAlignment="1">
      <alignment horizontal="center" vertical="center"/>
    </xf>
    <xf numFmtId="165" fontId="31" fillId="22" borderId="1" xfId="0" applyNumberFormat="1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2" fillId="22" borderId="1" xfId="0" applyFont="1" applyFill="1" applyBorder="1"/>
    <xf numFmtId="43" fontId="31" fillId="22" borderId="1" xfId="0" applyNumberFormat="1" applyFont="1" applyFill="1" applyBorder="1" applyAlignment="1">
      <alignment horizontal="center" vertical="top"/>
    </xf>
    <xf numFmtId="0" fontId="31" fillId="22" borderId="1" xfId="0" applyFont="1" applyFill="1" applyBorder="1" applyAlignment="1">
      <alignment horizontal="center" vertical="center"/>
    </xf>
    <xf numFmtId="0" fontId="31" fillId="22" borderId="1" xfId="0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center"/>
    </xf>
    <xf numFmtId="2" fontId="32" fillId="18" borderId="21" xfId="0" applyNumberFormat="1" applyFont="1" applyFill="1" applyBorder="1" applyAlignment="1">
      <alignment horizontal="center" vertical="center"/>
    </xf>
    <xf numFmtId="166" fontId="32" fillId="18" borderId="21" xfId="0" applyNumberFormat="1" applyFont="1" applyFill="1" applyBorder="1" applyAlignment="1">
      <alignment horizontal="center" vertical="center"/>
    </xf>
    <xf numFmtId="43" fontId="32" fillId="17" borderId="21" xfId="0" applyNumberFormat="1" applyFont="1" applyFill="1" applyBorder="1" applyAlignment="1">
      <alignment horizontal="center" vertical="center"/>
    </xf>
    <xf numFmtId="16" fontId="32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/>
    <xf numFmtId="0" fontId="39" fillId="22" borderId="21" xfId="0" applyFont="1" applyFill="1" applyBorder="1" applyAlignment="1"/>
    <xf numFmtId="0" fontId="32" fillId="11" borderId="21" xfId="0" applyFont="1" applyFill="1" applyBorder="1" applyAlignment="1">
      <alignment horizontal="center" vertical="center"/>
    </xf>
    <xf numFmtId="0" fontId="32" fillId="6" borderId="22" xfId="0" applyFont="1" applyFill="1" applyBorder="1" applyAlignment="1">
      <alignment horizontal="center" vertical="center"/>
    </xf>
    <xf numFmtId="2" fontId="32" fillId="6" borderId="22" xfId="0" applyNumberFormat="1" applyFont="1" applyFill="1" applyBorder="1" applyAlignment="1">
      <alignment horizontal="center" vertical="center"/>
    </xf>
    <xf numFmtId="2" fontId="32" fillId="6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43" fontId="32" fillId="23" borderId="22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" fontId="31" fillId="11" borderId="22" xfId="0" applyNumberFormat="1" applyFont="1" applyFill="1" applyBorder="1" applyAlignment="1">
      <alignment horizontal="center" vertical="center"/>
    </xf>
    <xf numFmtId="165" fontId="31" fillId="11" borderId="22" xfId="0" applyNumberFormat="1" applyFont="1" applyFill="1" applyBorder="1" applyAlignment="1">
      <alignment horizontal="center" vertical="center"/>
    </xf>
    <xf numFmtId="16" fontId="31" fillId="11" borderId="22" xfId="0" applyNumberFormat="1" applyFont="1" applyFill="1" applyBorder="1" applyAlignment="1">
      <alignment horizontal="center" vertical="center"/>
    </xf>
    <xf numFmtId="0" fontId="31" fillId="11" borderId="22" xfId="0" applyFont="1" applyFill="1" applyBorder="1" applyAlignment="1">
      <alignment horizontal="left"/>
    </xf>
    <xf numFmtId="0" fontId="31" fillId="11" borderId="22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1" fillId="11" borderId="20" xfId="0" applyFont="1" applyFill="1" applyBorder="1" applyAlignment="1">
      <alignment horizontal="center" vertical="center"/>
    </xf>
    <xf numFmtId="165" fontId="31" fillId="11" borderId="1" xfId="0" applyNumberFormat="1" applyFont="1" applyFill="1" applyBorder="1" applyAlignment="1">
      <alignment horizontal="center" vertical="center"/>
    </xf>
    <xf numFmtId="15" fontId="31" fillId="11" borderId="0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43" fontId="31" fillId="11" borderId="1" xfId="0" applyNumberFormat="1" applyFont="1" applyFill="1" applyBorder="1" applyAlignment="1">
      <alignment horizontal="center" vertical="top"/>
    </xf>
    <xf numFmtId="0" fontId="31" fillId="11" borderId="1" xfId="0" applyFont="1" applyFill="1" applyBorder="1" applyAlignment="1">
      <alignment horizontal="center" vertical="top"/>
    </xf>
    <xf numFmtId="0" fontId="38" fillId="0" borderId="21" xfId="0" applyFont="1" applyBorder="1"/>
    <xf numFmtId="0" fontId="0" fillId="0" borderId="21" xfId="0" applyBorder="1"/>
    <xf numFmtId="16" fontId="33" fillId="6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43" fontId="32" fillId="6" borderId="21" xfId="0" applyNumberFormat="1" applyFont="1" applyFill="1" applyBorder="1" applyAlignment="1">
      <alignment horizontal="center" vertical="center"/>
    </xf>
    <xf numFmtId="16" fontId="32" fillId="11" borderId="21" xfId="0" applyNumberFormat="1" applyFont="1" applyFill="1" applyBorder="1" applyAlignment="1">
      <alignment horizontal="center" vertical="center"/>
    </xf>
    <xf numFmtId="16" fontId="33" fillId="11" borderId="21" xfId="0" applyNumberFormat="1" applyFont="1" applyFill="1" applyBorder="1" applyAlignment="1">
      <alignment horizontal="center" vertical="center"/>
    </xf>
    <xf numFmtId="0" fontId="0" fillId="22" borderId="0" xfId="0" applyFont="1" applyFill="1" applyAlignment="1">
      <alignment horizontal="center"/>
    </xf>
    <xf numFmtId="165" fontId="26" fillId="18" borderId="21" xfId="0" applyNumberFormat="1" applyFont="1" applyFill="1" applyBorder="1" applyAlignment="1">
      <alignment horizontal="center" vertical="center"/>
    </xf>
    <xf numFmtId="1" fontId="31" fillId="18" borderId="21" xfId="0" applyNumberFormat="1" applyFont="1" applyFill="1" applyBorder="1" applyAlignment="1">
      <alignment horizontal="center" vertical="center"/>
    </xf>
    <xf numFmtId="0" fontId="31" fillId="18" borderId="21" xfId="0" applyFont="1" applyFill="1" applyBorder="1" applyAlignment="1">
      <alignment horizontal="left"/>
    </xf>
    <xf numFmtId="0" fontId="32" fillId="17" borderId="1" xfId="0" applyFont="1" applyFill="1" applyBorder="1" applyAlignment="1">
      <alignment horizontal="center" vertical="center"/>
    </xf>
    <xf numFmtId="2" fontId="32" fillId="17" borderId="1" xfId="0" applyNumberFormat="1" applyFont="1" applyFill="1" applyBorder="1" applyAlignment="1">
      <alignment horizontal="center" vertical="center"/>
    </xf>
    <xf numFmtId="10" fontId="32" fillId="17" borderId="1" xfId="0" applyNumberFormat="1" applyFont="1" applyFill="1" applyBorder="1" applyAlignment="1">
      <alignment horizontal="center" vertical="center" wrapText="1"/>
    </xf>
    <xf numFmtId="16" fontId="32" fillId="17" borderId="1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>
      <alignment horizontal="center"/>
    </xf>
    <xf numFmtId="0" fontId="0" fillId="16" borderId="21" xfId="0" applyFont="1" applyFill="1" applyBorder="1" applyAlignment="1">
      <alignment horizontal="center"/>
    </xf>
    <xf numFmtId="0" fontId="46" fillId="0" borderId="1" xfId="2" applyBorder="1"/>
    <xf numFmtId="0" fontId="46" fillId="0" borderId="2" xfId="2" applyBorder="1"/>
    <xf numFmtId="0" fontId="46" fillId="5" borderId="0" xfId="2" applyFill="1" applyBorder="1" applyAlignment="1">
      <alignment horizontal="center" wrapText="1"/>
    </xf>
    <xf numFmtId="0" fontId="46" fillId="5" borderId="0" xfId="2" applyFill="1" applyBorder="1" applyAlignment="1">
      <alignment wrapText="1"/>
    </xf>
    <xf numFmtId="0" fontId="1" fillId="16" borderId="1" xfId="0" applyFont="1" applyFill="1" applyBorder="1" applyAlignment="1">
      <alignment horizontal="center" vertical="center"/>
    </xf>
    <xf numFmtId="165" fontId="31" fillId="16" borderId="1" xfId="0" applyNumberFormat="1" applyFont="1" applyFill="1" applyBorder="1" applyAlignment="1">
      <alignment horizontal="center" vertical="center"/>
    </xf>
    <xf numFmtId="15" fontId="1" fillId="16" borderId="1" xfId="0" applyNumberFormat="1" applyFont="1" applyFill="1" applyBorder="1" applyAlignment="1">
      <alignment horizontal="center" vertical="center"/>
    </xf>
    <xf numFmtId="0" fontId="32" fillId="16" borderId="1" xfId="0" applyFont="1" applyFill="1" applyBorder="1"/>
    <xf numFmtId="43" fontId="31" fillId="16" borderId="1" xfId="0" applyNumberFormat="1" applyFont="1" applyFill="1" applyBorder="1" applyAlignment="1">
      <alignment horizontal="center" vertical="top"/>
    </xf>
    <xf numFmtId="0" fontId="31" fillId="16" borderId="1" xfId="0" applyFont="1" applyFill="1" applyBorder="1" applyAlignment="1">
      <alignment horizontal="center" vertical="center"/>
    </xf>
    <xf numFmtId="0" fontId="31" fillId="16" borderId="1" xfId="0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center"/>
    </xf>
    <xf numFmtId="0" fontId="39" fillId="13" borderId="21" xfId="0" applyFont="1" applyFill="1" applyBorder="1" applyAlignment="1"/>
    <xf numFmtId="2" fontId="32" fillId="14" borderId="22" xfId="0" applyNumberFormat="1" applyFont="1" applyFill="1" applyBorder="1" applyAlignment="1">
      <alignment horizontal="center" vertical="center"/>
    </xf>
    <xf numFmtId="43" fontId="32" fillId="15" borderId="22" xfId="0" applyNumberFormat="1" applyFont="1" applyFill="1" applyBorder="1" applyAlignment="1">
      <alignment horizontal="center" vertical="center"/>
    </xf>
    <xf numFmtId="165" fontId="26" fillId="12" borderId="23" xfId="0" applyNumberFormat="1" applyFont="1" applyFill="1" applyBorder="1" applyAlignment="1">
      <alignment horizontal="center" vertical="center"/>
    </xf>
    <xf numFmtId="0" fontId="31" fillId="18" borderId="20" xfId="0" applyFont="1" applyFill="1" applyBorder="1" applyAlignment="1">
      <alignment horizontal="center" vertical="center"/>
    </xf>
    <xf numFmtId="165" fontId="31" fillId="18" borderId="1" xfId="0" applyNumberFormat="1" applyFont="1" applyFill="1" applyBorder="1" applyAlignment="1">
      <alignment horizontal="center" vertical="center"/>
    </xf>
    <xf numFmtId="15" fontId="31" fillId="18" borderId="0" xfId="0" applyNumberFormat="1" applyFont="1" applyFill="1" applyBorder="1" applyAlignment="1">
      <alignment horizontal="center" vertical="center"/>
    </xf>
    <xf numFmtId="0" fontId="32" fillId="18" borderId="1" xfId="0" applyFont="1" applyFill="1" applyBorder="1"/>
    <xf numFmtId="43" fontId="31" fillId="18" borderId="1" xfId="0" applyNumberFormat="1" applyFont="1" applyFill="1" applyBorder="1" applyAlignment="1">
      <alignment horizontal="center" vertical="top"/>
    </xf>
    <xf numFmtId="0" fontId="31" fillId="18" borderId="1" xfId="0" applyFont="1" applyFill="1" applyBorder="1" applyAlignment="1">
      <alignment horizontal="center" vertical="top"/>
    </xf>
    <xf numFmtId="0" fontId="47" fillId="18" borderId="21" xfId="0" applyFont="1" applyFill="1" applyBorder="1" applyAlignment="1">
      <alignment horizontal="center" vertical="center"/>
    </xf>
    <xf numFmtId="165" fontId="47" fillId="18" borderId="21" xfId="0" applyNumberFormat="1" applyFont="1" applyFill="1" applyBorder="1" applyAlignment="1">
      <alignment horizontal="center" vertical="center"/>
    </xf>
    <xf numFmtId="16" fontId="47" fillId="18" borderId="21" xfId="0" applyNumberFormat="1" applyFont="1" applyFill="1" applyBorder="1" applyAlignment="1">
      <alignment horizontal="center" vertical="center"/>
    </xf>
    <xf numFmtId="0" fontId="48" fillId="16" borderId="21" xfId="0" applyFont="1" applyFill="1" applyBorder="1" applyAlignment="1"/>
    <xf numFmtId="0" fontId="31" fillId="12" borderId="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165" fontId="31" fillId="2" borderId="21" xfId="0" applyNumberFormat="1" applyFont="1" applyFill="1" applyBorder="1" applyAlignment="1">
      <alignment horizontal="center" vertical="center"/>
    </xf>
    <xf numFmtId="15" fontId="1" fillId="2" borderId="21" xfId="0" applyNumberFormat="1" applyFont="1" applyFill="1" applyBorder="1" applyAlignment="1">
      <alignment horizontal="center" vertical="center"/>
    </xf>
    <xf numFmtId="0" fontId="32" fillId="2" borderId="21" xfId="0" applyFont="1" applyFill="1" applyBorder="1"/>
    <xf numFmtId="43" fontId="31" fillId="2" borderId="21" xfId="0" applyNumberFormat="1" applyFont="1" applyFill="1" applyBorder="1" applyAlignment="1">
      <alignment horizontal="center" vertical="top"/>
    </xf>
    <xf numFmtId="0" fontId="31" fillId="2" borderId="21" xfId="0" applyFont="1" applyFill="1" applyBorder="1" applyAlignment="1">
      <alignment horizontal="center" vertical="center"/>
    </xf>
    <xf numFmtId="0" fontId="31" fillId="2" borderId="21" xfId="0" applyFont="1" applyFill="1" applyBorder="1" applyAlignment="1">
      <alignment horizontal="center" vertical="top"/>
    </xf>
    <xf numFmtId="0" fontId="32" fillId="2" borderId="21" xfId="0" applyFont="1" applyFill="1" applyBorder="1" applyAlignment="1">
      <alignment horizontal="center" vertical="center"/>
    </xf>
    <xf numFmtId="0" fontId="32" fillId="17" borderId="2" xfId="0" applyFont="1" applyFill="1" applyBorder="1" applyAlignment="1">
      <alignment horizontal="center" vertical="center"/>
    </xf>
    <xf numFmtId="2" fontId="32" fillId="17" borderId="2" xfId="0" applyNumberFormat="1" applyFont="1" applyFill="1" applyBorder="1" applyAlignment="1">
      <alignment horizontal="center" vertical="center"/>
    </xf>
    <xf numFmtId="10" fontId="32" fillId="17" borderId="2" xfId="0" applyNumberFormat="1" applyFont="1" applyFill="1" applyBorder="1" applyAlignment="1">
      <alignment horizontal="center" vertical="center" wrapText="1"/>
    </xf>
    <xf numFmtId="16" fontId="32" fillId="17" borderId="2" xfId="0" applyNumberFormat="1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15" fontId="1" fillId="24" borderId="1" xfId="0" applyNumberFormat="1" applyFont="1" applyFill="1" applyBorder="1" applyAlignment="1">
      <alignment horizontal="center" vertical="center"/>
    </xf>
    <xf numFmtId="0" fontId="32" fillId="24" borderId="1" xfId="0" applyFont="1" applyFill="1" applyBorder="1"/>
    <xf numFmtId="43" fontId="31" fillId="24" borderId="1" xfId="0" applyNumberFormat="1" applyFont="1" applyFill="1" applyBorder="1" applyAlignment="1">
      <alignment horizontal="center" vertical="top"/>
    </xf>
    <xf numFmtId="0" fontId="31" fillId="24" borderId="1" xfId="0" applyFont="1" applyFill="1" applyBorder="1" applyAlignment="1">
      <alignment horizontal="center" vertical="center"/>
    </xf>
    <xf numFmtId="0" fontId="31" fillId="24" borderId="1" xfId="0" applyFont="1" applyFill="1" applyBorder="1" applyAlignment="1">
      <alignment horizontal="center" vertical="top"/>
    </xf>
    <xf numFmtId="0" fontId="32" fillId="25" borderId="1" xfId="0" applyFont="1" applyFill="1" applyBorder="1" applyAlignment="1">
      <alignment horizontal="center" vertical="center"/>
    </xf>
    <xf numFmtId="2" fontId="32" fillId="25" borderId="1" xfId="0" applyNumberFormat="1" applyFont="1" applyFill="1" applyBorder="1" applyAlignment="1">
      <alignment horizontal="center" vertical="center"/>
    </xf>
    <xf numFmtId="10" fontId="32" fillId="25" borderId="1" xfId="0" applyNumberFormat="1" applyFont="1" applyFill="1" applyBorder="1" applyAlignment="1">
      <alignment horizontal="center" vertical="center" wrapText="1"/>
    </xf>
    <xf numFmtId="16" fontId="32" fillId="25" borderId="1" xfId="0" applyNumberFormat="1" applyFont="1" applyFill="1" applyBorder="1" applyAlignment="1">
      <alignment horizontal="center" vertical="center"/>
    </xf>
    <xf numFmtId="0" fontId="31" fillId="26" borderId="1" xfId="0" applyFont="1" applyFill="1" applyBorder="1" applyAlignment="1">
      <alignment horizontal="center" vertical="center"/>
    </xf>
    <xf numFmtId="165" fontId="31" fillId="26" borderId="21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16" fontId="33" fillId="18" borderId="2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  <xf numFmtId="0" fontId="31" fillId="12" borderId="22" xfId="0" applyFont="1" applyFill="1" applyBorder="1" applyAlignment="1">
      <alignment horizontal="center" vertical="center"/>
    </xf>
    <xf numFmtId="0" fontId="31" fillId="12" borderId="23" xfId="0" applyFont="1" applyFill="1" applyBorder="1" applyAlignment="1">
      <alignment horizontal="center" vertical="center"/>
    </xf>
    <xf numFmtId="165" fontId="31" fillId="12" borderId="22" xfId="0" applyNumberFormat="1" applyFont="1" applyFill="1" applyBorder="1" applyAlignment="1">
      <alignment horizontal="center" vertical="center"/>
    </xf>
    <xf numFmtId="165" fontId="31" fillId="12" borderId="23" xfId="0" applyNumberFormat="1" applyFont="1" applyFill="1" applyBorder="1" applyAlignment="1">
      <alignment horizontal="center" vertical="center"/>
    </xf>
    <xf numFmtId="0" fontId="32" fillId="14" borderId="22" xfId="0" applyFont="1" applyFill="1" applyBorder="1" applyAlignment="1">
      <alignment horizontal="center" vertical="center"/>
    </xf>
    <xf numFmtId="0" fontId="32" fillId="14" borderId="2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4" sqref="C24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44593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426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426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427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426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426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D18" sqref="D18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29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44593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82" t="s">
        <v>16</v>
      </c>
      <c r="B9" s="484" t="s">
        <v>17</v>
      </c>
      <c r="C9" s="484" t="s">
        <v>18</v>
      </c>
      <c r="D9" s="484" t="s">
        <v>19</v>
      </c>
      <c r="E9" s="23" t="s">
        <v>20</v>
      </c>
      <c r="F9" s="23" t="s">
        <v>21</v>
      </c>
      <c r="G9" s="479" t="s">
        <v>22</v>
      </c>
      <c r="H9" s="480"/>
      <c r="I9" s="481"/>
      <c r="J9" s="479" t="s">
        <v>23</v>
      </c>
      <c r="K9" s="480"/>
      <c r="L9" s="481"/>
      <c r="M9" s="23"/>
      <c r="N9" s="24"/>
      <c r="O9" s="24"/>
      <c r="P9" s="24"/>
    </row>
    <row r="10" spans="1:16" ht="59.25" customHeight="1">
      <c r="A10" s="483"/>
      <c r="B10" s="485"/>
      <c r="C10" s="485"/>
      <c r="D10" s="485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44616</v>
      </c>
      <c r="E11" s="32">
        <v>17361.95</v>
      </c>
      <c r="F11" s="32">
        <v>17352.633333333335</v>
      </c>
      <c r="G11" s="33">
        <v>17280.316666666669</v>
      </c>
      <c r="H11" s="33">
        <v>17198.683333333334</v>
      </c>
      <c r="I11" s="33">
        <v>17126.366666666669</v>
      </c>
      <c r="J11" s="33">
        <v>17434.26666666667</v>
      </c>
      <c r="K11" s="33">
        <v>17506.583333333336</v>
      </c>
      <c r="L11" s="33">
        <v>17588.216666666671</v>
      </c>
      <c r="M11" s="34">
        <v>17424.95</v>
      </c>
      <c r="N11" s="34">
        <v>17271</v>
      </c>
      <c r="O11" s="35">
        <v>10323750</v>
      </c>
      <c r="P11" s="36">
        <v>-9.783454073562696E-2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44616</v>
      </c>
      <c r="E12" s="37">
        <v>38113.75</v>
      </c>
      <c r="F12" s="37">
        <v>38055.583333333336</v>
      </c>
      <c r="G12" s="38">
        <v>37815.166666666672</v>
      </c>
      <c r="H12" s="38">
        <v>37516.583333333336</v>
      </c>
      <c r="I12" s="38">
        <v>37276.166666666672</v>
      </c>
      <c r="J12" s="38">
        <v>38354.166666666672</v>
      </c>
      <c r="K12" s="38">
        <v>38594.583333333343</v>
      </c>
      <c r="L12" s="38">
        <v>38893.166666666672</v>
      </c>
      <c r="M12" s="28">
        <v>38296</v>
      </c>
      <c r="N12" s="28">
        <v>37757</v>
      </c>
      <c r="O12" s="39">
        <v>2183825</v>
      </c>
      <c r="P12" s="40">
        <v>3.4877797391273439E-2</v>
      </c>
    </row>
    <row r="13" spans="1:16" ht="12.75" customHeight="1">
      <c r="A13" s="28">
        <v>3</v>
      </c>
      <c r="B13" s="29" t="s">
        <v>35</v>
      </c>
      <c r="C13" s="30" t="s">
        <v>833</v>
      </c>
      <c r="D13" s="31">
        <v>44614</v>
      </c>
      <c r="E13" s="37">
        <v>17905.25</v>
      </c>
      <c r="F13" s="37">
        <v>17858.45</v>
      </c>
      <c r="G13" s="38">
        <v>17757.150000000001</v>
      </c>
      <c r="H13" s="38">
        <v>17609.05</v>
      </c>
      <c r="I13" s="38">
        <v>17507.75</v>
      </c>
      <c r="J13" s="38">
        <v>18006.550000000003</v>
      </c>
      <c r="K13" s="38">
        <v>18107.849999999999</v>
      </c>
      <c r="L13" s="38">
        <v>18255.950000000004</v>
      </c>
      <c r="M13" s="28">
        <v>17959.75</v>
      </c>
      <c r="N13" s="28">
        <v>17710.349999999999</v>
      </c>
      <c r="O13" s="39">
        <v>1600</v>
      </c>
      <c r="P13" s="40">
        <v>2.564102564102564E-2</v>
      </c>
    </row>
    <row r="14" spans="1:16" ht="12.75" customHeight="1">
      <c r="A14" s="28">
        <v>4</v>
      </c>
      <c r="B14" s="29" t="s">
        <v>35</v>
      </c>
      <c r="C14" s="30" t="s">
        <v>1102</v>
      </c>
      <c r="D14" s="31">
        <v>44620</v>
      </c>
      <c r="E14" s="37">
        <v>7652.55</v>
      </c>
      <c r="F14" s="37">
        <v>7514</v>
      </c>
      <c r="G14" s="38">
        <v>7358</v>
      </c>
      <c r="H14" s="38">
        <v>7063.45</v>
      </c>
      <c r="I14" s="38">
        <v>6907.45</v>
      </c>
      <c r="J14" s="38">
        <v>7808.55</v>
      </c>
      <c r="K14" s="38">
        <v>7964.55</v>
      </c>
      <c r="L14" s="38">
        <v>8259.1</v>
      </c>
      <c r="M14" s="28">
        <v>7670</v>
      </c>
      <c r="N14" s="28">
        <v>7219.45</v>
      </c>
      <c r="O14" s="39">
        <v>2400</v>
      </c>
      <c r="P14" s="40">
        <v>0.28000000000000003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44616</v>
      </c>
      <c r="E15" s="37">
        <v>987.3</v>
      </c>
      <c r="F15" s="37">
        <v>992.63333333333333</v>
      </c>
      <c r="G15" s="38">
        <v>976.26666666666665</v>
      </c>
      <c r="H15" s="38">
        <v>965.23333333333335</v>
      </c>
      <c r="I15" s="38">
        <v>948.86666666666667</v>
      </c>
      <c r="J15" s="38">
        <v>1003.6666666666666</v>
      </c>
      <c r="K15" s="38">
        <v>1020.0333333333332</v>
      </c>
      <c r="L15" s="38">
        <v>1031.0666666666666</v>
      </c>
      <c r="M15" s="28">
        <v>1009</v>
      </c>
      <c r="N15" s="28">
        <v>981.6</v>
      </c>
      <c r="O15" s="39">
        <v>2150500</v>
      </c>
      <c r="P15" s="40">
        <v>-2.4296182028538373E-2</v>
      </c>
    </row>
    <row r="16" spans="1:16" ht="12.75" customHeight="1">
      <c r="A16" s="28">
        <v>6</v>
      </c>
      <c r="B16" s="29" t="s">
        <v>47</v>
      </c>
      <c r="C16" s="30" t="s">
        <v>239</v>
      </c>
      <c r="D16" s="31">
        <v>44616</v>
      </c>
      <c r="E16" s="37">
        <v>16156.3</v>
      </c>
      <c r="F16" s="37">
        <v>16197.199999999999</v>
      </c>
      <c r="G16" s="38">
        <v>16021.399999999998</v>
      </c>
      <c r="H16" s="38">
        <v>15886.499999999998</v>
      </c>
      <c r="I16" s="38">
        <v>15710.699999999997</v>
      </c>
      <c r="J16" s="38">
        <v>16332.099999999999</v>
      </c>
      <c r="K16" s="38">
        <v>16507.899999999998</v>
      </c>
      <c r="L16" s="38">
        <v>16642.8</v>
      </c>
      <c r="M16" s="28">
        <v>16373</v>
      </c>
      <c r="N16" s="28">
        <v>16062.3</v>
      </c>
      <c r="O16" s="39">
        <v>66000</v>
      </c>
      <c r="P16" s="40">
        <v>7.0559610705596104E-2</v>
      </c>
    </row>
    <row r="17" spans="1:16" ht="12.75" customHeight="1">
      <c r="A17" s="28">
        <v>7</v>
      </c>
      <c r="B17" s="29" t="s">
        <v>44</v>
      </c>
      <c r="C17" s="30" t="s">
        <v>243</v>
      </c>
      <c r="D17" s="31">
        <v>44616</v>
      </c>
      <c r="E17" s="37">
        <v>118.1</v>
      </c>
      <c r="F17" s="37">
        <v>118.39999999999999</v>
      </c>
      <c r="G17" s="38">
        <v>116.29999999999998</v>
      </c>
      <c r="H17" s="38">
        <v>114.49999999999999</v>
      </c>
      <c r="I17" s="38">
        <v>112.39999999999998</v>
      </c>
      <c r="J17" s="38">
        <v>120.19999999999999</v>
      </c>
      <c r="K17" s="38">
        <v>122.29999999999998</v>
      </c>
      <c r="L17" s="38">
        <v>124.1</v>
      </c>
      <c r="M17" s="28">
        <v>120.5</v>
      </c>
      <c r="N17" s="28">
        <v>116.6</v>
      </c>
      <c r="O17" s="39">
        <v>16390000</v>
      </c>
      <c r="P17" s="40">
        <v>3.702672605790646E-2</v>
      </c>
    </row>
    <row r="18" spans="1:16" ht="12.75" customHeight="1">
      <c r="A18" s="28">
        <v>8</v>
      </c>
      <c r="B18" s="29" t="s">
        <v>40</v>
      </c>
      <c r="C18" s="30" t="s">
        <v>41</v>
      </c>
      <c r="D18" s="31">
        <v>44616</v>
      </c>
      <c r="E18" s="37">
        <v>294.85000000000002</v>
      </c>
      <c r="F18" s="37">
        <v>293.81666666666666</v>
      </c>
      <c r="G18" s="38">
        <v>289.93333333333334</v>
      </c>
      <c r="H18" s="38">
        <v>285.01666666666665</v>
      </c>
      <c r="I18" s="38">
        <v>281.13333333333333</v>
      </c>
      <c r="J18" s="38">
        <v>298.73333333333335</v>
      </c>
      <c r="K18" s="38">
        <v>302.61666666666667</v>
      </c>
      <c r="L18" s="38">
        <v>307.53333333333336</v>
      </c>
      <c r="M18" s="28">
        <v>297.7</v>
      </c>
      <c r="N18" s="28">
        <v>288.89999999999998</v>
      </c>
      <c r="O18" s="39">
        <v>14315600</v>
      </c>
      <c r="P18" s="40">
        <v>-9.0727635637815284E-4</v>
      </c>
    </row>
    <row r="19" spans="1:16" ht="12.75" customHeight="1">
      <c r="A19" s="28">
        <v>9</v>
      </c>
      <c r="B19" s="29" t="s">
        <v>42</v>
      </c>
      <c r="C19" s="30" t="s">
        <v>43</v>
      </c>
      <c r="D19" s="31">
        <v>44616</v>
      </c>
      <c r="E19" s="37">
        <v>2284.3000000000002</v>
      </c>
      <c r="F19" s="37">
        <v>2265.6333333333332</v>
      </c>
      <c r="G19" s="38">
        <v>2235.2666666666664</v>
      </c>
      <c r="H19" s="38">
        <v>2186.2333333333331</v>
      </c>
      <c r="I19" s="38">
        <v>2155.8666666666663</v>
      </c>
      <c r="J19" s="38">
        <v>2314.6666666666665</v>
      </c>
      <c r="K19" s="38">
        <v>2345.0333333333333</v>
      </c>
      <c r="L19" s="38">
        <v>2394.0666666666666</v>
      </c>
      <c r="M19" s="28">
        <v>2296</v>
      </c>
      <c r="N19" s="28">
        <v>2216.6</v>
      </c>
      <c r="O19" s="39">
        <v>2754250</v>
      </c>
      <c r="P19" s="40">
        <v>-1.3520773638968482E-2</v>
      </c>
    </row>
    <row r="20" spans="1:16" ht="12.75" customHeight="1">
      <c r="A20" s="28">
        <v>10</v>
      </c>
      <c r="B20" s="29" t="s">
        <v>44</v>
      </c>
      <c r="C20" s="30" t="s">
        <v>45</v>
      </c>
      <c r="D20" s="31">
        <v>44616</v>
      </c>
      <c r="E20" s="37">
        <v>1722.3</v>
      </c>
      <c r="F20" s="37">
        <v>1723.0333333333335</v>
      </c>
      <c r="G20" s="38">
        <v>1704.616666666667</v>
      </c>
      <c r="H20" s="38">
        <v>1686.9333333333334</v>
      </c>
      <c r="I20" s="38">
        <v>1668.5166666666669</v>
      </c>
      <c r="J20" s="38">
        <v>1740.7166666666672</v>
      </c>
      <c r="K20" s="38">
        <v>1759.1333333333337</v>
      </c>
      <c r="L20" s="38">
        <v>1776.8166666666673</v>
      </c>
      <c r="M20" s="28">
        <v>1741.45</v>
      </c>
      <c r="N20" s="28">
        <v>1705.35</v>
      </c>
      <c r="O20" s="39">
        <v>20499000</v>
      </c>
      <c r="P20" s="40">
        <v>-1.6645879305382326E-2</v>
      </c>
    </row>
    <row r="21" spans="1:16" ht="12.75" customHeight="1">
      <c r="A21" s="28">
        <v>11</v>
      </c>
      <c r="B21" s="29" t="s">
        <v>44</v>
      </c>
      <c r="C21" s="30" t="s">
        <v>46</v>
      </c>
      <c r="D21" s="31">
        <v>44616</v>
      </c>
      <c r="E21" s="37">
        <v>719.65</v>
      </c>
      <c r="F21" s="37">
        <v>721.18333333333339</v>
      </c>
      <c r="G21" s="38">
        <v>715.41666666666674</v>
      </c>
      <c r="H21" s="38">
        <v>711.18333333333339</v>
      </c>
      <c r="I21" s="38">
        <v>705.41666666666674</v>
      </c>
      <c r="J21" s="38">
        <v>725.41666666666674</v>
      </c>
      <c r="K21" s="38">
        <v>731.18333333333339</v>
      </c>
      <c r="L21" s="38">
        <v>735.41666666666674</v>
      </c>
      <c r="M21" s="28">
        <v>726.95</v>
      </c>
      <c r="N21" s="28">
        <v>716.95</v>
      </c>
      <c r="O21" s="39">
        <v>89142500</v>
      </c>
      <c r="P21" s="40">
        <v>-5.4667670766741974E-3</v>
      </c>
    </row>
    <row r="22" spans="1:16" ht="12.75" customHeight="1">
      <c r="A22" s="28">
        <v>12</v>
      </c>
      <c r="B22" s="29" t="s">
        <v>47</v>
      </c>
      <c r="C22" s="30" t="s">
        <v>48</v>
      </c>
      <c r="D22" s="31">
        <v>44616</v>
      </c>
      <c r="E22" s="37">
        <v>3512.35</v>
      </c>
      <c r="F22" s="37">
        <v>3484.9166666666665</v>
      </c>
      <c r="G22" s="38">
        <v>3425.8833333333332</v>
      </c>
      <c r="H22" s="38">
        <v>3339.4166666666665</v>
      </c>
      <c r="I22" s="38">
        <v>3280.3833333333332</v>
      </c>
      <c r="J22" s="38">
        <v>3571.3833333333332</v>
      </c>
      <c r="K22" s="38">
        <v>3630.416666666667</v>
      </c>
      <c r="L22" s="38">
        <v>3716.8833333333332</v>
      </c>
      <c r="M22" s="28">
        <v>3543.95</v>
      </c>
      <c r="N22" s="28">
        <v>3398.45</v>
      </c>
      <c r="O22" s="39">
        <v>248600</v>
      </c>
      <c r="P22" s="40">
        <v>-0.10057887120115774</v>
      </c>
    </row>
    <row r="23" spans="1:16" ht="12.75" customHeight="1">
      <c r="A23" s="28">
        <v>13</v>
      </c>
      <c r="B23" s="29" t="s">
        <v>49</v>
      </c>
      <c r="C23" s="30" t="s">
        <v>50</v>
      </c>
      <c r="D23" s="31">
        <v>44616</v>
      </c>
      <c r="E23" s="37">
        <v>619.29999999999995</v>
      </c>
      <c r="F23" s="37">
        <v>620.56666666666672</v>
      </c>
      <c r="G23" s="38">
        <v>615.68333333333339</v>
      </c>
      <c r="H23" s="38">
        <v>612.06666666666672</v>
      </c>
      <c r="I23" s="38">
        <v>607.18333333333339</v>
      </c>
      <c r="J23" s="38">
        <v>624.18333333333339</v>
      </c>
      <c r="K23" s="38">
        <v>629.06666666666683</v>
      </c>
      <c r="L23" s="38">
        <v>632.68333333333339</v>
      </c>
      <c r="M23" s="28">
        <v>625.45000000000005</v>
      </c>
      <c r="N23" s="28">
        <v>616.95000000000005</v>
      </c>
      <c r="O23" s="39">
        <v>8574000</v>
      </c>
      <c r="P23" s="40">
        <v>-1.0616201246249712E-2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44616</v>
      </c>
      <c r="E24" s="37">
        <v>366.65</v>
      </c>
      <c r="F24" s="37">
        <v>366.58333333333331</v>
      </c>
      <c r="G24" s="38">
        <v>363.81666666666661</v>
      </c>
      <c r="H24" s="38">
        <v>360.98333333333329</v>
      </c>
      <c r="I24" s="38">
        <v>358.21666666666658</v>
      </c>
      <c r="J24" s="38">
        <v>369.41666666666663</v>
      </c>
      <c r="K24" s="38">
        <v>372.18333333333339</v>
      </c>
      <c r="L24" s="38">
        <v>375.01666666666665</v>
      </c>
      <c r="M24" s="28">
        <v>369.35</v>
      </c>
      <c r="N24" s="28">
        <v>363.75</v>
      </c>
      <c r="O24" s="39">
        <v>16506000</v>
      </c>
      <c r="P24" s="40">
        <v>2.3247163846010787E-2</v>
      </c>
    </row>
    <row r="25" spans="1:16" ht="12.75" customHeight="1">
      <c r="A25" s="28">
        <v>15</v>
      </c>
      <c r="B25" s="29" t="s">
        <v>47</v>
      </c>
      <c r="C25" s="30" t="s">
        <v>52</v>
      </c>
      <c r="D25" s="31">
        <v>44616</v>
      </c>
      <c r="E25" s="37">
        <v>758</v>
      </c>
      <c r="F25" s="37">
        <v>760.7166666666667</v>
      </c>
      <c r="G25" s="38">
        <v>750.48333333333335</v>
      </c>
      <c r="H25" s="38">
        <v>742.9666666666667</v>
      </c>
      <c r="I25" s="38">
        <v>732.73333333333335</v>
      </c>
      <c r="J25" s="38">
        <v>768.23333333333335</v>
      </c>
      <c r="K25" s="38">
        <v>778.4666666666667</v>
      </c>
      <c r="L25" s="38">
        <v>785.98333333333335</v>
      </c>
      <c r="M25" s="28">
        <v>770.95</v>
      </c>
      <c r="N25" s="28">
        <v>753.2</v>
      </c>
      <c r="O25" s="39">
        <v>1783600</v>
      </c>
      <c r="P25" s="40">
        <v>2.3704298915227E-2</v>
      </c>
    </row>
    <row r="26" spans="1:16" ht="12.75" customHeight="1">
      <c r="A26" s="28">
        <v>16</v>
      </c>
      <c r="B26" s="29" t="s">
        <v>44</v>
      </c>
      <c r="C26" s="30" t="s">
        <v>53</v>
      </c>
      <c r="D26" s="31">
        <v>44616</v>
      </c>
      <c r="E26" s="37">
        <v>4461.8</v>
      </c>
      <c r="F26" s="37">
        <v>4468.7333333333327</v>
      </c>
      <c r="G26" s="38">
        <v>4352.4666666666653</v>
      </c>
      <c r="H26" s="38">
        <v>4243.1333333333323</v>
      </c>
      <c r="I26" s="38">
        <v>4126.866666666665</v>
      </c>
      <c r="J26" s="38">
        <v>4578.0666666666657</v>
      </c>
      <c r="K26" s="38">
        <v>4694.3333333333339</v>
      </c>
      <c r="L26" s="38">
        <v>4803.6666666666661</v>
      </c>
      <c r="M26" s="28">
        <v>4585</v>
      </c>
      <c r="N26" s="28">
        <v>4359.3999999999996</v>
      </c>
      <c r="O26" s="39">
        <v>2717750</v>
      </c>
      <c r="P26" s="40">
        <v>1.893335832786578E-2</v>
      </c>
    </row>
    <row r="27" spans="1:16" ht="12.75" customHeight="1">
      <c r="A27" s="28">
        <v>17</v>
      </c>
      <c r="B27" s="260" t="s">
        <v>49</v>
      </c>
      <c r="C27" s="30" t="s">
        <v>54</v>
      </c>
      <c r="D27" s="31">
        <v>44616</v>
      </c>
      <c r="E27" s="37">
        <v>217.65</v>
      </c>
      <c r="F27" s="37">
        <v>217.9</v>
      </c>
      <c r="G27" s="38">
        <v>215.75</v>
      </c>
      <c r="H27" s="38">
        <v>213.85</v>
      </c>
      <c r="I27" s="38">
        <v>211.7</v>
      </c>
      <c r="J27" s="38">
        <v>219.8</v>
      </c>
      <c r="K27" s="38">
        <v>221.95000000000005</v>
      </c>
      <c r="L27" s="38">
        <v>223.85000000000002</v>
      </c>
      <c r="M27" s="28">
        <v>220.05</v>
      </c>
      <c r="N27" s="28">
        <v>216</v>
      </c>
      <c r="O27" s="39">
        <v>9967500</v>
      </c>
      <c r="P27" s="40">
        <v>1.4762025960804276E-2</v>
      </c>
    </row>
    <row r="28" spans="1:16" ht="12.75" customHeight="1">
      <c r="A28" s="28">
        <v>18</v>
      </c>
      <c r="B28" s="29" t="s">
        <v>49</v>
      </c>
      <c r="C28" s="30" t="s">
        <v>55</v>
      </c>
      <c r="D28" s="31">
        <v>44616</v>
      </c>
      <c r="E28" s="37">
        <v>133.15</v>
      </c>
      <c r="F28" s="37">
        <v>133.03333333333333</v>
      </c>
      <c r="G28" s="38">
        <v>131.81666666666666</v>
      </c>
      <c r="H28" s="38">
        <v>130.48333333333332</v>
      </c>
      <c r="I28" s="38">
        <v>129.26666666666665</v>
      </c>
      <c r="J28" s="38">
        <v>134.36666666666667</v>
      </c>
      <c r="K28" s="38">
        <v>135.58333333333331</v>
      </c>
      <c r="L28" s="38">
        <v>136.91666666666669</v>
      </c>
      <c r="M28" s="28">
        <v>134.25</v>
      </c>
      <c r="N28" s="28">
        <v>131.69999999999999</v>
      </c>
      <c r="O28" s="39">
        <v>28575000</v>
      </c>
      <c r="P28" s="40">
        <v>3.15059861373661E-4</v>
      </c>
    </row>
    <row r="29" spans="1:16" ht="12.75" customHeight="1">
      <c r="A29" s="28">
        <v>19</v>
      </c>
      <c r="B29" s="261" t="s">
        <v>56</v>
      </c>
      <c r="C29" s="30" t="s">
        <v>57</v>
      </c>
      <c r="D29" s="31">
        <v>44616</v>
      </c>
      <c r="E29" s="37">
        <v>3157.15</v>
      </c>
      <c r="F29" s="37">
        <v>3164.3500000000004</v>
      </c>
      <c r="G29" s="38">
        <v>3132.9000000000005</v>
      </c>
      <c r="H29" s="38">
        <v>3108.65</v>
      </c>
      <c r="I29" s="38">
        <v>3077.2000000000003</v>
      </c>
      <c r="J29" s="38">
        <v>3188.6000000000008</v>
      </c>
      <c r="K29" s="38">
        <v>3220.0500000000006</v>
      </c>
      <c r="L29" s="38">
        <v>3244.3000000000011</v>
      </c>
      <c r="M29" s="28">
        <v>3195.8</v>
      </c>
      <c r="N29" s="28">
        <v>3140.1</v>
      </c>
      <c r="O29" s="39">
        <v>4103550</v>
      </c>
      <c r="P29" s="40">
        <v>1.736705094830792E-2</v>
      </c>
    </row>
    <row r="30" spans="1:16" ht="12.75" customHeight="1">
      <c r="A30" s="28">
        <v>20</v>
      </c>
      <c r="B30" s="29" t="s">
        <v>44</v>
      </c>
      <c r="C30" s="30" t="s">
        <v>307</v>
      </c>
      <c r="D30" s="31">
        <v>44616</v>
      </c>
      <c r="E30" s="37">
        <v>2161.3000000000002</v>
      </c>
      <c r="F30" s="37">
        <v>2153.7000000000003</v>
      </c>
      <c r="G30" s="38">
        <v>2127.4000000000005</v>
      </c>
      <c r="H30" s="38">
        <v>2093.5000000000005</v>
      </c>
      <c r="I30" s="38">
        <v>2067.2000000000007</v>
      </c>
      <c r="J30" s="38">
        <v>2187.6000000000004</v>
      </c>
      <c r="K30" s="38">
        <v>2213.9000000000005</v>
      </c>
      <c r="L30" s="38">
        <v>2247.8000000000002</v>
      </c>
      <c r="M30" s="28">
        <v>2180</v>
      </c>
      <c r="N30" s="28">
        <v>2119.8000000000002</v>
      </c>
      <c r="O30" s="39">
        <v>963050</v>
      </c>
      <c r="P30" s="40">
        <v>-1.3798929878907349E-2</v>
      </c>
    </row>
    <row r="31" spans="1:16" ht="12.75" customHeight="1">
      <c r="A31" s="28">
        <v>21</v>
      </c>
      <c r="B31" s="29" t="s">
        <v>44</v>
      </c>
      <c r="C31" s="30" t="s">
        <v>308</v>
      </c>
      <c r="D31" s="31">
        <v>44616</v>
      </c>
      <c r="E31" s="37">
        <v>9514.5499999999993</v>
      </c>
      <c r="F31" s="37">
        <v>9637.7166666666672</v>
      </c>
      <c r="G31" s="38">
        <v>9305.4333333333343</v>
      </c>
      <c r="H31" s="38">
        <v>9096.3166666666675</v>
      </c>
      <c r="I31" s="38">
        <v>8764.0333333333347</v>
      </c>
      <c r="J31" s="38">
        <v>9846.8333333333339</v>
      </c>
      <c r="K31" s="38">
        <v>10179.116666666667</v>
      </c>
      <c r="L31" s="38">
        <v>10388.233333333334</v>
      </c>
      <c r="M31" s="28">
        <v>9970</v>
      </c>
      <c r="N31" s="28">
        <v>9428.6</v>
      </c>
      <c r="O31" s="39">
        <v>78975</v>
      </c>
      <c r="P31" s="40">
        <v>4.5680238331678252E-2</v>
      </c>
    </row>
    <row r="32" spans="1:16" ht="12.75" customHeight="1">
      <c r="A32" s="28">
        <v>22</v>
      </c>
      <c r="B32" s="29" t="s">
        <v>58</v>
      </c>
      <c r="C32" s="30" t="s">
        <v>59</v>
      </c>
      <c r="D32" s="31">
        <v>44616</v>
      </c>
      <c r="E32" s="37">
        <v>1310.3</v>
      </c>
      <c r="F32" s="37">
        <v>1305.0666666666666</v>
      </c>
      <c r="G32" s="38">
        <v>1270.2833333333333</v>
      </c>
      <c r="H32" s="38">
        <v>1230.2666666666667</v>
      </c>
      <c r="I32" s="38">
        <v>1195.4833333333333</v>
      </c>
      <c r="J32" s="38">
        <v>1345.0833333333333</v>
      </c>
      <c r="K32" s="38">
        <v>1379.8666666666666</v>
      </c>
      <c r="L32" s="38">
        <v>1419.8833333333332</v>
      </c>
      <c r="M32" s="28">
        <v>1339.85</v>
      </c>
      <c r="N32" s="28">
        <v>1265.05</v>
      </c>
      <c r="O32" s="39">
        <v>2997000</v>
      </c>
      <c r="P32" s="40">
        <v>-3.2913843175217811E-2</v>
      </c>
    </row>
    <row r="33" spans="1:16" ht="12.75" customHeight="1">
      <c r="A33" s="28">
        <v>23</v>
      </c>
      <c r="B33" s="29" t="s">
        <v>47</v>
      </c>
      <c r="C33" s="30" t="s">
        <v>60</v>
      </c>
      <c r="D33" s="31">
        <v>44616</v>
      </c>
      <c r="E33" s="37">
        <v>636.35</v>
      </c>
      <c r="F33" s="37">
        <v>636.7833333333333</v>
      </c>
      <c r="G33" s="38">
        <v>627.06666666666661</v>
      </c>
      <c r="H33" s="38">
        <v>617.7833333333333</v>
      </c>
      <c r="I33" s="38">
        <v>608.06666666666661</v>
      </c>
      <c r="J33" s="38">
        <v>646.06666666666661</v>
      </c>
      <c r="K33" s="38">
        <v>655.7833333333333</v>
      </c>
      <c r="L33" s="38">
        <v>665.06666666666661</v>
      </c>
      <c r="M33" s="28">
        <v>646.5</v>
      </c>
      <c r="N33" s="28">
        <v>627.5</v>
      </c>
      <c r="O33" s="39">
        <v>15689250</v>
      </c>
      <c r="P33" s="40">
        <v>-1.3367069270062539E-3</v>
      </c>
    </row>
    <row r="34" spans="1:16" ht="12.75" customHeight="1">
      <c r="A34" s="28">
        <v>24</v>
      </c>
      <c r="B34" s="29" t="s">
        <v>58</v>
      </c>
      <c r="C34" s="30" t="s">
        <v>61</v>
      </c>
      <c r="D34" s="31">
        <v>44616</v>
      </c>
      <c r="E34" s="37">
        <v>775.1</v>
      </c>
      <c r="F34" s="37">
        <v>772.86666666666679</v>
      </c>
      <c r="G34" s="38">
        <v>766.03333333333353</v>
      </c>
      <c r="H34" s="38">
        <v>756.9666666666667</v>
      </c>
      <c r="I34" s="38">
        <v>750.13333333333344</v>
      </c>
      <c r="J34" s="38">
        <v>781.93333333333362</v>
      </c>
      <c r="K34" s="38">
        <v>788.76666666666688</v>
      </c>
      <c r="L34" s="38">
        <v>797.83333333333371</v>
      </c>
      <c r="M34" s="28">
        <v>779.7</v>
      </c>
      <c r="N34" s="28">
        <v>763.8</v>
      </c>
      <c r="O34" s="39">
        <v>45474000</v>
      </c>
      <c r="P34" s="40">
        <v>-2.6311056296410493E-2</v>
      </c>
    </row>
    <row r="35" spans="1:16" ht="12.75" customHeight="1">
      <c r="A35" s="28">
        <v>25</v>
      </c>
      <c r="B35" s="29" t="s">
        <v>49</v>
      </c>
      <c r="C35" s="30" t="s">
        <v>62</v>
      </c>
      <c r="D35" s="31">
        <v>44616</v>
      </c>
      <c r="E35" s="37">
        <v>3567.85</v>
      </c>
      <c r="F35" s="37">
        <v>3549.9333333333329</v>
      </c>
      <c r="G35" s="38">
        <v>3511.1166666666659</v>
      </c>
      <c r="H35" s="38">
        <v>3454.3833333333328</v>
      </c>
      <c r="I35" s="38">
        <v>3415.5666666666657</v>
      </c>
      <c r="J35" s="38">
        <v>3606.6666666666661</v>
      </c>
      <c r="K35" s="38">
        <v>3645.4833333333327</v>
      </c>
      <c r="L35" s="38">
        <v>3702.2166666666662</v>
      </c>
      <c r="M35" s="28">
        <v>3588.75</v>
      </c>
      <c r="N35" s="28">
        <v>3493.2</v>
      </c>
      <c r="O35" s="39">
        <v>2262250</v>
      </c>
      <c r="P35" s="40">
        <v>-8.6546888694127959E-3</v>
      </c>
    </row>
    <row r="36" spans="1:16" ht="12.75" customHeight="1">
      <c r="A36" s="28">
        <v>26</v>
      </c>
      <c r="B36" s="29" t="s">
        <v>63</v>
      </c>
      <c r="C36" s="30" t="s">
        <v>64</v>
      </c>
      <c r="D36" s="31">
        <v>44616</v>
      </c>
      <c r="E36" s="37">
        <v>15742.5</v>
      </c>
      <c r="F36" s="37">
        <v>15630.833333333334</v>
      </c>
      <c r="G36" s="38">
        <v>15471.666666666668</v>
      </c>
      <c r="H36" s="38">
        <v>15200.833333333334</v>
      </c>
      <c r="I36" s="38">
        <v>15041.666666666668</v>
      </c>
      <c r="J36" s="38">
        <v>15901.666666666668</v>
      </c>
      <c r="K36" s="38">
        <v>16060.833333333336</v>
      </c>
      <c r="L36" s="38">
        <v>16331.666666666668</v>
      </c>
      <c r="M36" s="28">
        <v>15790</v>
      </c>
      <c r="N36" s="28">
        <v>15360</v>
      </c>
      <c r="O36" s="39">
        <v>744500</v>
      </c>
      <c r="P36" s="40">
        <v>-3.9044853178444659E-2</v>
      </c>
    </row>
    <row r="37" spans="1:16" ht="12.75" customHeight="1">
      <c r="A37" s="28">
        <v>27</v>
      </c>
      <c r="B37" s="29" t="s">
        <v>63</v>
      </c>
      <c r="C37" s="30" t="s">
        <v>65</v>
      </c>
      <c r="D37" s="31">
        <v>44616</v>
      </c>
      <c r="E37" s="37">
        <v>7015.6</v>
      </c>
      <c r="F37" s="37">
        <v>7015.7166666666672</v>
      </c>
      <c r="G37" s="38">
        <v>6946.5833333333339</v>
      </c>
      <c r="H37" s="38">
        <v>6877.5666666666666</v>
      </c>
      <c r="I37" s="38">
        <v>6808.4333333333334</v>
      </c>
      <c r="J37" s="38">
        <v>7084.7333333333345</v>
      </c>
      <c r="K37" s="38">
        <v>7153.8666666666677</v>
      </c>
      <c r="L37" s="38">
        <v>7222.883333333335</v>
      </c>
      <c r="M37" s="28">
        <v>7084.85</v>
      </c>
      <c r="N37" s="28">
        <v>6946.7</v>
      </c>
      <c r="O37" s="39">
        <v>4717500</v>
      </c>
      <c r="P37" s="40">
        <v>-2.9196141479099678E-2</v>
      </c>
    </row>
    <row r="38" spans="1:16" ht="12.75" customHeight="1">
      <c r="A38" s="28">
        <v>28</v>
      </c>
      <c r="B38" s="29" t="s">
        <v>49</v>
      </c>
      <c r="C38" s="30" t="s">
        <v>66</v>
      </c>
      <c r="D38" s="31">
        <v>44616</v>
      </c>
      <c r="E38" s="37">
        <v>2342.9499999999998</v>
      </c>
      <c r="F38" s="37">
        <v>2334.7000000000003</v>
      </c>
      <c r="G38" s="38">
        <v>2297.8500000000004</v>
      </c>
      <c r="H38" s="38">
        <v>2252.75</v>
      </c>
      <c r="I38" s="38">
        <v>2215.9</v>
      </c>
      <c r="J38" s="38">
        <v>2379.8000000000006</v>
      </c>
      <c r="K38" s="38">
        <v>2416.65</v>
      </c>
      <c r="L38" s="38">
        <v>2461.7500000000009</v>
      </c>
      <c r="M38" s="28">
        <v>2371.5500000000002</v>
      </c>
      <c r="N38" s="28">
        <v>2289.6</v>
      </c>
      <c r="O38" s="39">
        <v>1019200</v>
      </c>
      <c r="P38" s="40">
        <v>-3.9231071008238524E-4</v>
      </c>
    </row>
    <row r="39" spans="1:16" ht="12.75" customHeight="1">
      <c r="A39" s="28">
        <v>29</v>
      </c>
      <c r="B39" s="29" t="s">
        <v>44</v>
      </c>
      <c r="C39" s="30" t="s">
        <v>316</v>
      </c>
      <c r="D39" s="31">
        <v>44616</v>
      </c>
      <c r="E39" s="37">
        <v>423.15</v>
      </c>
      <c r="F39" s="37">
        <v>423.39999999999992</v>
      </c>
      <c r="G39" s="38">
        <v>412.89999999999986</v>
      </c>
      <c r="H39" s="38">
        <v>402.64999999999992</v>
      </c>
      <c r="I39" s="38">
        <v>392.14999999999986</v>
      </c>
      <c r="J39" s="38">
        <v>433.64999999999986</v>
      </c>
      <c r="K39" s="38">
        <v>444.15</v>
      </c>
      <c r="L39" s="38">
        <v>454.39999999999986</v>
      </c>
      <c r="M39" s="28">
        <v>433.9</v>
      </c>
      <c r="N39" s="28">
        <v>413.15</v>
      </c>
      <c r="O39" s="39">
        <v>6251200</v>
      </c>
      <c r="P39" s="40">
        <v>-1.6116847141777888E-2</v>
      </c>
    </row>
    <row r="40" spans="1:16" ht="12.75" customHeight="1">
      <c r="A40" s="28">
        <v>30</v>
      </c>
      <c r="B40" s="29" t="s">
        <v>58</v>
      </c>
      <c r="C40" s="30" t="s">
        <v>67</v>
      </c>
      <c r="D40" s="31">
        <v>44616</v>
      </c>
      <c r="E40" s="37">
        <v>316.7</v>
      </c>
      <c r="F40" s="37">
        <v>318.23333333333329</v>
      </c>
      <c r="G40" s="38">
        <v>313.86666666666656</v>
      </c>
      <c r="H40" s="38">
        <v>311.03333333333325</v>
      </c>
      <c r="I40" s="38">
        <v>306.66666666666652</v>
      </c>
      <c r="J40" s="38">
        <v>321.06666666666661</v>
      </c>
      <c r="K40" s="38">
        <v>325.43333333333328</v>
      </c>
      <c r="L40" s="38">
        <v>328.26666666666665</v>
      </c>
      <c r="M40" s="28">
        <v>322.60000000000002</v>
      </c>
      <c r="N40" s="28">
        <v>315.39999999999998</v>
      </c>
      <c r="O40" s="39">
        <v>19936800</v>
      </c>
      <c r="P40" s="40">
        <v>-8.5929108485499461E-3</v>
      </c>
    </row>
    <row r="41" spans="1:16" ht="12.75" customHeight="1">
      <c r="A41" s="28">
        <v>31</v>
      </c>
      <c r="B41" s="29" t="s">
        <v>58</v>
      </c>
      <c r="C41" s="30" t="s">
        <v>68</v>
      </c>
      <c r="D41" s="31">
        <v>44616</v>
      </c>
      <c r="E41" s="37">
        <v>107.9</v>
      </c>
      <c r="F41" s="37">
        <v>106.64999999999999</v>
      </c>
      <c r="G41" s="38">
        <v>104.44999999999999</v>
      </c>
      <c r="H41" s="38">
        <v>101</v>
      </c>
      <c r="I41" s="38">
        <v>98.8</v>
      </c>
      <c r="J41" s="38">
        <v>110.09999999999998</v>
      </c>
      <c r="K41" s="38">
        <v>112.3</v>
      </c>
      <c r="L41" s="38">
        <v>115.74999999999997</v>
      </c>
      <c r="M41" s="28">
        <v>108.85</v>
      </c>
      <c r="N41" s="28">
        <v>103.2</v>
      </c>
      <c r="O41" s="39">
        <v>131320800</v>
      </c>
      <c r="P41" s="40">
        <v>6.1571928497115291E-2</v>
      </c>
    </row>
    <row r="42" spans="1:16" ht="12.75" customHeight="1">
      <c r="A42" s="28">
        <v>32</v>
      </c>
      <c r="B42" s="29" t="s">
        <v>56</v>
      </c>
      <c r="C42" s="30" t="s">
        <v>69</v>
      </c>
      <c r="D42" s="31">
        <v>44616</v>
      </c>
      <c r="E42" s="37">
        <v>2069.5</v>
      </c>
      <c r="F42" s="37">
        <v>2087.7999999999997</v>
      </c>
      <c r="G42" s="38">
        <v>2046.6999999999994</v>
      </c>
      <c r="H42" s="38">
        <v>2023.8999999999996</v>
      </c>
      <c r="I42" s="38">
        <v>1982.7999999999993</v>
      </c>
      <c r="J42" s="38">
        <v>2110.5999999999995</v>
      </c>
      <c r="K42" s="38">
        <v>2151.6999999999998</v>
      </c>
      <c r="L42" s="38">
        <v>2174.4999999999995</v>
      </c>
      <c r="M42" s="28">
        <v>2128.9</v>
      </c>
      <c r="N42" s="28">
        <v>2065</v>
      </c>
      <c r="O42" s="39">
        <v>1186350</v>
      </c>
      <c r="P42" s="40">
        <v>6.6238260009886307E-2</v>
      </c>
    </row>
    <row r="43" spans="1:16" ht="12.75" customHeight="1">
      <c r="A43" s="28">
        <v>33</v>
      </c>
      <c r="B43" s="29" t="s">
        <v>70</v>
      </c>
      <c r="C43" s="30" t="s">
        <v>71</v>
      </c>
      <c r="D43" s="31">
        <v>44616</v>
      </c>
      <c r="E43" s="37">
        <v>209.25</v>
      </c>
      <c r="F43" s="37">
        <v>211.31666666666669</v>
      </c>
      <c r="G43" s="38">
        <v>204.63333333333338</v>
      </c>
      <c r="H43" s="38">
        <v>200.01666666666668</v>
      </c>
      <c r="I43" s="38">
        <v>193.33333333333337</v>
      </c>
      <c r="J43" s="38">
        <v>215.93333333333339</v>
      </c>
      <c r="K43" s="38">
        <v>222.61666666666673</v>
      </c>
      <c r="L43" s="38">
        <v>227.23333333333341</v>
      </c>
      <c r="M43" s="28">
        <v>218</v>
      </c>
      <c r="N43" s="28">
        <v>206.7</v>
      </c>
      <c r="O43" s="39">
        <v>30282200</v>
      </c>
      <c r="P43" s="40">
        <v>9.4191953865165448E-2</v>
      </c>
    </row>
    <row r="44" spans="1:16" ht="12.75" customHeight="1">
      <c r="A44" s="28">
        <v>34</v>
      </c>
      <c r="B44" s="29" t="s">
        <v>56</v>
      </c>
      <c r="C44" s="30" t="s">
        <v>72</v>
      </c>
      <c r="D44" s="31">
        <v>44616</v>
      </c>
      <c r="E44" s="37">
        <v>723.45</v>
      </c>
      <c r="F44" s="37">
        <v>728.08333333333337</v>
      </c>
      <c r="G44" s="38">
        <v>716.16666666666674</v>
      </c>
      <c r="H44" s="38">
        <v>708.88333333333333</v>
      </c>
      <c r="I44" s="38">
        <v>696.9666666666667</v>
      </c>
      <c r="J44" s="38">
        <v>735.36666666666679</v>
      </c>
      <c r="K44" s="38">
        <v>747.28333333333353</v>
      </c>
      <c r="L44" s="38">
        <v>754.56666666666683</v>
      </c>
      <c r="M44" s="28">
        <v>740</v>
      </c>
      <c r="N44" s="28">
        <v>720.8</v>
      </c>
      <c r="O44" s="39">
        <v>4450600</v>
      </c>
      <c r="P44" s="40">
        <v>2.5082341018495061E-2</v>
      </c>
    </row>
    <row r="45" spans="1:16" ht="12.75" customHeight="1">
      <c r="A45" s="28">
        <v>35</v>
      </c>
      <c r="B45" s="29" t="s">
        <v>49</v>
      </c>
      <c r="C45" s="30" t="s">
        <v>73</v>
      </c>
      <c r="D45" s="31">
        <v>44616</v>
      </c>
      <c r="E45" s="37">
        <v>738.2</v>
      </c>
      <c r="F45" s="37">
        <v>738.4666666666667</v>
      </c>
      <c r="G45" s="38">
        <v>731.83333333333337</v>
      </c>
      <c r="H45" s="38">
        <v>725.4666666666667</v>
      </c>
      <c r="I45" s="38">
        <v>718.83333333333337</v>
      </c>
      <c r="J45" s="38">
        <v>744.83333333333337</v>
      </c>
      <c r="K45" s="38">
        <v>751.46666666666658</v>
      </c>
      <c r="L45" s="38">
        <v>757.83333333333337</v>
      </c>
      <c r="M45" s="28">
        <v>745.1</v>
      </c>
      <c r="N45" s="28">
        <v>732.1</v>
      </c>
      <c r="O45" s="39">
        <v>5604000</v>
      </c>
      <c r="P45" s="40">
        <v>7.0080862533692719E-3</v>
      </c>
    </row>
    <row r="46" spans="1:16" ht="12.75" customHeight="1">
      <c r="A46" s="28">
        <v>36</v>
      </c>
      <c r="B46" s="29" t="s">
        <v>74</v>
      </c>
      <c r="C46" s="30" t="s">
        <v>75</v>
      </c>
      <c r="D46" s="31">
        <v>44616</v>
      </c>
      <c r="E46" s="37">
        <v>730.95</v>
      </c>
      <c r="F46" s="37">
        <v>729.20000000000016</v>
      </c>
      <c r="G46" s="38">
        <v>721.95000000000027</v>
      </c>
      <c r="H46" s="38">
        <v>712.95000000000016</v>
      </c>
      <c r="I46" s="38">
        <v>705.70000000000027</v>
      </c>
      <c r="J46" s="38">
        <v>738.20000000000027</v>
      </c>
      <c r="K46" s="38">
        <v>745.45</v>
      </c>
      <c r="L46" s="38">
        <v>754.45000000000027</v>
      </c>
      <c r="M46" s="28">
        <v>736.45</v>
      </c>
      <c r="N46" s="28">
        <v>720.2</v>
      </c>
      <c r="O46" s="39">
        <v>55906550</v>
      </c>
      <c r="P46" s="40">
        <v>-4.4953666888459726E-2</v>
      </c>
    </row>
    <row r="47" spans="1:16" ht="12.75" customHeight="1">
      <c r="A47" s="28">
        <v>37</v>
      </c>
      <c r="B47" s="29" t="s">
        <v>70</v>
      </c>
      <c r="C47" s="30" t="s">
        <v>76</v>
      </c>
      <c r="D47" s="31">
        <v>44616</v>
      </c>
      <c r="E47" s="37">
        <v>58.3</v>
      </c>
      <c r="F47" s="37">
        <v>58.083333333333336</v>
      </c>
      <c r="G47" s="38">
        <v>57.216666666666669</v>
      </c>
      <c r="H47" s="38">
        <v>56.133333333333333</v>
      </c>
      <c r="I47" s="38">
        <v>55.266666666666666</v>
      </c>
      <c r="J47" s="38">
        <v>59.166666666666671</v>
      </c>
      <c r="K47" s="38">
        <v>60.033333333333331</v>
      </c>
      <c r="L47" s="38">
        <v>61.116666666666674</v>
      </c>
      <c r="M47" s="28">
        <v>58.95</v>
      </c>
      <c r="N47" s="28">
        <v>57</v>
      </c>
      <c r="O47" s="39">
        <v>131071500</v>
      </c>
      <c r="P47" s="40">
        <v>3.0035481475369254E-2</v>
      </c>
    </row>
    <row r="48" spans="1:16" ht="12.75" customHeight="1">
      <c r="A48" s="28">
        <v>38</v>
      </c>
      <c r="B48" s="29" t="s">
        <v>47</v>
      </c>
      <c r="C48" s="30" t="s">
        <v>77</v>
      </c>
      <c r="D48" s="31">
        <v>44616</v>
      </c>
      <c r="E48" s="37">
        <v>369.2</v>
      </c>
      <c r="F48" s="37">
        <v>370.8</v>
      </c>
      <c r="G48" s="38">
        <v>362.75</v>
      </c>
      <c r="H48" s="38">
        <v>356.3</v>
      </c>
      <c r="I48" s="38">
        <v>348.25</v>
      </c>
      <c r="J48" s="38">
        <v>377.25</v>
      </c>
      <c r="K48" s="38">
        <v>385.30000000000007</v>
      </c>
      <c r="L48" s="38">
        <v>391.75</v>
      </c>
      <c r="M48" s="28">
        <v>378.85</v>
      </c>
      <c r="N48" s="28">
        <v>364.35</v>
      </c>
      <c r="O48" s="39">
        <v>14621100</v>
      </c>
      <c r="P48" s="40">
        <v>-2.5448413306760693E-2</v>
      </c>
    </row>
    <row r="49" spans="1:16" ht="12.75" customHeight="1">
      <c r="A49" s="28">
        <v>39</v>
      </c>
      <c r="B49" s="29" t="s">
        <v>49</v>
      </c>
      <c r="C49" s="30" t="s">
        <v>78</v>
      </c>
      <c r="D49" s="31">
        <v>44616</v>
      </c>
      <c r="E49" s="37">
        <v>16515.849999999999</v>
      </c>
      <c r="F49" s="37">
        <v>16531.5</v>
      </c>
      <c r="G49" s="38">
        <v>16430.099999999999</v>
      </c>
      <c r="H49" s="38">
        <v>16344.349999999999</v>
      </c>
      <c r="I49" s="38">
        <v>16242.949999999997</v>
      </c>
      <c r="J49" s="38">
        <v>16617.25</v>
      </c>
      <c r="K49" s="38">
        <v>16718.650000000001</v>
      </c>
      <c r="L49" s="38">
        <v>16804.400000000001</v>
      </c>
      <c r="M49" s="28">
        <v>16632.900000000001</v>
      </c>
      <c r="N49" s="28">
        <v>16445.75</v>
      </c>
      <c r="O49" s="39">
        <v>125250</v>
      </c>
      <c r="P49" s="40">
        <v>4.0080160320641279E-3</v>
      </c>
    </row>
    <row r="50" spans="1:16" ht="12.75" customHeight="1">
      <c r="A50" s="28">
        <v>40</v>
      </c>
      <c r="B50" s="29" t="s">
        <v>79</v>
      </c>
      <c r="C50" s="30" t="s">
        <v>80</v>
      </c>
      <c r="D50" s="31">
        <v>44616</v>
      </c>
      <c r="E50" s="37">
        <v>389.6</v>
      </c>
      <c r="F50" s="37">
        <v>388.15000000000003</v>
      </c>
      <c r="G50" s="38">
        <v>382.80000000000007</v>
      </c>
      <c r="H50" s="38">
        <v>376.00000000000006</v>
      </c>
      <c r="I50" s="38">
        <v>370.65000000000009</v>
      </c>
      <c r="J50" s="38">
        <v>394.95000000000005</v>
      </c>
      <c r="K50" s="38">
        <v>400.30000000000007</v>
      </c>
      <c r="L50" s="38">
        <v>407.1</v>
      </c>
      <c r="M50" s="28">
        <v>393.5</v>
      </c>
      <c r="N50" s="28">
        <v>381.35</v>
      </c>
      <c r="O50" s="39">
        <v>26843400</v>
      </c>
      <c r="P50" s="40">
        <v>-7.9824386350029926E-3</v>
      </c>
    </row>
    <row r="51" spans="1:16" ht="12.75" customHeight="1">
      <c r="A51" s="28">
        <v>41</v>
      </c>
      <c r="B51" s="29" t="s">
        <v>56</v>
      </c>
      <c r="C51" s="30" t="s">
        <v>81</v>
      </c>
      <c r="D51" s="31">
        <v>44616</v>
      </c>
      <c r="E51" s="37">
        <v>3551.55</v>
      </c>
      <c r="F51" s="37">
        <v>3570.2166666666672</v>
      </c>
      <c r="G51" s="38">
        <v>3500.3833333333341</v>
      </c>
      <c r="H51" s="38">
        <v>3449.2166666666672</v>
      </c>
      <c r="I51" s="38">
        <v>3379.3833333333341</v>
      </c>
      <c r="J51" s="38">
        <v>3621.3833333333341</v>
      </c>
      <c r="K51" s="38">
        <v>3691.2166666666672</v>
      </c>
      <c r="L51" s="38">
        <v>3742.3833333333341</v>
      </c>
      <c r="M51" s="28">
        <v>3640.05</v>
      </c>
      <c r="N51" s="28">
        <v>3519.05</v>
      </c>
      <c r="O51" s="39">
        <v>1262400</v>
      </c>
      <c r="P51" s="40">
        <v>4.261645193260654E-2</v>
      </c>
    </row>
    <row r="52" spans="1:16" ht="12.75" customHeight="1">
      <c r="A52" s="28">
        <v>42</v>
      </c>
      <c r="B52" s="29" t="s">
        <v>87</v>
      </c>
      <c r="C52" s="30" t="s">
        <v>322</v>
      </c>
      <c r="D52" s="31">
        <v>44616</v>
      </c>
      <c r="E52" s="37">
        <v>476.65</v>
      </c>
      <c r="F52" s="37">
        <v>469.7166666666667</v>
      </c>
      <c r="G52" s="38">
        <v>459.43333333333339</v>
      </c>
      <c r="H52" s="38">
        <v>442.2166666666667</v>
      </c>
      <c r="I52" s="38">
        <v>431.93333333333339</v>
      </c>
      <c r="J52" s="38">
        <v>486.93333333333339</v>
      </c>
      <c r="K52" s="38">
        <v>497.2166666666667</v>
      </c>
      <c r="L52" s="38">
        <v>514.43333333333339</v>
      </c>
      <c r="M52" s="28">
        <v>480</v>
      </c>
      <c r="N52" s="28">
        <v>452.5</v>
      </c>
      <c r="O52" s="39">
        <v>4980300</v>
      </c>
      <c r="P52" s="40">
        <v>-2.8651115618661259E-2</v>
      </c>
    </row>
    <row r="53" spans="1:16" ht="12.75" customHeight="1">
      <c r="A53" s="28">
        <v>43</v>
      </c>
      <c r="B53" s="29" t="s">
        <v>47</v>
      </c>
      <c r="C53" s="30" t="s">
        <v>82</v>
      </c>
      <c r="D53" s="31">
        <v>44616</v>
      </c>
      <c r="E53" s="37">
        <v>407</v>
      </c>
      <c r="F53" s="37">
        <v>405.98333333333335</v>
      </c>
      <c r="G53" s="38">
        <v>400.4666666666667</v>
      </c>
      <c r="H53" s="38">
        <v>393.93333333333334</v>
      </c>
      <c r="I53" s="38">
        <v>388.41666666666669</v>
      </c>
      <c r="J53" s="38">
        <v>412.51666666666671</v>
      </c>
      <c r="K53" s="38">
        <v>418.03333333333336</v>
      </c>
      <c r="L53" s="38">
        <v>424.56666666666672</v>
      </c>
      <c r="M53" s="28">
        <v>411.5</v>
      </c>
      <c r="N53" s="28">
        <v>399.45</v>
      </c>
      <c r="O53" s="39">
        <v>19386400</v>
      </c>
      <c r="P53" s="40">
        <v>-5.8245164048306083E-2</v>
      </c>
    </row>
    <row r="54" spans="1:16" ht="12.75" customHeight="1">
      <c r="A54" s="28">
        <v>44</v>
      </c>
      <c r="B54" s="29" t="s">
        <v>58</v>
      </c>
      <c r="C54" s="30" t="s">
        <v>83</v>
      </c>
      <c r="D54" s="31">
        <v>44616</v>
      </c>
      <c r="E54" s="37">
        <v>253.05</v>
      </c>
      <c r="F54" s="37">
        <v>249.66666666666666</v>
      </c>
      <c r="G54" s="38">
        <v>244.68333333333331</v>
      </c>
      <c r="H54" s="38">
        <v>236.31666666666666</v>
      </c>
      <c r="I54" s="38">
        <v>231.33333333333331</v>
      </c>
      <c r="J54" s="38">
        <v>258.0333333333333</v>
      </c>
      <c r="K54" s="38">
        <v>263.01666666666665</v>
      </c>
      <c r="L54" s="38">
        <v>271.38333333333333</v>
      </c>
      <c r="M54" s="28">
        <v>254.65</v>
      </c>
      <c r="N54" s="28">
        <v>241.3</v>
      </c>
      <c r="O54" s="39">
        <v>46175400</v>
      </c>
      <c r="P54" s="40">
        <v>2.1094574006797141E-3</v>
      </c>
    </row>
    <row r="55" spans="1:16" ht="12.75" customHeight="1">
      <c r="A55" s="28">
        <v>45</v>
      </c>
      <c r="B55" s="29" t="s">
        <v>63</v>
      </c>
      <c r="C55" s="30" t="s">
        <v>330</v>
      </c>
      <c r="D55" s="31">
        <v>44616</v>
      </c>
      <c r="E55" s="37">
        <v>619.15</v>
      </c>
      <c r="F55" s="37">
        <v>617.9666666666667</v>
      </c>
      <c r="G55" s="38">
        <v>608.43333333333339</v>
      </c>
      <c r="H55" s="38">
        <v>597.7166666666667</v>
      </c>
      <c r="I55" s="38">
        <v>588.18333333333339</v>
      </c>
      <c r="J55" s="38">
        <v>628.68333333333339</v>
      </c>
      <c r="K55" s="38">
        <v>638.2166666666667</v>
      </c>
      <c r="L55" s="38">
        <v>648.93333333333339</v>
      </c>
      <c r="M55" s="28">
        <v>627.5</v>
      </c>
      <c r="N55" s="28">
        <v>607.25</v>
      </c>
      <c r="O55" s="39">
        <v>3697200</v>
      </c>
      <c r="P55" s="40">
        <v>-7.0699135899450118E-3</v>
      </c>
    </row>
    <row r="56" spans="1:16" ht="12.75" customHeight="1">
      <c r="A56" s="28">
        <v>46</v>
      </c>
      <c r="B56" s="29" t="s">
        <v>44</v>
      </c>
      <c r="C56" s="30" t="s">
        <v>341</v>
      </c>
      <c r="D56" s="31">
        <v>44616</v>
      </c>
      <c r="E56" s="37">
        <v>430.2</v>
      </c>
      <c r="F56" s="37">
        <v>429.33333333333331</v>
      </c>
      <c r="G56" s="38">
        <v>417.66666666666663</v>
      </c>
      <c r="H56" s="38">
        <v>405.13333333333333</v>
      </c>
      <c r="I56" s="38">
        <v>393.46666666666664</v>
      </c>
      <c r="J56" s="38">
        <v>441.86666666666662</v>
      </c>
      <c r="K56" s="38">
        <v>453.53333333333325</v>
      </c>
      <c r="L56" s="38">
        <v>466.06666666666661</v>
      </c>
      <c r="M56" s="28">
        <v>441</v>
      </c>
      <c r="N56" s="28">
        <v>416.8</v>
      </c>
      <c r="O56" s="39">
        <v>3412500</v>
      </c>
      <c r="P56" s="40">
        <v>3.8338658146964855E-2</v>
      </c>
    </row>
    <row r="57" spans="1:16" ht="12.75" customHeight="1">
      <c r="A57" s="28">
        <v>47</v>
      </c>
      <c r="B57" s="29" t="s">
        <v>63</v>
      </c>
      <c r="C57" s="30" t="s">
        <v>84</v>
      </c>
      <c r="D57" s="31">
        <v>44616</v>
      </c>
      <c r="E57" s="37">
        <v>631.35</v>
      </c>
      <c r="F57" s="37">
        <v>636.55000000000007</v>
      </c>
      <c r="G57" s="38">
        <v>623.90000000000009</v>
      </c>
      <c r="H57" s="38">
        <v>616.45000000000005</v>
      </c>
      <c r="I57" s="38">
        <v>603.80000000000007</v>
      </c>
      <c r="J57" s="38">
        <v>644.00000000000011</v>
      </c>
      <c r="K57" s="38">
        <v>656.65</v>
      </c>
      <c r="L57" s="38">
        <v>664.10000000000014</v>
      </c>
      <c r="M57" s="28">
        <v>649.20000000000005</v>
      </c>
      <c r="N57" s="28">
        <v>629.1</v>
      </c>
      <c r="O57" s="39">
        <v>6208750</v>
      </c>
      <c r="P57" s="40">
        <v>-2.531397174254317E-2</v>
      </c>
    </row>
    <row r="58" spans="1:16" ht="12.75" customHeight="1">
      <c r="A58" s="28">
        <v>48</v>
      </c>
      <c r="B58" s="29" t="s">
        <v>47</v>
      </c>
      <c r="C58" s="30" t="s">
        <v>85</v>
      </c>
      <c r="D58" s="31">
        <v>44616</v>
      </c>
      <c r="E58" s="37">
        <v>945.25</v>
      </c>
      <c r="F58" s="37">
        <v>943.66666666666663</v>
      </c>
      <c r="G58" s="38">
        <v>934.0333333333333</v>
      </c>
      <c r="H58" s="38">
        <v>922.81666666666672</v>
      </c>
      <c r="I58" s="38">
        <v>913.18333333333339</v>
      </c>
      <c r="J58" s="38">
        <v>954.88333333333321</v>
      </c>
      <c r="K58" s="38">
        <v>964.51666666666665</v>
      </c>
      <c r="L58" s="38">
        <v>975.73333333333312</v>
      </c>
      <c r="M58" s="28">
        <v>953.3</v>
      </c>
      <c r="N58" s="28">
        <v>932.45</v>
      </c>
      <c r="O58" s="39">
        <v>9699950</v>
      </c>
      <c r="P58" s="40">
        <v>4.9835005724291198E-3</v>
      </c>
    </row>
    <row r="59" spans="1:16" ht="12.75" customHeight="1">
      <c r="A59" s="28">
        <v>49</v>
      </c>
      <c r="B59" s="29" t="s">
        <v>44</v>
      </c>
      <c r="C59" s="30" t="s">
        <v>86</v>
      </c>
      <c r="D59" s="31">
        <v>44616</v>
      </c>
      <c r="E59" s="37">
        <v>160.35</v>
      </c>
      <c r="F59" s="37">
        <v>161.29999999999998</v>
      </c>
      <c r="G59" s="38">
        <v>158.99999999999997</v>
      </c>
      <c r="H59" s="38">
        <v>157.64999999999998</v>
      </c>
      <c r="I59" s="38">
        <v>155.34999999999997</v>
      </c>
      <c r="J59" s="38">
        <v>162.64999999999998</v>
      </c>
      <c r="K59" s="38">
        <v>164.95</v>
      </c>
      <c r="L59" s="38">
        <v>166.29999999999998</v>
      </c>
      <c r="M59" s="28">
        <v>163.6</v>
      </c>
      <c r="N59" s="28">
        <v>159.94999999999999</v>
      </c>
      <c r="O59" s="39">
        <v>40017600</v>
      </c>
      <c r="P59" s="40">
        <v>1.6428419031363346E-2</v>
      </c>
    </row>
    <row r="60" spans="1:16" ht="12.75" customHeight="1">
      <c r="A60" s="28">
        <v>50</v>
      </c>
      <c r="B60" s="29" t="s">
        <v>87</v>
      </c>
      <c r="C60" s="30" t="s">
        <v>88</v>
      </c>
      <c r="D60" s="31">
        <v>44616</v>
      </c>
      <c r="E60" s="37">
        <v>4729.95</v>
      </c>
      <c r="F60" s="37">
        <v>4752.2</v>
      </c>
      <c r="G60" s="38">
        <v>4662.95</v>
      </c>
      <c r="H60" s="38">
        <v>4595.95</v>
      </c>
      <c r="I60" s="38">
        <v>4506.7</v>
      </c>
      <c r="J60" s="38">
        <v>4819.2</v>
      </c>
      <c r="K60" s="38">
        <v>4908.45</v>
      </c>
      <c r="L60" s="38">
        <v>4975.45</v>
      </c>
      <c r="M60" s="28">
        <v>4841.45</v>
      </c>
      <c r="N60" s="28">
        <v>4685.2</v>
      </c>
      <c r="O60" s="39">
        <v>575900</v>
      </c>
      <c r="P60" s="40">
        <v>2.2624434389140274E-3</v>
      </c>
    </row>
    <row r="61" spans="1:16" ht="12.75" customHeight="1">
      <c r="A61" s="28">
        <v>51</v>
      </c>
      <c r="B61" s="29" t="s">
        <v>56</v>
      </c>
      <c r="C61" s="30" t="s">
        <v>89</v>
      </c>
      <c r="D61" s="31">
        <v>44616</v>
      </c>
      <c r="E61" s="37">
        <v>1427.95</v>
      </c>
      <c r="F61" s="37">
        <v>1423.5666666666668</v>
      </c>
      <c r="G61" s="38">
        <v>1409.5333333333338</v>
      </c>
      <c r="H61" s="38">
        <v>1391.116666666667</v>
      </c>
      <c r="I61" s="38">
        <v>1377.0833333333339</v>
      </c>
      <c r="J61" s="38">
        <v>1441.9833333333336</v>
      </c>
      <c r="K61" s="38">
        <v>1456.0166666666669</v>
      </c>
      <c r="L61" s="38">
        <v>1474.4333333333334</v>
      </c>
      <c r="M61" s="28">
        <v>1437.6</v>
      </c>
      <c r="N61" s="28">
        <v>1405.15</v>
      </c>
      <c r="O61" s="39">
        <v>2956800</v>
      </c>
      <c r="P61" s="40">
        <v>-2.8407130534790111E-2</v>
      </c>
    </row>
    <row r="62" spans="1:16" ht="12.75" customHeight="1">
      <c r="A62" s="28">
        <v>52</v>
      </c>
      <c r="B62" s="29" t="s">
        <v>44</v>
      </c>
      <c r="C62" s="30" t="s">
        <v>90</v>
      </c>
      <c r="D62" s="31">
        <v>44616</v>
      </c>
      <c r="E62" s="37">
        <v>646.1</v>
      </c>
      <c r="F62" s="37">
        <v>644.48333333333335</v>
      </c>
      <c r="G62" s="38">
        <v>639.06666666666672</v>
      </c>
      <c r="H62" s="38">
        <v>632.03333333333342</v>
      </c>
      <c r="I62" s="38">
        <v>626.61666666666679</v>
      </c>
      <c r="J62" s="38">
        <v>651.51666666666665</v>
      </c>
      <c r="K62" s="38">
        <v>656.93333333333317</v>
      </c>
      <c r="L62" s="38">
        <v>663.96666666666658</v>
      </c>
      <c r="M62" s="28">
        <v>649.9</v>
      </c>
      <c r="N62" s="28">
        <v>637.45000000000005</v>
      </c>
      <c r="O62" s="39">
        <v>4942400</v>
      </c>
      <c r="P62" s="40">
        <v>1.9471947194719473E-2</v>
      </c>
    </row>
    <row r="63" spans="1:16" ht="12.75" customHeight="1">
      <c r="A63" s="28">
        <v>53</v>
      </c>
      <c r="B63" s="29" t="s">
        <v>44</v>
      </c>
      <c r="C63" s="30" t="s">
        <v>91</v>
      </c>
      <c r="D63" s="31">
        <v>44616</v>
      </c>
      <c r="E63" s="37">
        <v>782.35</v>
      </c>
      <c r="F63" s="37">
        <v>782.06666666666661</v>
      </c>
      <c r="G63" s="38">
        <v>775.48333333333323</v>
      </c>
      <c r="H63" s="38">
        <v>768.61666666666667</v>
      </c>
      <c r="I63" s="38">
        <v>762.0333333333333</v>
      </c>
      <c r="J63" s="38">
        <v>788.93333333333317</v>
      </c>
      <c r="K63" s="38">
        <v>795.51666666666665</v>
      </c>
      <c r="L63" s="38">
        <v>802.3833333333331</v>
      </c>
      <c r="M63" s="28">
        <v>788.65</v>
      </c>
      <c r="N63" s="28">
        <v>775.2</v>
      </c>
      <c r="O63" s="39">
        <v>1201875</v>
      </c>
      <c r="P63" s="40">
        <v>-9.2735703245749607E-3</v>
      </c>
    </row>
    <row r="64" spans="1:16" ht="12.75" customHeight="1">
      <c r="A64" s="28">
        <v>54</v>
      </c>
      <c r="B64" s="29" t="s">
        <v>70</v>
      </c>
      <c r="C64" s="30" t="s">
        <v>251</v>
      </c>
      <c r="D64" s="31">
        <v>44616</v>
      </c>
      <c r="E64" s="37">
        <v>423.6</v>
      </c>
      <c r="F64" s="37">
        <v>422.2166666666667</v>
      </c>
      <c r="G64" s="38">
        <v>416.48333333333341</v>
      </c>
      <c r="H64" s="38">
        <v>409.36666666666673</v>
      </c>
      <c r="I64" s="38">
        <v>403.63333333333344</v>
      </c>
      <c r="J64" s="38">
        <v>429.33333333333337</v>
      </c>
      <c r="K64" s="38">
        <v>435.06666666666672</v>
      </c>
      <c r="L64" s="38">
        <v>442.18333333333334</v>
      </c>
      <c r="M64" s="28">
        <v>427.95</v>
      </c>
      <c r="N64" s="28">
        <v>415.1</v>
      </c>
      <c r="O64" s="39">
        <v>1554300</v>
      </c>
      <c r="P64" s="40">
        <v>-0.11852776044915783</v>
      </c>
    </row>
    <row r="65" spans="1:16" ht="12.75" customHeight="1">
      <c r="A65" s="28">
        <v>55</v>
      </c>
      <c r="B65" s="29" t="s">
        <v>58</v>
      </c>
      <c r="C65" s="30" t="s">
        <v>92</v>
      </c>
      <c r="D65" s="31">
        <v>44616</v>
      </c>
      <c r="E65" s="37">
        <v>143.94999999999999</v>
      </c>
      <c r="F65" s="37">
        <v>144.15</v>
      </c>
      <c r="G65" s="38">
        <v>142.80000000000001</v>
      </c>
      <c r="H65" s="38">
        <v>141.65</v>
      </c>
      <c r="I65" s="38">
        <v>140.30000000000001</v>
      </c>
      <c r="J65" s="38">
        <v>145.30000000000001</v>
      </c>
      <c r="K65" s="38">
        <v>146.64999999999998</v>
      </c>
      <c r="L65" s="38">
        <v>147.80000000000001</v>
      </c>
      <c r="M65" s="28">
        <v>145.5</v>
      </c>
      <c r="N65" s="28">
        <v>143</v>
      </c>
      <c r="O65" s="39">
        <v>13117200</v>
      </c>
      <c r="P65" s="40">
        <v>1.0378827192527244E-3</v>
      </c>
    </row>
    <row r="66" spans="1:16" ht="12.75" customHeight="1">
      <c r="A66" s="28">
        <v>56</v>
      </c>
      <c r="B66" s="29" t="s">
        <v>70</v>
      </c>
      <c r="C66" s="30" t="s">
        <v>93</v>
      </c>
      <c r="D66" s="31">
        <v>44616</v>
      </c>
      <c r="E66" s="37">
        <v>933.5</v>
      </c>
      <c r="F66" s="37">
        <v>932.83333333333337</v>
      </c>
      <c r="G66" s="38">
        <v>926.36666666666679</v>
      </c>
      <c r="H66" s="38">
        <v>919.23333333333346</v>
      </c>
      <c r="I66" s="38">
        <v>912.76666666666688</v>
      </c>
      <c r="J66" s="38">
        <v>939.9666666666667</v>
      </c>
      <c r="K66" s="38">
        <v>946.43333333333317</v>
      </c>
      <c r="L66" s="38">
        <v>953.56666666666661</v>
      </c>
      <c r="M66" s="28">
        <v>939.3</v>
      </c>
      <c r="N66" s="28">
        <v>925.7</v>
      </c>
      <c r="O66" s="39">
        <v>1455600</v>
      </c>
      <c r="P66" s="40">
        <v>1.2520868113522538E-2</v>
      </c>
    </row>
    <row r="67" spans="1:16" ht="12.75" customHeight="1">
      <c r="A67" s="28">
        <v>57</v>
      </c>
      <c r="B67" s="29" t="s">
        <v>56</v>
      </c>
      <c r="C67" s="30" t="s">
        <v>94</v>
      </c>
      <c r="D67" s="31">
        <v>44616</v>
      </c>
      <c r="E67" s="37">
        <v>539.15</v>
      </c>
      <c r="F67" s="37">
        <v>540.26666666666665</v>
      </c>
      <c r="G67" s="38">
        <v>536.93333333333328</v>
      </c>
      <c r="H67" s="38">
        <v>534.71666666666658</v>
      </c>
      <c r="I67" s="38">
        <v>531.38333333333321</v>
      </c>
      <c r="J67" s="38">
        <v>542.48333333333335</v>
      </c>
      <c r="K67" s="38">
        <v>545.81666666666683</v>
      </c>
      <c r="L67" s="38">
        <v>548.03333333333342</v>
      </c>
      <c r="M67" s="28">
        <v>543.6</v>
      </c>
      <c r="N67" s="28">
        <v>538.04999999999995</v>
      </c>
      <c r="O67" s="39">
        <v>11228750</v>
      </c>
      <c r="P67" s="40">
        <v>3.7657387085595469E-2</v>
      </c>
    </row>
    <row r="68" spans="1:16" ht="12.75" customHeight="1">
      <c r="A68" s="28">
        <v>58</v>
      </c>
      <c r="B68" s="29" t="s">
        <v>42</v>
      </c>
      <c r="C68" s="30" t="s">
        <v>252</v>
      </c>
      <c r="D68" s="31">
        <v>44616</v>
      </c>
      <c r="E68" s="37">
        <v>1774.3</v>
      </c>
      <c r="F68" s="37">
        <v>1782.8666666666668</v>
      </c>
      <c r="G68" s="38">
        <v>1746.5333333333335</v>
      </c>
      <c r="H68" s="38">
        <v>1718.7666666666667</v>
      </c>
      <c r="I68" s="38">
        <v>1682.4333333333334</v>
      </c>
      <c r="J68" s="38">
        <v>1810.6333333333337</v>
      </c>
      <c r="K68" s="38">
        <v>1846.9666666666667</v>
      </c>
      <c r="L68" s="38">
        <v>1874.7333333333338</v>
      </c>
      <c r="M68" s="28">
        <v>1819.2</v>
      </c>
      <c r="N68" s="28">
        <v>1755.1</v>
      </c>
      <c r="O68" s="39">
        <v>449000</v>
      </c>
      <c r="P68" s="40">
        <v>2.0454545454545454E-2</v>
      </c>
    </row>
    <row r="69" spans="1:16" ht="12.75" customHeight="1">
      <c r="A69" s="28">
        <v>59</v>
      </c>
      <c r="B69" s="29" t="s">
        <v>38</v>
      </c>
      <c r="C69" s="30" t="s">
        <v>95</v>
      </c>
      <c r="D69" s="31">
        <v>44616</v>
      </c>
      <c r="E69" s="37">
        <v>2234.3000000000002</v>
      </c>
      <c r="F69" s="37">
        <v>2250.0333333333333</v>
      </c>
      <c r="G69" s="38">
        <v>2204.2666666666664</v>
      </c>
      <c r="H69" s="38">
        <v>2174.2333333333331</v>
      </c>
      <c r="I69" s="38">
        <v>2128.4666666666662</v>
      </c>
      <c r="J69" s="38">
        <v>2280.0666666666666</v>
      </c>
      <c r="K69" s="38">
        <v>2325.8333333333339</v>
      </c>
      <c r="L69" s="38">
        <v>2355.8666666666668</v>
      </c>
      <c r="M69" s="28">
        <v>2295.8000000000002</v>
      </c>
      <c r="N69" s="28">
        <v>2220</v>
      </c>
      <c r="O69" s="39">
        <v>1849750</v>
      </c>
      <c r="P69" s="40">
        <v>1.2036657092053071E-2</v>
      </c>
    </row>
    <row r="70" spans="1:16" ht="12.75" customHeight="1">
      <c r="A70" s="28">
        <v>60</v>
      </c>
      <c r="B70" s="29" t="s">
        <v>44</v>
      </c>
      <c r="C70" s="30" t="s">
        <v>349</v>
      </c>
      <c r="D70" s="31">
        <v>44616</v>
      </c>
      <c r="E70" s="37">
        <v>278.7</v>
      </c>
      <c r="F70" s="37">
        <v>279.58333333333331</v>
      </c>
      <c r="G70" s="38">
        <v>276.01666666666665</v>
      </c>
      <c r="H70" s="38">
        <v>273.33333333333331</v>
      </c>
      <c r="I70" s="38">
        <v>269.76666666666665</v>
      </c>
      <c r="J70" s="38">
        <v>282.26666666666665</v>
      </c>
      <c r="K70" s="38">
        <v>285.83333333333337</v>
      </c>
      <c r="L70" s="38">
        <v>288.51666666666665</v>
      </c>
      <c r="M70" s="28">
        <v>283.14999999999998</v>
      </c>
      <c r="N70" s="28">
        <v>276.89999999999998</v>
      </c>
      <c r="O70" s="39">
        <v>13749400</v>
      </c>
      <c r="P70" s="40">
        <v>-1.5643010044459081E-2</v>
      </c>
    </row>
    <row r="71" spans="1:16" ht="12.75" customHeight="1">
      <c r="A71" s="28">
        <v>61</v>
      </c>
      <c r="B71" s="29" t="s">
        <v>47</v>
      </c>
      <c r="C71" s="30" t="s">
        <v>96</v>
      </c>
      <c r="D71" s="31">
        <v>44616</v>
      </c>
      <c r="E71" s="37">
        <v>4049.65</v>
      </c>
      <c r="F71" s="37">
        <v>4060.7999999999997</v>
      </c>
      <c r="G71" s="38">
        <v>4002.7499999999991</v>
      </c>
      <c r="H71" s="38">
        <v>3955.8499999999995</v>
      </c>
      <c r="I71" s="38">
        <v>3897.7999999999988</v>
      </c>
      <c r="J71" s="38">
        <v>4107.6999999999989</v>
      </c>
      <c r="K71" s="38">
        <v>4165.75</v>
      </c>
      <c r="L71" s="38">
        <v>4212.6499999999996</v>
      </c>
      <c r="M71" s="28">
        <v>4118.8500000000004</v>
      </c>
      <c r="N71" s="28">
        <v>4013.9</v>
      </c>
      <c r="O71" s="39">
        <v>2890200</v>
      </c>
      <c r="P71" s="40">
        <v>5.8117278580128761E-3</v>
      </c>
    </row>
    <row r="72" spans="1:16" ht="12.75" customHeight="1">
      <c r="A72" s="28">
        <v>62</v>
      </c>
      <c r="B72" s="29" t="s">
        <v>44</v>
      </c>
      <c r="C72" s="30" t="s">
        <v>254</v>
      </c>
      <c r="D72" s="31">
        <v>44616</v>
      </c>
      <c r="E72" s="37">
        <v>4413.3999999999996</v>
      </c>
      <c r="F72" s="37">
        <v>4383.95</v>
      </c>
      <c r="G72" s="38">
        <v>4232.45</v>
      </c>
      <c r="H72" s="38">
        <v>4051.5</v>
      </c>
      <c r="I72" s="38">
        <v>3900</v>
      </c>
      <c r="J72" s="38">
        <v>4564.8999999999996</v>
      </c>
      <c r="K72" s="38">
        <v>4716.3999999999996</v>
      </c>
      <c r="L72" s="38">
        <v>4897.3499999999995</v>
      </c>
      <c r="M72" s="28">
        <v>4535.45</v>
      </c>
      <c r="N72" s="28">
        <v>4203</v>
      </c>
      <c r="O72" s="39">
        <v>730625</v>
      </c>
      <c r="P72" s="40">
        <v>9.1299477221807313E-2</v>
      </c>
    </row>
    <row r="73" spans="1:16" ht="12.75" customHeight="1">
      <c r="A73" s="28">
        <v>63</v>
      </c>
      <c r="B73" s="29" t="s">
        <v>97</v>
      </c>
      <c r="C73" s="30" t="s">
        <v>98</v>
      </c>
      <c r="D73" s="31">
        <v>44616</v>
      </c>
      <c r="E73" s="37">
        <v>391.75</v>
      </c>
      <c r="F73" s="37">
        <v>389.36666666666662</v>
      </c>
      <c r="G73" s="38">
        <v>384.98333333333323</v>
      </c>
      <c r="H73" s="38">
        <v>378.21666666666664</v>
      </c>
      <c r="I73" s="38">
        <v>373.83333333333326</v>
      </c>
      <c r="J73" s="38">
        <v>396.13333333333321</v>
      </c>
      <c r="K73" s="38">
        <v>400.51666666666654</v>
      </c>
      <c r="L73" s="38">
        <v>407.28333333333319</v>
      </c>
      <c r="M73" s="28">
        <v>393.75</v>
      </c>
      <c r="N73" s="28">
        <v>382.6</v>
      </c>
      <c r="O73" s="39">
        <v>31531500</v>
      </c>
      <c r="P73" s="40">
        <v>-7.7366426086505008E-3</v>
      </c>
    </row>
    <row r="74" spans="1:16" ht="12.75" customHeight="1">
      <c r="A74" s="28">
        <v>64</v>
      </c>
      <c r="B74" s="29" t="s">
        <v>47</v>
      </c>
      <c r="C74" s="30" t="s">
        <v>99</v>
      </c>
      <c r="D74" s="31">
        <v>44616</v>
      </c>
      <c r="E74" s="37">
        <v>4322.3</v>
      </c>
      <c r="F74" s="37">
        <v>4313.5333333333328</v>
      </c>
      <c r="G74" s="38">
        <v>4257.0666666666657</v>
      </c>
      <c r="H74" s="38">
        <v>4191.833333333333</v>
      </c>
      <c r="I74" s="38">
        <v>4135.3666666666659</v>
      </c>
      <c r="J74" s="38">
        <v>4378.7666666666655</v>
      </c>
      <c r="K74" s="38">
        <v>4435.2333333333327</v>
      </c>
      <c r="L74" s="38">
        <v>4500.4666666666653</v>
      </c>
      <c r="M74" s="28">
        <v>4370</v>
      </c>
      <c r="N74" s="28">
        <v>4248.3</v>
      </c>
      <c r="O74" s="39">
        <v>2664250</v>
      </c>
      <c r="P74" s="40">
        <v>-1.6064998615086326E-2</v>
      </c>
    </row>
    <row r="75" spans="1:16" ht="12.75" customHeight="1">
      <c r="A75" s="28">
        <v>65</v>
      </c>
      <c r="B75" s="29" t="s">
        <v>49</v>
      </c>
      <c r="C75" s="303" t="s">
        <v>100</v>
      </c>
      <c r="D75" s="31">
        <v>44616</v>
      </c>
      <c r="E75" s="37">
        <v>2653.2</v>
      </c>
      <c r="F75" s="37">
        <v>2662.5</v>
      </c>
      <c r="G75" s="38">
        <v>2637</v>
      </c>
      <c r="H75" s="38">
        <v>2620.8000000000002</v>
      </c>
      <c r="I75" s="38">
        <v>2595.3000000000002</v>
      </c>
      <c r="J75" s="38">
        <v>2678.7</v>
      </c>
      <c r="K75" s="38">
        <v>2704.2</v>
      </c>
      <c r="L75" s="38">
        <v>2720.3999999999996</v>
      </c>
      <c r="M75" s="28">
        <v>2688</v>
      </c>
      <c r="N75" s="28">
        <v>2646.3</v>
      </c>
      <c r="O75" s="39">
        <v>2749950</v>
      </c>
      <c r="P75" s="40">
        <v>3.0696576151121605E-2</v>
      </c>
    </row>
    <row r="76" spans="1:16" ht="12.75" customHeight="1">
      <c r="A76" s="28">
        <v>66</v>
      </c>
      <c r="B76" s="29" t="s">
        <v>49</v>
      </c>
      <c r="C76" s="30" t="s">
        <v>101</v>
      </c>
      <c r="D76" s="31">
        <v>44616</v>
      </c>
      <c r="E76" s="37">
        <v>1852.95</v>
      </c>
      <c r="F76" s="37">
        <v>1850.5833333333333</v>
      </c>
      <c r="G76" s="38">
        <v>1842.2166666666665</v>
      </c>
      <c r="H76" s="38">
        <v>1831.4833333333331</v>
      </c>
      <c r="I76" s="38">
        <v>1823.1166666666663</v>
      </c>
      <c r="J76" s="38">
        <v>1861.3166666666666</v>
      </c>
      <c r="K76" s="38">
        <v>1869.6833333333334</v>
      </c>
      <c r="L76" s="38">
        <v>1880.4166666666667</v>
      </c>
      <c r="M76" s="28">
        <v>1858.95</v>
      </c>
      <c r="N76" s="28">
        <v>1839.85</v>
      </c>
      <c r="O76" s="39">
        <v>5332250</v>
      </c>
      <c r="P76" s="40">
        <v>-5.028735632183908E-3</v>
      </c>
    </row>
    <row r="77" spans="1:16" ht="12.75" customHeight="1">
      <c r="A77" s="28">
        <v>67</v>
      </c>
      <c r="B77" s="29" t="s">
        <v>49</v>
      </c>
      <c r="C77" s="30" t="s">
        <v>102</v>
      </c>
      <c r="D77" s="31">
        <v>44616</v>
      </c>
      <c r="E77" s="37">
        <v>172.1</v>
      </c>
      <c r="F77" s="37">
        <v>173.86666666666667</v>
      </c>
      <c r="G77" s="38">
        <v>168.48333333333335</v>
      </c>
      <c r="H77" s="38">
        <v>164.86666666666667</v>
      </c>
      <c r="I77" s="38">
        <v>159.48333333333335</v>
      </c>
      <c r="J77" s="38">
        <v>177.48333333333335</v>
      </c>
      <c r="K77" s="38">
        <v>182.86666666666667</v>
      </c>
      <c r="L77" s="38">
        <v>186.48333333333335</v>
      </c>
      <c r="M77" s="28">
        <v>179.25</v>
      </c>
      <c r="N77" s="28">
        <v>170.25</v>
      </c>
      <c r="O77" s="39">
        <v>23896800</v>
      </c>
      <c r="P77" s="40">
        <v>9.4476504534212691E-2</v>
      </c>
    </row>
    <row r="78" spans="1:16" ht="12.75" customHeight="1">
      <c r="A78" s="28">
        <v>68</v>
      </c>
      <c r="B78" s="29" t="s">
        <v>58</v>
      </c>
      <c r="C78" s="30" t="s">
        <v>103</v>
      </c>
      <c r="D78" s="31">
        <v>44616</v>
      </c>
      <c r="E78" s="37">
        <v>100.9</v>
      </c>
      <c r="F78" s="37">
        <v>100.95</v>
      </c>
      <c r="G78" s="38">
        <v>99.9</v>
      </c>
      <c r="H78" s="38">
        <v>98.9</v>
      </c>
      <c r="I78" s="38">
        <v>97.850000000000009</v>
      </c>
      <c r="J78" s="38">
        <v>101.95</v>
      </c>
      <c r="K78" s="38">
        <v>102.99999999999999</v>
      </c>
      <c r="L78" s="38">
        <v>104</v>
      </c>
      <c r="M78" s="28">
        <v>102</v>
      </c>
      <c r="N78" s="28">
        <v>99.95</v>
      </c>
      <c r="O78" s="39">
        <v>99180000</v>
      </c>
      <c r="P78" s="40">
        <v>7.3126142595978062E-3</v>
      </c>
    </row>
    <row r="79" spans="1:16" ht="12.75" customHeight="1">
      <c r="A79" s="28">
        <v>69</v>
      </c>
      <c r="B79" s="29" t="s">
        <v>87</v>
      </c>
      <c r="C79" s="30" t="s">
        <v>364</v>
      </c>
      <c r="D79" s="31">
        <v>44616</v>
      </c>
      <c r="E79" s="37">
        <v>156.15</v>
      </c>
      <c r="F79" s="37">
        <v>155.11666666666667</v>
      </c>
      <c r="G79" s="38">
        <v>153.03333333333336</v>
      </c>
      <c r="H79" s="38">
        <v>149.91666666666669</v>
      </c>
      <c r="I79" s="38">
        <v>147.83333333333337</v>
      </c>
      <c r="J79" s="38">
        <v>158.23333333333335</v>
      </c>
      <c r="K79" s="38">
        <v>160.31666666666666</v>
      </c>
      <c r="L79" s="38">
        <v>163.43333333333334</v>
      </c>
      <c r="M79" s="28">
        <v>157.19999999999999</v>
      </c>
      <c r="N79" s="28">
        <v>152</v>
      </c>
      <c r="O79" s="39">
        <v>10917400</v>
      </c>
      <c r="P79" s="40">
        <v>-1.9015925837889231E-3</v>
      </c>
    </row>
    <row r="80" spans="1:16" ht="12.75" customHeight="1">
      <c r="A80" s="28">
        <v>70</v>
      </c>
      <c r="B80" s="29" t="s">
        <v>79</v>
      </c>
      <c r="C80" s="30" t="s">
        <v>104</v>
      </c>
      <c r="D80" s="31">
        <v>44616</v>
      </c>
      <c r="E80" s="37">
        <v>144.19999999999999</v>
      </c>
      <c r="F80" s="37">
        <v>144</v>
      </c>
      <c r="G80" s="38">
        <v>142.80000000000001</v>
      </c>
      <c r="H80" s="38">
        <v>141.4</v>
      </c>
      <c r="I80" s="38">
        <v>140.20000000000002</v>
      </c>
      <c r="J80" s="38">
        <v>145.4</v>
      </c>
      <c r="K80" s="38">
        <v>146.6</v>
      </c>
      <c r="L80" s="38">
        <v>148</v>
      </c>
      <c r="M80" s="28">
        <v>145.19999999999999</v>
      </c>
      <c r="N80" s="28">
        <v>142.6</v>
      </c>
      <c r="O80" s="39">
        <v>30542700</v>
      </c>
      <c r="P80" s="40">
        <v>-8.1220285261489698E-3</v>
      </c>
    </row>
    <row r="81" spans="1:16" ht="12.75" customHeight="1">
      <c r="A81" s="28">
        <v>71</v>
      </c>
      <c r="B81" s="29" t="s">
        <v>47</v>
      </c>
      <c r="C81" s="30" t="s">
        <v>105</v>
      </c>
      <c r="D81" s="31">
        <v>44616</v>
      </c>
      <c r="E81" s="37">
        <v>489</v>
      </c>
      <c r="F81" s="37">
        <v>491</v>
      </c>
      <c r="G81" s="38">
        <v>485.2</v>
      </c>
      <c r="H81" s="38">
        <v>481.4</v>
      </c>
      <c r="I81" s="38">
        <v>475.59999999999997</v>
      </c>
      <c r="J81" s="38">
        <v>494.8</v>
      </c>
      <c r="K81" s="38">
        <v>500.59999999999997</v>
      </c>
      <c r="L81" s="38">
        <v>504.40000000000003</v>
      </c>
      <c r="M81" s="28">
        <v>496.8</v>
      </c>
      <c r="N81" s="28">
        <v>487.2</v>
      </c>
      <c r="O81" s="39">
        <v>7432450</v>
      </c>
      <c r="P81" s="40">
        <v>-1.313177584364025E-2</v>
      </c>
    </row>
    <row r="82" spans="1:16" ht="12.75" customHeight="1">
      <c r="A82" s="28">
        <v>72</v>
      </c>
      <c r="B82" s="29" t="s">
        <v>106</v>
      </c>
      <c r="C82" s="30" t="s">
        <v>107</v>
      </c>
      <c r="D82" s="31">
        <v>44616</v>
      </c>
      <c r="E82" s="37">
        <v>42.2</v>
      </c>
      <c r="F82" s="37">
        <v>41.816666666666663</v>
      </c>
      <c r="G82" s="38">
        <v>41.233333333333327</v>
      </c>
      <c r="H82" s="38">
        <v>40.266666666666666</v>
      </c>
      <c r="I82" s="38">
        <v>39.68333333333333</v>
      </c>
      <c r="J82" s="38">
        <v>42.783333333333324</v>
      </c>
      <c r="K82" s="38">
        <v>43.366666666666667</v>
      </c>
      <c r="L82" s="38">
        <v>44.333333333333321</v>
      </c>
      <c r="M82" s="28">
        <v>42.4</v>
      </c>
      <c r="N82" s="28">
        <v>40.85</v>
      </c>
      <c r="O82" s="39">
        <v>63427500</v>
      </c>
      <c r="P82" s="40">
        <v>1.2208258527827648E-2</v>
      </c>
    </row>
    <row r="83" spans="1:16" ht="12.75" customHeight="1">
      <c r="A83" s="28">
        <v>73</v>
      </c>
      <c r="B83" s="29" t="s">
        <v>44</v>
      </c>
      <c r="C83" s="30" t="s">
        <v>381</v>
      </c>
      <c r="D83" s="31">
        <v>44616</v>
      </c>
      <c r="E83" s="37">
        <v>471.3</v>
      </c>
      <c r="F83" s="37">
        <v>471.88333333333338</v>
      </c>
      <c r="G83" s="38">
        <v>462.46666666666675</v>
      </c>
      <c r="H83" s="38">
        <v>453.63333333333338</v>
      </c>
      <c r="I83" s="38">
        <v>444.21666666666675</v>
      </c>
      <c r="J83" s="38">
        <v>480.71666666666675</v>
      </c>
      <c r="K83" s="38">
        <v>490.13333333333338</v>
      </c>
      <c r="L83" s="38">
        <v>498.96666666666675</v>
      </c>
      <c r="M83" s="28">
        <v>481.3</v>
      </c>
      <c r="N83" s="28">
        <v>463.05</v>
      </c>
      <c r="O83" s="39">
        <v>2852200</v>
      </c>
      <c r="P83" s="40">
        <v>-1.3654984069185253E-3</v>
      </c>
    </row>
    <row r="84" spans="1:16" ht="12.75" customHeight="1">
      <c r="A84" s="28">
        <v>74</v>
      </c>
      <c r="B84" s="29" t="s">
        <v>56</v>
      </c>
      <c r="C84" s="30" t="s">
        <v>108</v>
      </c>
      <c r="D84" s="31">
        <v>44616</v>
      </c>
      <c r="E84" s="37">
        <v>891.9</v>
      </c>
      <c r="F84" s="37">
        <v>894.1</v>
      </c>
      <c r="G84" s="38">
        <v>886.6</v>
      </c>
      <c r="H84" s="38">
        <v>881.3</v>
      </c>
      <c r="I84" s="38">
        <v>873.8</v>
      </c>
      <c r="J84" s="38">
        <v>899.40000000000009</v>
      </c>
      <c r="K84" s="38">
        <v>906.90000000000009</v>
      </c>
      <c r="L84" s="38">
        <v>912.20000000000016</v>
      </c>
      <c r="M84" s="28">
        <v>901.6</v>
      </c>
      <c r="N84" s="28">
        <v>888.8</v>
      </c>
      <c r="O84" s="39">
        <v>3940500</v>
      </c>
      <c r="P84" s="40">
        <v>8.8325652841781867E-3</v>
      </c>
    </row>
    <row r="85" spans="1:16" ht="12.75" customHeight="1">
      <c r="A85" s="28">
        <v>75</v>
      </c>
      <c r="B85" s="29" t="s">
        <v>97</v>
      </c>
      <c r="C85" s="30" t="s">
        <v>109</v>
      </c>
      <c r="D85" s="31">
        <v>44616</v>
      </c>
      <c r="E85" s="37">
        <v>1717.05</v>
      </c>
      <c r="F85" s="37">
        <v>1702.1000000000001</v>
      </c>
      <c r="G85" s="38">
        <v>1679.9500000000003</v>
      </c>
      <c r="H85" s="38">
        <v>1642.8500000000001</v>
      </c>
      <c r="I85" s="38">
        <v>1620.7000000000003</v>
      </c>
      <c r="J85" s="38">
        <v>1739.2000000000003</v>
      </c>
      <c r="K85" s="38">
        <v>1761.3500000000004</v>
      </c>
      <c r="L85" s="38">
        <v>1798.4500000000003</v>
      </c>
      <c r="M85" s="28">
        <v>1724.25</v>
      </c>
      <c r="N85" s="28">
        <v>1665</v>
      </c>
      <c r="O85" s="39">
        <v>3760575</v>
      </c>
      <c r="P85" s="40">
        <v>-8.1433224755700327E-3</v>
      </c>
    </row>
    <row r="86" spans="1:16" ht="12.75" customHeight="1">
      <c r="A86" s="28">
        <v>76</v>
      </c>
      <c r="B86" s="29" t="s">
        <v>47</v>
      </c>
      <c r="C86" s="262" t="s">
        <v>110</v>
      </c>
      <c r="D86" s="31">
        <v>44616</v>
      </c>
      <c r="E86" s="37">
        <v>304.7</v>
      </c>
      <c r="F86" s="37">
        <v>305.05</v>
      </c>
      <c r="G86" s="38">
        <v>302.10000000000002</v>
      </c>
      <c r="H86" s="38">
        <v>299.5</v>
      </c>
      <c r="I86" s="38">
        <v>296.55</v>
      </c>
      <c r="J86" s="38">
        <v>307.65000000000003</v>
      </c>
      <c r="K86" s="38">
        <v>310.59999999999997</v>
      </c>
      <c r="L86" s="38">
        <v>313.20000000000005</v>
      </c>
      <c r="M86" s="28">
        <v>308</v>
      </c>
      <c r="N86" s="28">
        <v>302.45</v>
      </c>
      <c r="O86" s="39">
        <v>12785950</v>
      </c>
      <c r="P86" s="40">
        <v>-6.6233140655105969E-3</v>
      </c>
    </row>
    <row r="87" spans="1:16" ht="12.75" customHeight="1">
      <c r="A87" s="28">
        <v>77</v>
      </c>
      <c r="B87" s="29" t="s">
        <v>42</v>
      </c>
      <c r="C87" s="30" t="s">
        <v>111</v>
      </c>
      <c r="D87" s="31">
        <v>44616</v>
      </c>
      <c r="E87" s="37">
        <v>1729.75</v>
      </c>
      <c r="F87" s="37">
        <v>1726.7833333333335</v>
      </c>
      <c r="G87" s="38">
        <v>1713.7166666666672</v>
      </c>
      <c r="H87" s="38">
        <v>1697.6833333333336</v>
      </c>
      <c r="I87" s="38">
        <v>1684.6166666666672</v>
      </c>
      <c r="J87" s="38">
        <v>1742.8166666666671</v>
      </c>
      <c r="K87" s="38">
        <v>1755.8833333333332</v>
      </c>
      <c r="L87" s="38">
        <v>1771.916666666667</v>
      </c>
      <c r="M87" s="28">
        <v>1739.85</v>
      </c>
      <c r="N87" s="28">
        <v>1710.75</v>
      </c>
      <c r="O87" s="39">
        <v>10255250</v>
      </c>
      <c r="P87" s="40">
        <v>-2.7252990900272531E-3</v>
      </c>
    </row>
    <row r="88" spans="1:16" ht="12.75" customHeight="1">
      <c r="A88" s="28">
        <v>78</v>
      </c>
      <c r="B88" s="29" t="s">
        <v>79</v>
      </c>
      <c r="C88" s="30" t="s">
        <v>261</v>
      </c>
      <c r="D88" s="31">
        <v>44616</v>
      </c>
      <c r="E88" s="37">
        <v>301.95</v>
      </c>
      <c r="F88" s="37">
        <v>302.63333333333333</v>
      </c>
      <c r="G88" s="38">
        <v>298.46666666666664</v>
      </c>
      <c r="H88" s="38">
        <v>294.98333333333329</v>
      </c>
      <c r="I88" s="38">
        <v>290.81666666666661</v>
      </c>
      <c r="J88" s="38">
        <v>306.11666666666667</v>
      </c>
      <c r="K88" s="38">
        <v>310.28333333333342</v>
      </c>
      <c r="L88" s="38">
        <v>313.76666666666671</v>
      </c>
      <c r="M88" s="28">
        <v>306.8</v>
      </c>
      <c r="N88" s="28">
        <v>299.14999999999998</v>
      </c>
      <c r="O88" s="39">
        <v>1292000</v>
      </c>
      <c r="P88" s="40">
        <v>3.1207598371777476E-2</v>
      </c>
    </row>
    <row r="89" spans="1:16" ht="12.75" customHeight="1">
      <c r="A89" s="28">
        <v>79</v>
      </c>
      <c r="B89" s="29" t="s">
        <v>79</v>
      </c>
      <c r="C89" s="30" t="s">
        <v>112</v>
      </c>
      <c r="D89" s="31">
        <v>44616</v>
      </c>
      <c r="E89" s="37">
        <v>676.05</v>
      </c>
      <c r="F89" s="37">
        <v>680.15</v>
      </c>
      <c r="G89" s="38">
        <v>668.75</v>
      </c>
      <c r="H89" s="38">
        <v>661.45</v>
      </c>
      <c r="I89" s="38">
        <v>650.05000000000007</v>
      </c>
      <c r="J89" s="38">
        <v>687.44999999999993</v>
      </c>
      <c r="K89" s="38">
        <v>698.8499999999998</v>
      </c>
      <c r="L89" s="38">
        <v>706.14999999999986</v>
      </c>
      <c r="M89" s="28">
        <v>691.55</v>
      </c>
      <c r="N89" s="28">
        <v>672.85</v>
      </c>
      <c r="O89" s="39">
        <v>1826250</v>
      </c>
      <c r="P89" s="40">
        <v>5.6399132321041212E-2</v>
      </c>
    </row>
    <row r="90" spans="1:16" ht="12.75" customHeight="1">
      <c r="A90" s="28">
        <v>80</v>
      </c>
      <c r="B90" s="29" t="s">
        <v>44</v>
      </c>
      <c r="C90" s="30" t="s">
        <v>262</v>
      </c>
      <c r="D90" s="31">
        <v>44616</v>
      </c>
      <c r="E90" s="37">
        <v>1430.85</v>
      </c>
      <c r="F90" s="37">
        <v>1442.3</v>
      </c>
      <c r="G90" s="38">
        <v>1413.55</v>
      </c>
      <c r="H90" s="38">
        <v>1396.25</v>
      </c>
      <c r="I90" s="38">
        <v>1367.5</v>
      </c>
      <c r="J90" s="38">
        <v>1459.6</v>
      </c>
      <c r="K90" s="38">
        <v>1488.35</v>
      </c>
      <c r="L90" s="38">
        <v>1505.6499999999999</v>
      </c>
      <c r="M90" s="28">
        <v>1471.05</v>
      </c>
      <c r="N90" s="28">
        <v>1425</v>
      </c>
      <c r="O90" s="39">
        <v>2552175</v>
      </c>
      <c r="P90" s="40">
        <v>7.878446820483961E-3</v>
      </c>
    </row>
    <row r="91" spans="1:16" ht="12.75" customHeight="1">
      <c r="A91" s="28">
        <v>81</v>
      </c>
      <c r="B91" s="29" t="s">
        <v>70</v>
      </c>
      <c r="C91" s="30" t="s">
        <v>113</v>
      </c>
      <c r="D91" s="31">
        <v>44616</v>
      </c>
      <c r="E91" s="37">
        <v>1185.9000000000001</v>
      </c>
      <c r="F91" s="37">
        <v>1178.1000000000001</v>
      </c>
      <c r="G91" s="38">
        <v>1166.7500000000002</v>
      </c>
      <c r="H91" s="38">
        <v>1147.6000000000001</v>
      </c>
      <c r="I91" s="38">
        <v>1136.2500000000002</v>
      </c>
      <c r="J91" s="38">
        <v>1197.2500000000002</v>
      </c>
      <c r="K91" s="38">
        <v>1208.6000000000001</v>
      </c>
      <c r="L91" s="38">
        <v>1227.7500000000002</v>
      </c>
      <c r="M91" s="28">
        <v>1189.45</v>
      </c>
      <c r="N91" s="28">
        <v>1158.95</v>
      </c>
      <c r="O91" s="39">
        <v>4321500</v>
      </c>
      <c r="P91" s="40">
        <v>-2.3610483506552191E-2</v>
      </c>
    </row>
    <row r="92" spans="1:16" ht="12.75" customHeight="1">
      <c r="A92" s="28">
        <v>82</v>
      </c>
      <c r="B92" s="29" t="s">
        <v>87</v>
      </c>
      <c r="C92" s="30" t="s">
        <v>114</v>
      </c>
      <c r="D92" s="31">
        <v>44616</v>
      </c>
      <c r="E92" s="37">
        <v>1104.4000000000001</v>
      </c>
      <c r="F92" s="37">
        <v>1106.6499999999999</v>
      </c>
      <c r="G92" s="38">
        <v>1094.7999999999997</v>
      </c>
      <c r="H92" s="38">
        <v>1085.1999999999998</v>
      </c>
      <c r="I92" s="38">
        <v>1073.3499999999997</v>
      </c>
      <c r="J92" s="38">
        <v>1116.2499999999998</v>
      </c>
      <c r="K92" s="38">
        <v>1128.0999999999997</v>
      </c>
      <c r="L92" s="38">
        <v>1137.6999999999998</v>
      </c>
      <c r="M92" s="28">
        <v>1118.5</v>
      </c>
      <c r="N92" s="28">
        <v>1097.05</v>
      </c>
      <c r="O92" s="39">
        <v>30228100</v>
      </c>
      <c r="P92" s="40">
        <v>4.9889377841530719E-2</v>
      </c>
    </row>
    <row r="93" spans="1:16" ht="12.75" customHeight="1">
      <c r="A93" s="28">
        <v>83</v>
      </c>
      <c r="B93" s="29" t="s">
        <v>63</v>
      </c>
      <c r="C93" s="30" t="s">
        <v>115</v>
      </c>
      <c r="D93" s="31">
        <v>44616</v>
      </c>
      <c r="E93" s="37">
        <v>2532.6999999999998</v>
      </c>
      <c r="F93" s="37">
        <v>2541.7333333333331</v>
      </c>
      <c r="G93" s="38">
        <v>2514.2666666666664</v>
      </c>
      <c r="H93" s="38">
        <v>2495.8333333333335</v>
      </c>
      <c r="I93" s="38">
        <v>2468.3666666666668</v>
      </c>
      <c r="J93" s="38">
        <v>2560.1666666666661</v>
      </c>
      <c r="K93" s="38">
        <v>2587.6333333333323</v>
      </c>
      <c r="L93" s="38">
        <v>2606.0666666666657</v>
      </c>
      <c r="M93" s="28">
        <v>2569.1999999999998</v>
      </c>
      <c r="N93" s="28">
        <v>2523.3000000000002</v>
      </c>
      <c r="O93" s="39">
        <v>17088000</v>
      </c>
      <c r="P93" s="40">
        <v>3.6427817606171989E-2</v>
      </c>
    </row>
    <row r="94" spans="1:16" ht="12.75" customHeight="1">
      <c r="A94" s="28">
        <v>84</v>
      </c>
      <c r="B94" s="29" t="s">
        <v>63</v>
      </c>
      <c r="C94" s="30" t="s">
        <v>116</v>
      </c>
      <c r="D94" s="31">
        <v>44616</v>
      </c>
      <c r="E94" s="37">
        <v>2210.8000000000002</v>
      </c>
      <c r="F94" s="37">
        <v>2213.2666666666669</v>
      </c>
      <c r="G94" s="38">
        <v>2196.5333333333338</v>
      </c>
      <c r="H94" s="38">
        <v>2182.2666666666669</v>
      </c>
      <c r="I94" s="38">
        <v>2165.5333333333338</v>
      </c>
      <c r="J94" s="38">
        <v>2227.5333333333338</v>
      </c>
      <c r="K94" s="38">
        <v>2244.2666666666664</v>
      </c>
      <c r="L94" s="38">
        <v>2258.5333333333338</v>
      </c>
      <c r="M94" s="28">
        <v>2230</v>
      </c>
      <c r="N94" s="28">
        <v>2199</v>
      </c>
      <c r="O94" s="39">
        <v>3288200</v>
      </c>
      <c r="P94" s="40">
        <v>4.0305343511450381E-3</v>
      </c>
    </row>
    <row r="95" spans="1:16" ht="12.75" customHeight="1">
      <c r="A95" s="28">
        <v>85</v>
      </c>
      <c r="B95" s="29" t="s">
        <v>58</v>
      </c>
      <c r="C95" s="30" t="s">
        <v>117</v>
      </c>
      <c r="D95" s="31">
        <v>44616</v>
      </c>
      <c r="E95" s="37">
        <v>1488</v>
      </c>
      <c r="F95" s="37">
        <v>1483.9166666666667</v>
      </c>
      <c r="G95" s="38">
        <v>1474.8333333333335</v>
      </c>
      <c r="H95" s="38">
        <v>1461.6666666666667</v>
      </c>
      <c r="I95" s="38">
        <v>1452.5833333333335</v>
      </c>
      <c r="J95" s="38">
        <v>1497.0833333333335</v>
      </c>
      <c r="K95" s="38">
        <v>1506.166666666667</v>
      </c>
      <c r="L95" s="38">
        <v>1519.3333333333335</v>
      </c>
      <c r="M95" s="28">
        <v>1493</v>
      </c>
      <c r="N95" s="28">
        <v>1470.75</v>
      </c>
      <c r="O95" s="39">
        <v>38945500</v>
      </c>
      <c r="P95" s="40">
        <v>-1.201322710719817E-2</v>
      </c>
    </row>
    <row r="96" spans="1:16" ht="12.75" customHeight="1">
      <c r="A96" s="28">
        <v>86</v>
      </c>
      <c r="B96" s="29" t="s">
        <v>63</v>
      </c>
      <c r="C96" s="30" t="s">
        <v>118</v>
      </c>
      <c r="D96" s="31">
        <v>44616</v>
      </c>
      <c r="E96" s="37">
        <v>625.15</v>
      </c>
      <c r="F96" s="37">
        <v>624.35</v>
      </c>
      <c r="G96" s="38">
        <v>618.95000000000005</v>
      </c>
      <c r="H96" s="38">
        <v>612.75</v>
      </c>
      <c r="I96" s="38">
        <v>607.35</v>
      </c>
      <c r="J96" s="38">
        <v>630.55000000000007</v>
      </c>
      <c r="K96" s="38">
        <v>635.94999999999993</v>
      </c>
      <c r="L96" s="38">
        <v>642.15000000000009</v>
      </c>
      <c r="M96" s="28">
        <v>629.75</v>
      </c>
      <c r="N96" s="28">
        <v>618.15</v>
      </c>
      <c r="O96" s="39">
        <v>21855900</v>
      </c>
      <c r="P96" s="40">
        <v>7.1509464487946928E-2</v>
      </c>
    </row>
    <row r="97" spans="1:16" ht="12.75" customHeight="1">
      <c r="A97" s="28">
        <v>87</v>
      </c>
      <c r="B97" s="29" t="s">
        <v>49</v>
      </c>
      <c r="C97" s="30" t="s">
        <v>119</v>
      </c>
      <c r="D97" s="31">
        <v>44616</v>
      </c>
      <c r="E97" s="37">
        <v>2657.95</v>
      </c>
      <c r="F97" s="37">
        <v>2653.2833333333333</v>
      </c>
      <c r="G97" s="38">
        <v>2632.3666666666668</v>
      </c>
      <c r="H97" s="38">
        <v>2606.7833333333333</v>
      </c>
      <c r="I97" s="38">
        <v>2585.8666666666668</v>
      </c>
      <c r="J97" s="38">
        <v>2678.8666666666668</v>
      </c>
      <c r="K97" s="38">
        <v>2699.7833333333338</v>
      </c>
      <c r="L97" s="38">
        <v>2725.3666666666668</v>
      </c>
      <c r="M97" s="28">
        <v>2674.2</v>
      </c>
      <c r="N97" s="28">
        <v>2627.7</v>
      </c>
      <c r="O97" s="39">
        <v>3233700</v>
      </c>
      <c r="P97" s="40">
        <v>1.7270668176670442E-2</v>
      </c>
    </row>
    <row r="98" spans="1:16" ht="12.75" customHeight="1">
      <c r="A98" s="28">
        <v>88</v>
      </c>
      <c r="B98" s="29" t="s">
        <v>120</v>
      </c>
      <c r="C98" s="30" t="s">
        <v>121</v>
      </c>
      <c r="D98" s="31">
        <v>44616</v>
      </c>
      <c r="E98" s="37">
        <v>491</v>
      </c>
      <c r="F98" s="37">
        <v>493.90000000000003</v>
      </c>
      <c r="G98" s="38">
        <v>487.15000000000009</v>
      </c>
      <c r="H98" s="38">
        <v>483.30000000000007</v>
      </c>
      <c r="I98" s="38">
        <v>476.55000000000013</v>
      </c>
      <c r="J98" s="38">
        <v>497.75000000000006</v>
      </c>
      <c r="K98" s="38">
        <v>504.49999999999994</v>
      </c>
      <c r="L98" s="38">
        <v>508.35</v>
      </c>
      <c r="M98" s="28">
        <v>500.65</v>
      </c>
      <c r="N98" s="28">
        <v>490.05</v>
      </c>
      <c r="O98" s="39">
        <v>26466500</v>
      </c>
      <c r="P98" s="40">
        <v>3.6280624515918633E-3</v>
      </c>
    </row>
    <row r="99" spans="1:16" ht="12.75" customHeight="1">
      <c r="A99" s="28">
        <v>89</v>
      </c>
      <c r="B99" s="29" t="s">
        <v>120</v>
      </c>
      <c r="C99" s="30" t="s">
        <v>391</v>
      </c>
      <c r="D99" s="31">
        <v>44616</v>
      </c>
      <c r="E99" s="37">
        <v>124.1</v>
      </c>
      <c r="F99" s="37">
        <v>124.76666666666667</v>
      </c>
      <c r="G99" s="38">
        <v>122.53333333333333</v>
      </c>
      <c r="H99" s="38">
        <v>120.96666666666667</v>
      </c>
      <c r="I99" s="38">
        <v>118.73333333333333</v>
      </c>
      <c r="J99" s="38">
        <v>126.33333333333333</v>
      </c>
      <c r="K99" s="38">
        <v>128.56666666666666</v>
      </c>
      <c r="L99" s="38">
        <v>130.13333333333333</v>
      </c>
      <c r="M99" s="28">
        <v>127</v>
      </c>
      <c r="N99" s="28">
        <v>123.2</v>
      </c>
      <c r="O99" s="39">
        <v>15299400</v>
      </c>
      <c r="P99" s="40">
        <v>4.0350877192982457E-2</v>
      </c>
    </row>
    <row r="100" spans="1:16" ht="12.75" customHeight="1">
      <c r="A100" s="28">
        <v>90</v>
      </c>
      <c r="B100" s="29" t="s">
        <v>79</v>
      </c>
      <c r="C100" s="30" t="s">
        <v>122</v>
      </c>
      <c r="D100" s="31">
        <v>44616</v>
      </c>
      <c r="E100" s="37">
        <v>315.35000000000002</v>
      </c>
      <c r="F100" s="37">
        <v>317.81666666666666</v>
      </c>
      <c r="G100" s="38">
        <v>312.08333333333331</v>
      </c>
      <c r="H100" s="38">
        <v>308.81666666666666</v>
      </c>
      <c r="I100" s="38">
        <v>303.08333333333331</v>
      </c>
      <c r="J100" s="38">
        <v>321.08333333333331</v>
      </c>
      <c r="K100" s="38">
        <v>326.81666666666666</v>
      </c>
      <c r="L100" s="38">
        <v>330.08333333333331</v>
      </c>
      <c r="M100" s="28">
        <v>323.55</v>
      </c>
      <c r="N100" s="28">
        <v>314.55</v>
      </c>
      <c r="O100" s="39">
        <v>12592800</v>
      </c>
      <c r="P100" s="40">
        <v>2.2358614642700569E-2</v>
      </c>
    </row>
    <row r="101" spans="1:16" ht="12.75" customHeight="1">
      <c r="A101" s="28">
        <v>91</v>
      </c>
      <c r="B101" s="29" t="s">
        <v>56</v>
      </c>
      <c r="C101" s="30" t="s">
        <v>123</v>
      </c>
      <c r="D101" s="31">
        <v>44616</v>
      </c>
      <c r="E101" s="37">
        <v>2284.15</v>
      </c>
      <c r="F101" s="37">
        <v>2293.5166666666664</v>
      </c>
      <c r="G101" s="38">
        <v>2271.7833333333328</v>
      </c>
      <c r="H101" s="38">
        <v>2259.4166666666665</v>
      </c>
      <c r="I101" s="38">
        <v>2237.6833333333329</v>
      </c>
      <c r="J101" s="38">
        <v>2305.8833333333328</v>
      </c>
      <c r="K101" s="38">
        <v>2327.6166666666663</v>
      </c>
      <c r="L101" s="38">
        <v>2339.9833333333327</v>
      </c>
      <c r="M101" s="28">
        <v>2315.25</v>
      </c>
      <c r="N101" s="28">
        <v>2281.15</v>
      </c>
      <c r="O101" s="39">
        <v>9544500</v>
      </c>
      <c r="P101" s="40">
        <v>1.3959269528635625E-2</v>
      </c>
    </row>
    <row r="102" spans="1:16" ht="12.75" customHeight="1">
      <c r="A102" s="28">
        <v>92</v>
      </c>
      <c r="B102" s="29" t="s">
        <v>44</v>
      </c>
      <c r="C102" s="30" t="s">
        <v>392</v>
      </c>
      <c r="D102" s="31">
        <v>44616</v>
      </c>
      <c r="E102" s="37">
        <v>42687.65</v>
      </c>
      <c r="F102" s="37">
        <v>42217.716666666667</v>
      </c>
      <c r="G102" s="38">
        <v>41436.533333333333</v>
      </c>
      <c r="H102" s="38">
        <v>40185.416666666664</v>
      </c>
      <c r="I102" s="38">
        <v>39404.23333333333</v>
      </c>
      <c r="J102" s="38">
        <v>43468.833333333336</v>
      </c>
      <c r="K102" s="38">
        <v>44250.01666666667</v>
      </c>
      <c r="L102" s="38">
        <v>45501.133333333339</v>
      </c>
      <c r="M102" s="28">
        <v>42998.9</v>
      </c>
      <c r="N102" s="28">
        <v>40966.6</v>
      </c>
      <c r="O102" s="39">
        <v>7395</v>
      </c>
      <c r="P102" s="40">
        <v>-0.17281879194630873</v>
      </c>
    </row>
    <row r="103" spans="1:16" ht="12.75" customHeight="1">
      <c r="A103" s="28">
        <v>93</v>
      </c>
      <c r="B103" s="29" t="s">
        <v>63</v>
      </c>
      <c r="C103" s="30" t="s">
        <v>124</v>
      </c>
      <c r="D103" s="31">
        <v>44616</v>
      </c>
      <c r="E103" s="37">
        <v>211.25</v>
      </c>
      <c r="F103" s="37">
        <v>212.16666666666666</v>
      </c>
      <c r="G103" s="38">
        <v>209.2833333333333</v>
      </c>
      <c r="H103" s="38">
        <v>207.31666666666663</v>
      </c>
      <c r="I103" s="38">
        <v>204.43333333333328</v>
      </c>
      <c r="J103" s="38">
        <v>214.13333333333333</v>
      </c>
      <c r="K103" s="38">
        <v>217.01666666666671</v>
      </c>
      <c r="L103" s="38">
        <v>218.98333333333335</v>
      </c>
      <c r="M103" s="28">
        <v>215.05</v>
      </c>
      <c r="N103" s="28">
        <v>210.2</v>
      </c>
      <c r="O103" s="39">
        <v>35733700</v>
      </c>
      <c r="P103" s="40">
        <v>5.6747341400806749E-2</v>
      </c>
    </row>
    <row r="104" spans="1:16" ht="12.75" customHeight="1">
      <c r="A104" s="28">
        <v>94</v>
      </c>
      <c r="B104" s="29" t="s">
        <v>58</v>
      </c>
      <c r="C104" s="30" t="s">
        <v>125</v>
      </c>
      <c r="D104" s="31">
        <v>44616</v>
      </c>
      <c r="E104" s="37">
        <v>792.4</v>
      </c>
      <c r="F104" s="37">
        <v>793.76666666666677</v>
      </c>
      <c r="G104" s="38">
        <v>785.63333333333355</v>
      </c>
      <c r="H104" s="38">
        <v>778.86666666666679</v>
      </c>
      <c r="I104" s="38">
        <v>770.73333333333358</v>
      </c>
      <c r="J104" s="38">
        <v>800.53333333333353</v>
      </c>
      <c r="K104" s="38">
        <v>808.66666666666674</v>
      </c>
      <c r="L104" s="38">
        <v>815.43333333333351</v>
      </c>
      <c r="M104" s="28">
        <v>801.9</v>
      </c>
      <c r="N104" s="28">
        <v>787</v>
      </c>
      <c r="O104" s="39">
        <v>96250000</v>
      </c>
      <c r="P104" s="40">
        <v>1.4845743446996056E-2</v>
      </c>
    </row>
    <row r="105" spans="1:16" ht="12.75" customHeight="1">
      <c r="A105" s="28">
        <v>95</v>
      </c>
      <c r="B105" s="29" t="s">
        <v>63</v>
      </c>
      <c r="C105" s="30" t="s">
        <v>126</v>
      </c>
      <c r="D105" s="31">
        <v>44616</v>
      </c>
      <c r="E105" s="37">
        <v>1374.35</v>
      </c>
      <c r="F105" s="37">
        <v>1380.95</v>
      </c>
      <c r="G105" s="38">
        <v>1359.45</v>
      </c>
      <c r="H105" s="38">
        <v>1344.55</v>
      </c>
      <c r="I105" s="38">
        <v>1323.05</v>
      </c>
      <c r="J105" s="38">
        <v>1395.8500000000001</v>
      </c>
      <c r="K105" s="38">
        <v>1417.3500000000001</v>
      </c>
      <c r="L105" s="38">
        <v>1432.2500000000002</v>
      </c>
      <c r="M105" s="28">
        <v>1402.45</v>
      </c>
      <c r="N105" s="28">
        <v>1366.05</v>
      </c>
      <c r="O105" s="39">
        <v>3023025</v>
      </c>
      <c r="P105" s="40">
        <v>4.5875606528451698E-2</v>
      </c>
    </row>
    <row r="106" spans="1:16" ht="12.75" customHeight="1">
      <c r="A106" s="28">
        <v>96</v>
      </c>
      <c r="B106" s="29" t="s">
        <v>63</v>
      </c>
      <c r="C106" s="30" t="s">
        <v>127</v>
      </c>
      <c r="D106" s="31">
        <v>44616</v>
      </c>
      <c r="E106" s="37">
        <v>561.75</v>
      </c>
      <c r="F106" s="37">
        <v>558.91666666666663</v>
      </c>
      <c r="G106" s="38">
        <v>553.5333333333333</v>
      </c>
      <c r="H106" s="38">
        <v>545.31666666666672</v>
      </c>
      <c r="I106" s="38">
        <v>539.93333333333339</v>
      </c>
      <c r="J106" s="38">
        <v>567.13333333333321</v>
      </c>
      <c r="K106" s="38">
        <v>572.51666666666665</v>
      </c>
      <c r="L106" s="38">
        <v>580.73333333333312</v>
      </c>
      <c r="M106" s="28">
        <v>564.29999999999995</v>
      </c>
      <c r="N106" s="28">
        <v>550.70000000000005</v>
      </c>
      <c r="O106" s="39">
        <v>5177250</v>
      </c>
      <c r="P106" s="40">
        <v>-2.5412960609911054E-2</v>
      </c>
    </row>
    <row r="107" spans="1:16" ht="12.75" customHeight="1">
      <c r="A107" s="28">
        <v>97</v>
      </c>
      <c r="B107" s="29" t="s">
        <v>74</v>
      </c>
      <c r="C107" s="30" t="s">
        <v>128</v>
      </c>
      <c r="D107" s="31">
        <v>44616</v>
      </c>
      <c r="E107" s="37">
        <v>10.75</v>
      </c>
      <c r="F107" s="37">
        <v>10.799999999999999</v>
      </c>
      <c r="G107" s="38">
        <v>10.549999999999997</v>
      </c>
      <c r="H107" s="38">
        <v>10.349999999999998</v>
      </c>
      <c r="I107" s="38">
        <v>10.099999999999996</v>
      </c>
      <c r="J107" s="38">
        <v>10.999999999999998</v>
      </c>
      <c r="K107" s="38">
        <v>11.250000000000002</v>
      </c>
      <c r="L107" s="38">
        <v>11.45</v>
      </c>
      <c r="M107" s="28">
        <v>11.05</v>
      </c>
      <c r="N107" s="28">
        <v>10.6</v>
      </c>
      <c r="O107" s="39">
        <v>677250000</v>
      </c>
      <c r="P107" s="40">
        <v>3.6200064260469102E-2</v>
      </c>
    </row>
    <row r="108" spans="1:16" ht="12.75" customHeight="1">
      <c r="A108" s="28">
        <v>98</v>
      </c>
      <c r="B108" s="29" t="s">
        <v>63</v>
      </c>
      <c r="C108" s="30" t="s">
        <v>396</v>
      </c>
      <c r="D108" s="31">
        <v>44616</v>
      </c>
      <c r="E108" s="37">
        <v>65</v>
      </c>
      <c r="F108" s="37">
        <v>65.466666666666669</v>
      </c>
      <c r="G108" s="38">
        <v>63.283333333333331</v>
      </c>
      <c r="H108" s="38">
        <v>61.566666666666663</v>
      </c>
      <c r="I108" s="38">
        <v>59.383333333333326</v>
      </c>
      <c r="J108" s="38">
        <v>67.183333333333337</v>
      </c>
      <c r="K108" s="38">
        <v>69.366666666666674</v>
      </c>
      <c r="L108" s="38">
        <v>71.083333333333343</v>
      </c>
      <c r="M108" s="28">
        <v>67.650000000000006</v>
      </c>
      <c r="N108" s="28">
        <v>63.75</v>
      </c>
      <c r="O108" s="39">
        <v>76710000</v>
      </c>
      <c r="P108" s="40">
        <v>-1.171875E-3</v>
      </c>
    </row>
    <row r="109" spans="1:16" ht="12.75" customHeight="1">
      <c r="A109" s="28">
        <v>99</v>
      </c>
      <c r="B109" s="29" t="s">
        <v>58</v>
      </c>
      <c r="C109" s="30" t="s">
        <v>129</v>
      </c>
      <c r="D109" s="31">
        <v>44616</v>
      </c>
      <c r="E109" s="37">
        <v>46.95</v>
      </c>
      <c r="F109" s="37">
        <v>47.316666666666663</v>
      </c>
      <c r="G109" s="38">
        <v>46.383333333333326</v>
      </c>
      <c r="H109" s="38">
        <v>45.816666666666663</v>
      </c>
      <c r="I109" s="38">
        <v>44.883333333333326</v>
      </c>
      <c r="J109" s="38">
        <v>47.883333333333326</v>
      </c>
      <c r="K109" s="38">
        <v>48.816666666666663</v>
      </c>
      <c r="L109" s="38">
        <v>49.383333333333326</v>
      </c>
      <c r="M109" s="28">
        <v>48.25</v>
      </c>
      <c r="N109" s="28">
        <v>46.75</v>
      </c>
      <c r="O109" s="39">
        <v>165534300</v>
      </c>
      <c r="P109" s="40">
        <v>-8.0484235732340027E-3</v>
      </c>
    </row>
    <row r="110" spans="1:16" ht="12.75" customHeight="1">
      <c r="A110" s="28">
        <v>100</v>
      </c>
      <c r="B110" s="29" t="s">
        <v>44</v>
      </c>
      <c r="C110" s="30" t="s">
        <v>407</v>
      </c>
      <c r="D110" s="31">
        <v>44616</v>
      </c>
      <c r="E110" s="37">
        <v>235.55</v>
      </c>
      <c r="F110" s="37">
        <v>235.79999999999998</v>
      </c>
      <c r="G110" s="38">
        <v>233.64999999999998</v>
      </c>
      <c r="H110" s="38">
        <v>231.75</v>
      </c>
      <c r="I110" s="38">
        <v>229.6</v>
      </c>
      <c r="J110" s="38">
        <v>237.69999999999996</v>
      </c>
      <c r="K110" s="38">
        <v>239.85</v>
      </c>
      <c r="L110" s="38">
        <v>241.74999999999994</v>
      </c>
      <c r="M110" s="28">
        <v>237.95</v>
      </c>
      <c r="N110" s="28">
        <v>233.9</v>
      </c>
      <c r="O110" s="39">
        <v>42165000</v>
      </c>
      <c r="P110" s="40">
        <v>-2.7840221338405673E-2</v>
      </c>
    </row>
    <row r="111" spans="1:16" ht="12.75" customHeight="1">
      <c r="A111" s="28">
        <v>101</v>
      </c>
      <c r="B111" s="29" t="s">
        <v>79</v>
      </c>
      <c r="C111" s="30" t="s">
        <v>130</v>
      </c>
      <c r="D111" s="31">
        <v>44616</v>
      </c>
      <c r="E111" s="37">
        <v>394.75</v>
      </c>
      <c r="F111" s="37">
        <v>397.65000000000003</v>
      </c>
      <c r="G111" s="38">
        <v>391.30000000000007</v>
      </c>
      <c r="H111" s="38">
        <v>387.85</v>
      </c>
      <c r="I111" s="38">
        <v>381.50000000000006</v>
      </c>
      <c r="J111" s="38">
        <v>401.10000000000008</v>
      </c>
      <c r="K111" s="38">
        <v>407.4500000000001</v>
      </c>
      <c r="L111" s="38">
        <v>410.90000000000009</v>
      </c>
      <c r="M111" s="28">
        <v>404</v>
      </c>
      <c r="N111" s="28">
        <v>394.2</v>
      </c>
      <c r="O111" s="39">
        <v>18412625</v>
      </c>
      <c r="P111" s="40">
        <v>2.4795285834545037E-2</v>
      </c>
    </row>
    <row r="112" spans="1:16" ht="12.75" customHeight="1">
      <c r="A112" s="28">
        <v>102</v>
      </c>
      <c r="B112" s="29" t="s">
        <v>106</v>
      </c>
      <c r="C112" s="30" t="s">
        <v>131</v>
      </c>
      <c r="D112" s="31">
        <v>44616</v>
      </c>
      <c r="E112" s="37">
        <v>216.6</v>
      </c>
      <c r="F112" s="37">
        <v>215.26666666666665</v>
      </c>
      <c r="G112" s="38">
        <v>211.1333333333333</v>
      </c>
      <c r="H112" s="38">
        <v>205.66666666666666</v>
      </c>
      <c r="I112" s="38">
        <v>201.5333333333333</v>
      </c>
      <c r="J112" s="38">
        <v>220.73333333333329</v>
      </c>
      <c r="K112" s="38">
        <v>224.86666666666662</v>
      </c>
      <c r="L112" s="38">
        <v>230.33333333333329</v>
      </c>
      <c r="M112" s="28">
        <v>219.4</v>
      </c>
      <c r="N112" s="28">
        <v>209.8</v>
      </c>
      <c r="O112" s="39">
        <v>15870812</v>
      </c>
      <c r="P112" s="40">
        <v>6.9956616052060744E-2</v>
      </c>
    </row>
    <row r="113" spans="1:16" ht="12.75" customHeight="1">
      <c r="A113" s="28">
        <v>103</v>
      </c>
      <c r="B113" s="29" t="s">
        <v>42</v>
      </c>
      <c r="C113" s="30" t="s">
        <v>404</v>
      </c>
      <c r="D113" s="31">
        <v>44616</v>
      </c>
      <c r="E113" s="37">
        <v>223.7</v>
      </c>
      <c r="F113" s="37">
        <v>225.18333333333331</v>
      </c>
      <c r="G113" s="38">
        <v>220.36666666666662</v>
      </c>
      <c r="H113" s="38">
        <v>217.0333333333333</v>
      </c>
      <c r="I113" s="38">
        <v>212.21666666666661</v>
      </c>
      <c r="J113" s="38">
        <v>228.51666666666662</v>
      </c>
      <c r="K113" s="38">
        <v>233.33333333333329</v>
      </c>
      <c r="L113" s="38">
        <v>236.66666666666663</v>
      </c>
      <c r="M113" s="28">
        <v>230</v>
      </c>
      <c r="N113" s="28">
        <v>221.85</v>
      </c>
      <c r="O113" s="39">
        <v>12829600</v>
      </c>
      <c r="P113" s="40">
        <v>-2.2552999548940008E-3</v>
      </c>
    </row>
    <row r="114" spans="1:16" ht="12.75" customHeight="1">
      <c r="A114" s="28">
        <v>104</v>
      </c>
      <c r="B114" s="29" t="s">
        <v>44</v>
      </c>
      <c r="C114" s="30" t="s">
        <v>265</v>
      </c>
      <c r="D114" s="31">
        <v>44616</v>
      </c>
      <c r="E114" s="37">
        <v>4880.8999999999996</v>
      </c>
      <c r="F114" s="37">
        <v>4863.833333333333</v>
      </c>
      <c r="G114" s="38">
        <v>4767.0666666666657</v>
      </c>
      <c r="H114" s="38">
        <v>4653.2333333333327</v>
      </c>
      <c r="I114" s="38">
        <v>4556.4666666666653</v>
      </c>
      <c r="J114" s="38">
        <v>4977.6666666666661</v>
      </c>
      <c r="K114" s="38">
        <v>5074.4333333333343</v>
      </c>
      <c r="L114" s="38">
        <v>5188.2666666666664</v>
      </c>
      <c r="M114" s="28">
        <v>4960.6000000000004</v>
      </c>
      <c r="N114" s="28">
        <v>4750</v>
      </c>
      <c r="O114" s="39">
        <v>352050</v>
      </c>
      <c r="P114" s="40">
        <v>-2.3100936524453695E-2</v>
      </c>
    </row>
    <row r="115" spans="1:16" ht="12.75" customHeight="1">
      <c r="A115" s="28">
        <v>105</v>
      </c>
      <c r="B115" s="29" t="s">
        <v>44</v>
      </c>
      <c r="C115" s="30" t="s">
        <v>132</v>
      </c>
      <c r="D115" s="31">
        <v>44616</v>
      </c>
      <c r="E115" s="37">
        <v>1860</v>
      </c>
      <c r="F115" s="37">
        <v>1869.45</v>
      </c>
      <c r="G115" s="38">
        <v>1833.65</v>
      </c>
      <c r="H115" s="38">
        <v>1807.3</v>
      </c>
      <c r="I115" s="38">
        <v>1771.5</v>
      </c>
      <c r="J115" s="38">
        <v>1895.8000000000002</v>
      </c>
      <c r="K115" s="38">
        <v>1931.6</v>
      </c>
      <c r="L115" s="38">
        <v>1957.9500000000003</v>
      </c>
      <c r="M115" s="28">
        <v>1905.25</v>
      </c>
      <c r="N115" s="28">
        <v>1843.1</v>
      </c>
      <c r="O115" s="39">
        <v>3285750</v>
      </c>
      <c r="P115" s="40">
        <v>2.4076671341748481E-2</v>
      </c>
    </row>
    <row r="116" spans="1:16" ht="12.75" customHeight="1">
      <c r="A116" s="28">
        <v>106</v>
      </c>
      <c r="B116" s="29" t="s">
        <v>58</v>
      </c>
      <c r="C116" s="30" t="s">
        <v>133</v>
      </c>
      <c r="D116" s="31">
        <v>44616</v>
      </c>
      <c r="E116" s="37">
        <v>873.55</v>
      </c>
      <c r="F116" s="37">
        <v>890.36666666666667</v>
      </c>
      <c r="G116" s="38">
        <v>850.73333333333335</v>
      </c>
      <c r="H116" s="38">
        <v>827.91666666666663</v>
      </c>
      <c r="I116" s="38">
        <v>788.2833333333333</v>
      </c>
      <c r="J116" s="38">
        <v>913.18333333333339</v>
      </c>
      <c r="K116" s="38">
        <v>952.81666666666683</v>
      </c>
      <c r="L116" s="38">
        <v>975.63333333333344</v>
      </c>
      <c r="M116" s="28">
        <v>930</v>
      </c>
      <c r="N116" s="28">
        <v>867.55</v>
      </c>
      <c r="O116" s="39">
        <v>33020100</v>
      </c>
      <c r="P116" s="40">
        <v>7.3782486537110753E-2</v>
      </c>
    </row>
    <row r="117" spans="1:16" ht="12.75" customHeight="1">
      <c r="A117" s="28">
        <v>107</v>
      </c>
      <c r="B117" s="29" t="s">
        <v>74</v>
      </c>
      <c r="C117" s="30" t="s">
        <v>134</v>
      </c>
      <c r="D117" s="31">
        <v>44616</v>
      </c>
      <c r="E117" s="37">
        <v>252.9</v>
      </c>
      <c r="F117" s="37">
        <v>254.71666666666667</v>
      </c>
      <c r="G117" s="38">
        <v>250.43333333333334</v>
      </c>
      <c r="H117" s="38">
        <v>247.96666666666667</v>
      </c>
      <c r="I117" s="38">
        <v>243.68333333333334</v>
      </c>
      <c r="J117" s="38">
        <v>257.18333333333334</v>
      </c>
      <c r="K117" s="38">
        <v>261.4666666666667</v>
      </c>
      <c r="L117" s="38">
        <v>263.93333333333334</v>
      </c>
      <c r="M117" s="28">
        <v>259</v>
      </c>
      <c r="N117" s="28">
        <v>252.25</v>
      </c>
      <c r="O117" s="39">
        <v>9867200</v>
      </c>
      <c r="P117" s="40">
        <v>2.501454333915067E-2</v>
      </c>
    </row>
    <row r="118" spans="1:16" ht="12.75" customHeight="1">
      <c r="A118" s="28">
        <v>108</v>
      </c>
      <c r="B118" s="29" t="s">
        <v>87</v>
      </c>
      <c r="C118" s="30" t="s">
        <v>135</v>
      </c>
      <c r="D118" s="31">
        <v>44616</v>
      </c>
      <c r="E118" s="37">
        <v>1740.35</v>
      </c>
      <c r="F118" s="37">
        <v>1735.6833333333334</v>
      </c>
      <c r="G118" s="38">
        <v>1721.6666666666667</v>
      </c>
      <c r="H118" s="38">
        <v>1702.9833333333333</v>
      </c>
      <c r="I118" s="38">
        <v>1688.9666666666667</v>
      </c>
      <c r="J118" s="38">
        <v>1754.3666666666668</v>
      </c>
      <c r="K118" s="38">
        <v>1768.3833333333332</v>
      </c>
      <c r="L118" s="38">
        <v>1787.0666666666668</v>
      </c>
      <c r="M118" s="28">
        <v>1749.7</v>
      </c>
      <c r="N118" s="28">
        <v>1717</v>
      </c>
      <c r="O118" s="39">
        <v>41219400</v>
      </c>
      <c r="P118" s="40">
        <v>-4.8166416780745019E-3</v>
      </c>
    </row>
    <row r="119" spans="1:16" ht="12.75" customHeight="1">
      <c r="A119" s="28">
        <v>109</v>
      </c>
      <c r="B119" s="29" t="s">
        <v>79</v>
      </c>
      <c r="C119" s="30" t="s">
        <v>136</v>
      </c>
      <c r="D119" s="31">
        <v>44616</v>
      </c>
      <c r="E119" s="37">
        <v>122.2</v>
      </c>
      <c r="F119" s="37">
        <v>123.03333333333335</v>
      </c>
      <c r="G119" s="38">
        <v>120.36666666666669</v>
      </c>
      <c r="H119" s="38">
        <v>118.53333333333335</v>
      </c>
      <c r="I119" s="38">
        <v>115.86666666666669</v>
      </c>
      <c r="J119" s="38">
        <v>124.86666666666669</v>
      </c>
      <c r="K119" s="38">
        <v>127.53333333333335</v>
      </c>
      <c r="L119" s="38">
        <v>129.36666666666667</v>
      </c>
      <c r="M119" s="28">
        <v>125.7</v>
      </c>
      <c r="N119" s="28">
        <v>121.2</v>
      </c>
      <c r="O119" s="39">
        <v>40248000</v>
      </c>
      <c r="P119" s="40">
        <v>0.13157894736842105</v>
      </c>
    </row>
    <row r="120" spans="1:16" ht="12.75" customHeight="1">
      <c r="A120" s="28">
        <v>110</v>
      </c>
      <c r="B120" s="29" t="s">
        <v>47</v>
      </c>
      <c r="C120" s="30" t="s">
        <v>266</v>
      </c>
      <c r="D120" s="31">
        <v>44616</v>
      </c>
      <c r="E120" s="37">
        <v>1033.5999999999999</v>
      </c>
      <c r="F120" s="37">
        <v>1028.4833333333333</v>
      </c>
      <c r="G120" s="38">
        <v>1017.9166666666667</v>
      </c>
      <c r="H120" s="38">
        <v>1002.2333333333333</v>
      </c>
      <c r="I120" s="38">
        <v>991.66666666666674</v>
      </c>
      <c r="J120" s="38">
        <v>1044.1666666666667</v>
      </c>
      <c r="K120" s="38">
        <v>1054.7333333333333</v>
      </c>
      <c r="L120" s="38">
        <v>1070.4166666666667</v>
      </c>
      <c r="M120" s="28">
        <v>1039.05</v>
      </c>
      <c r="N120" s="28">
        <v>1012.8</v>
      </c>
      <c r="O120" s="39">
        <v>1291050</v>
      </c>
      <c r="P120" s="40">
        <v>-7.2664359861591699E-3</v>
      </c>
    </row>
    <row r="121" spans="1:16" ht="12.75" customHeight="1">
      <c r="A121" s="28">
        <v>111</v>
      </c>
      <c r="B121" s="29" t="s">
        <v>44</v>
      </c>
      <c r="C121" s="30" t="s">
        <v>137</v>
      </c>
      <c r="D121" s="31">
        <v>44616</v>
      </c>
      <c r="E121" s="37">
        <v>870</v>
      </c>
      <c r="F121" s="37">
        <v>866.9</v>
      </c>
      <c r="G121" s="38">
        <v>850.34999999999991</v>
      </c>
      <c r="H121" s="38">
        <v>830.69999999999993</v>
      </c>
      <c r="I121" s="38">
        <v>814.14999999999986</v>
      </c>
      <c r="J121" s="38">
        <v>886.55</v>
      </c>
      <c r="K121" s="38">
        <v>903.09999999999991</v>
      </c>
      <c r="L121" s="38">
        <v>922.75</v>
      </c>
      <c r="M121" s="28">
        <v>883.45</v>
      </c>
      <c r="N121" s="28">
        <v>847.25</v>
      </c>
      <c r="O121" s="39">
        <v>8333500</v>
      </c>
      <c r="P121" s="40">
        <v>7.2977260708619778E-3</v>
      </c>
    </row>
    <row r="122" spans="1:16" ht="12.75" customHeight="1">
      <c r="A122" s="28">
        <v>112</v>
      </c>
      <c r="B122" s="29" t="s">
        <v>56</v>
      </c>
      <c r="C122" s="30" t="s">
        <v>138</v>
      </c>
      <c r="D122" s="31">
        <v>44616</v>
      </c>
      <c r="E122" s="37">
        <v>215.65</v>
      </c>
      <c r="F122" s="37">
        <v>215.16666666666666</v>
      </c>
      <c r="G122" s="38">
        <v>214.13333333333333</v>
      </c>
      <c r="H122" s="38">
        <v>212.61666666666667</v>
      </c>
      <c r="I122" s="38">
        <v>211.58333333333334</v>
      </c>
      <c r="J122" s="38">
        <v>216.68333333333331</v>
      </c>
      <c r="K122" s="38">
        <v>217.71666666666667</v>
      </c>
      <c r="L122" s="38">
        <v>219.23333333333329</v>
      </c>
      <c r="M122" s="28">
        <v>216.2</v>
      </c>
      <c r="N122" s="28">
        <v>213.65</v>
      </c>
      <c r="O122" s="39">
        <v>206144000</v>
      </c>
      <c r="P122" s="40">
        <v>-4.1275681357923538E-3</v>
      </c>
    </row>
    <row r="123" spans="1:16" ht="12.75" customHeight="1">
      <c r="A123" s="28">
        <v>113</v>
      </c>
      <c r="B123" s="29" t="s">
        <v>120</v>
      </c>
      <c r="C123" s="30" t="s">
        <v>139</v>
      </c>
      <c r="D123" s="31">
        <v>44616</v>
      </c>
      <c r="E123" s="37">
        <v>386.35</v>
      </c>
      <c r="F123" s="37">
        <v>387.16666666666669</v>
      </c>
      <c r="G123" s="38">
        <v>382.53333333333336</v>
      </c>
      <c r="H123" s="38">
        <v>378.7166666666667</v>
      </c>
      <c r="I123" s="38">
        <v>374.08333333333337</v>
      </c>
      <c r="J123" s="38">
        <v>390.98333333333335</v>
      </c>
      <c r="K123" s="38">
        <v>395.61666666666667</v>
      </c>
      <c r="L123" s="38">
        <v>399.43333333333334</v>
      </c>
      <c r="M123" s="28">
        <v>391.8</v>
      </c>
      <c r="N123" s="28">
        <v>383.35</v>
      </c>
      <c r="O123" s="39">
        <v>31345000</v>
      </c>
      <c r="P123" s="40">
        <v>1.5976993129892955E-3</v>
      </c>
    </row>
    <row r="124" spans="1:16" ht="12.75" customHeight="1">
      <c r="A124" s="28">
        <v>114</v>
      </c>
      <c r="B124" s="29" t="s">
        <v>42</v>
      </c>
      <c r="C124" s="30" t="s">
        <v>416</v>
      </c>
      <c r="D124" s="31">
        <v>44616</v>
      </c>
      <c r="E124" s="37">
        <v>3307.05</v>
      </c>
      <c r="F124" s="37">
        <v>3302.1833333333329</v>
      </c>
      <c r="G124" s="38">
        <v>3265.3666666666659</v>
      </c>
      <c r="H124" s="38">
        <v>3223.6833333333329</v>
      </c>
      <c r="I124" s="38">
        <v>3186.8666666666659</v>
      </c>
      <c r="J124" s="38">
        <v>3343.8666666666659</v>
      </c>
      <c r="K124" s="38">
        <v>3380.6833333333325</v>
      </c>
      <c r="L124" s="38">
        <v>3422.3666666666659</v>
      </c>
      <c r="M124" s="28">
        <v>3339</v>
      </c>
      <c r="N124" s="28">
        <v>3260.5</v>
      </c>
      <c r="O124" s="39">
        <v>296975</v>
      </c>
      <c r="P124" s="40">
        <v>-4.0158371040723985E-2</v>
      </c>
    </row>
    <row r="125" spans="1:16" ht="12.75" customHeight="1">
      <c r="A125" s="28">
        <v>115</v>
      </c>
      <c r="B125" s="29" t="s">
        <v>120</v>
      </c>
      <c r="C125" s="30" t="s">
        <v>140</v>
      </c>
      <c r="D125" s="31">
        <v>44616</v>
      </c>
      <c r="E125" s="37">
        <v>631.65</v>
      </c>
      <c r="F125" s="37">
        <v>633.91666666666663</v>
      </c>
      <c r="G125" s="38">
        <v>627.43333333333328</v>
      </c>
      <c r="H125" s="38">
        <v>623.2166666666667</v>
      </c>
      <c r="I125" s="38">
        <v>616.73333333333335</v>
      </c>
      <c r="J125" s="38">
        <v>638.13333333333321</v>
      </c>
      <c r="K125" s="38">
        <v>644.61666666666656</v>
      </c>
      <c r="L125" s="38">
        <v>648.83333333333314</v>
      </c>
      <c r="M125" s="28">
        <v>640.4</v>
      </c>
      <c r="N125" s="28">
        <v>629.70000000000005</v>
      </c>
      <c r="O125" s="39">
        <v>41825700</v>
      </c>
      <c r="P125" s="40">
        <v>-4.8391779849662873E-4</v>
      </c>
    </row>
    <row r="126" spans="1:16" ht="12.75" customHeight="1">
      <c r="A126" s="28">
        <v>116</v>
      </c>
      <c r="B126" s="29" t="s">
        <v>44</v>
      </c>
      <c r="C126" s="30" t="s">
        <v>141</v>
      </c>
      <c r="D126" s="31">
        <v>44616</v>
      </c>
      <c r="E126" s="37">
        <v>3398.25</v>
      </c>
      <c r="F126" s="37">
        <v>3430.9166666666665</v>
      </c>
      <c r="G126" s="38">
        <v>3342.333333333333</v>
      </c>
      <c r="H126" s="38">
        <v>3286.4166666666665</v>
      </c>
      <c r="I126" s="38">
        <v>3197.833333333333</v>
      </c>
      <c r="J126" s="38">
        <v>3486.833333333333</v>
      </c>
      <c r="K126" s="38">
        <v>3575.4166666666661</v>
      </c>
      <c r="L126" s="38">
        <v>3631.333333333333</v>
      </c>
      <c r="M126" s="28">
        <v>3519.5</v>
      </c>
      <c r="N126" s="28">
        <v>3375</v>
      </c>
      <c r="O126" s="39">
        <v>2002250</v>
      </c>
      <c r="P126" s="40">
        <v>3.4353609711997933E-2</v>
      </c>
    </row>
    <row r="127" spans="1:16" ht="12.75" customHeight="1">
      <c r="A127" s="28">
        <v>117</v>
      </c>
      <c r="B127" s="29" t="s">
        <v>58</v>
      </c>
      <c r="C127" s="30" t="s">
        <v>142</v>
      </c>
      <c r="D127" s="31">
        <v>44616</v>
      </c>
      <c r="E127" s="37">
        <v>1865.35</v>
      </c>
      <c r="F127" s="37">
        <v>1883.8</v>
      </c>
      <c r="G127" s="38">
        <v>1827.8</v>
      </c>
      <c r="H127" s="38">
        <v>1790.25</v>
      </c>
      <c r="I127" s="38">
        <v>1734.25</v>
      </c>
      <c r="J127" s="38">
        <v>1921.35</v>
      </c>
      <c r="K127" s="38">
        <v>1977.35</v>
      </c>
      <c r="L127" s="38">
        <v>2014.8999999999999</v>
      </c>
      <c r="M127" s="28">
        <v>1939.8</v>
      </c>
      <c r="N127" s="28">
        <v>1846.25</v>
      </c>
      <c r="O127" s="39">
        <v>13971600</v>
      </c>
      <c r="P127" s="40">
        <v>1.4876369236133306E-2</v>
      </c>
    </row>
    <row r="128" spans="1:16" ht="12.75" customHeight="1">
      <c r="A128" s="28">
        <v>118</v>
      </c>
      <c r="B128" s="29" t="s">
        <v>63</v>
      </c>
      <c r="C128" s="30" t="s">
        <v>143</v>
      </c>
      <c r="D128" s="31">
        <v>44616</v>
      </c>
      <c r="E128" s="37">
        <v>75</v>
      </c>
      <c r="F128" s="37">
        <v>75.166666666666671</v>
      </c>
      <c r="G128" s="38">
        <v>74.38333333333334</v>
      </c>
      <c r="H128" s="38">
        <v>73.766666666666666</v>
      </c>
      <c r="I128" s="38">
        <v>72.983333333333334</v>
      </c>
      <c r="J128" s="38">
        <v>75.783333333333346</v>
      </c>
      <c r="K128" s="38">
        <v>76.566666666666677</v>
      </c>
      <c r="L128" s="38">
        <v>77.183333333333351</v>
      </c>
      <c r="M128" s="28">
        <v>75.95</v>
      </c>
      <c r="N128" s="28">
        <v>74.55</v>
      </c>
      <c r="O128" s="39">
        <v>70026628</v>
      </c>
      <c r="P128" s="40">
        <v>3.8245792962774094E-4</v>
      </c>
    </row>
    <row r="129" spans="1:16" ht="12.75" customHeight="1">
      <c r="A129" s="28">
        <v>119</v>
      </c>
      <c r="B129" s="29" t="s">
        <v>44</v>
      </c>
      <c r="C129" s="30" t="s">
        <v>144</v>
      </c>
      <c r="D129" s="31">
        <v>44616</v>
      </c>
      <c r="E129" s="37">
        <v>2906.8</v>
      </c>
      <c r="F129" s="37">
        <v>2873.9166666666665</v>
      </c>
      <c r="G129" s="38">
        <v>2823.8833333333332</v>
      </c>
      <c r="H129" s="38">
        <v>2740.9666666666667</v>
      </c>
      <c r="I129" s="38">
        <v>2690.9333333333334</v>
      </c>
      <c r="J129" s="38">
        <v>2956.833333333333</v>
      </c>
      <c r="K129" s="38">
        <v>3006.8666666666668</v>
      </c>
      <c r="L129" s="38">
        <v>3089.7833333333328</v>
      </c>
      <c r="M129" s="28">
        <v>2923.95</v>
      </c>
      <c r="N129" s="28">
        <v>2791</v>
      </c>
      <c r="O129" s="39">
        <v>732375</v>
      </c>
      <c r="P129" s="40">
        <v>-2.2685571309424519E-2</v>
      </c>
    </row>
    <row r="130" spans="1:16" ht="12.75" customHeight="1">
      <c r="A130" s="28">
        <v>120</v>
      </c>
      <c r="B130" s="29" t="s">
        <v>47</v>
      </c>
      <c r="C130" s="30" t="s">
        <v>268</v>
      </c>
      <c r="D130" s="31">
        <v>44616</v>
      </c>
      <c r="E130" s="37">
        <v>504.15</v>
      </c>
      <c r="F130" s="37">
        <v>507.86666666666662</v>
      </c>
      <c r="G130" s="38">
        <v>498.53333333333319</v>
      </c>
      <c r="H130" s="38">
        <v>492.91666666666657</v>
      </c>
      <c r="I130" s="38">
        <v>483.58333333333314</v>
      </c>
      <c r="J130" s="38">
        <v>513.48333333333323</v>
      </c>
      <c r="K130" s="38">
        <v>522.81666666666661</v>
      </c>
      <c r="L130" s="38">
        <v>528.43333333333328</v>
      </c>
      <c r="M130" s="28">
        <v>517.20000000000005</v>
      </c>
      <c r="N130" s="28">
        <v>502.25</v>
      </c>
      <c r="O130" s="39">
        <v>4660200</v>
      </c>
      <c r="P130" s="40">
        <v>-4.9961568024596463E-3</v>
      </c>
    </row>
    <row r="131" spans="1:16" ht="12.75" customHeight="1">
      <c r="A131" s="28">
        <v>121</v>
      </c>
      <c r="B131" s="29" t="s">
        <v>63</v>
      </c>
      <c r="C131" s="30" t="s">
        <v>145</v>
      </c>
      <c r="D131" s="31">
        <v>44616</v>
      </c>
      <c r="E131" s="37">
        <v>386.9</v>
      </c>
      <c r="F131" s="37">
        <v>387.89999999999992</v>
      </c>
      <c r="G131" s="38">
        <v>382.34999999999985</v>
      </c>
      <c r="H131" s="38">
        <v>377.79999999999995</v>
      </c>
      <c r="I131" s="38">
        <v>372.24999999999989</v>
      </c>
      <c r="J131" s="38">
        <v>392.44999999999982</v>
      </c>
      <c r="K131" s="38">
        <v>397.99999999999989</v>
      </c>
      <c r="L131" s="38">
        <v>402.54999999999978</v>
      </c>
      <c r="M131" s="28">
        <v>393.45</v>
      </c>
      <c r="N131" s="28">
        <v>383.35</v>
      </c>
      <c r="O131" s="39">
        <v>21546000</v>
      </c>
      <c r="P131" s="40">
        <v>-2.5156094471088589E-2</v>
      </c>
    </row>
    <row r="132" spans="1:16" ht="12.75" customHeight="1">
      <c r="A132" s="28">
        <v>122</v>
      </c>
      <c r="B132" s="29" t="s">
        <v>70</v>
      </c>
      <c r="C132" s="30" t="s">
        <v>146</v>
      </c>
      <c r="D132" s="31">
        <v>44616</v>
      </c>
      <c r="E132" s="37">
        <v>1912.75</v>
      </c>
      <c r="F132" s="37">
        <v>1898.4166666666667</v>
      </c>
      <c r="G132" s="38">
        <v>1869.3333333333335</v>
      </c>
      <c r="H132" s="38">
        <v>1825.9166666666667</v>
      </c>
      <c r="I132" s="38">
        <v>1796.8333333333335</v>
      </c>
      <c r="J132" s="38">
        <v>1941.8333333333335</v>
      </c>
      <c r="K132" s="38">
        <v>1970.916666666667</v>
      </c>
      <c r="L132" s="38">
        <v>2014.3333333333335</v>
      </c>
      <c r="M132" s="28">
        <v>1927.5</v>
      </c>
      <c r="N132" s="28">
        <v>1855</v>
      </c>
      <c r="O132" s="39">
        <v>13813800</v>
      </c>
      <c r="P132" s="40">
        <v>1.465557291886641E-2</v>
      </c>
    </row>
    <row r="133" spans="1:16" ht="12.75" customHeight="1">
      <c r="A133" s="28">
        <v>123</v>
      </c>
      <c r="B133" s="29" t="s">
        <v>87</v>
      </c>
      <c r="C133" s="30" t="s">
        <v>147</v>
      </c>
      <c r="D133" s="31">
        <v>44616</v>
      </c>
      <c r="E133" s="37">
        <v>6289.9</v>
      </c>
      <c r="F133" s="37">
        <v>6213.6166666666659</v>
      </c>
      <c r="G133" s="38">
        <v>6100.2833333333319</v>
      </c>
      <c r="H133" s="38">
        <v>5910.6666666666661</v>
      </c>
      <c r="I133" s="38">
        <v>5797.3333333333321</v>
      </c>
      <c r="J133" s="38">
        <v>6403.2333333333318</v>
      </c>
      <c r="K133" s="38">
        <v>6516.5666666666657</v>
      </c>
      <c r="L133" s="38">
        <v>6706.1833333333316</v>
      </c>
      <c r="M133" s="28">
        <v>6326.95</v>
      </c>
      <c r="N133" s="28">
        <v>6024</v>
      </c>
      <c r="O133" s="39">
        <v>1017150</v>
      </c>
      <c r="P133" s="40">
        <v>0.12866178428761652</v>
      </c>
    </row>
    <row r="134" spans="1:16" ht="12.75" customHeight="1">
      <c r="A134" s="28">
        <v>124</v>
      </c>
      <c r="B134" s="29" t="s">
        <v>87</v>
      </c>
      <c r="C134" s="30" t="s">
        <v>148</v>
      </c>
      <c r="D134" s="31">
        <v>44616</v>
      </c>
      <c r="E134" s="37">
        <v>4693</v>
      </c>
      <c r="F134" s="37">
        <v>4717.7</v>
      </c>
      <c r="G134" s="38">
        <v>4650.2999999999993</v>
      </c>
      <c r="H134" s="38">
        <v>4607.5999999999995</v>
      </c>
      <c r="I134" s="38">
        <v>4540.1999999999989</v>
      </c>
      <c r="J134" s="38">
        <v>4760.3999999999996</v>
      </c>
      <c r="K134" s="38">
        <v>4827.7999999999993</v>
      </c>
      <c r="L134" s="38">
        <v>4870.5</v>
      </c>
      <c r="M134" s="28">
        <v>4785.1000000000004</v>
      </c>
      <c r="N134" s="28">
        <v>4675</v>
      </c>
      <c r="O134" s="39">
        <v>758800</v>
      </c>
      <c r="P134" s="40">
        <v>2.2365939099973052E-2</v>
      </c>
    </row>
    <row r="135" spans="1:16" ht="12.75" customHeight="1">
      <c r="A135" s="28">
        <v>125</v>
      </c>
      <c r="B135" s="29" t="s">
        <v>47</v>
      </c>
      <c r="C135" s="30" t="s">
        <v>149</v>
      </c>
      <c r="D135" s="31">
        <v>44616</v>
      </c>
      <c r="E135" s="37">
        <v>909.9</v>
      </c>
      <c r="F135" s="37">
        <v>909.9666666666667</v>
      </c>
      <c r="G135" s="38">
        <v>901.93333333333339</v>
      </c>
      <c r="H135" s="38">
        <v>893.9666666666667</v>
      </c>
      <c r="I135" s="38">
        <v>885.93333333333339</v>
      </c>
      <c r="J135" s="38">
        <v>917.93333333333339</v>
      </c>
      <c r="K135" s="38">
        <v>925.9666666666667</v>
      </c>
      <c r="L135" s="38">
        <v>933.93333333333339</v>
      </c>
      <c r="M135" s="28">
        <v>918</v>
      </c>
      <c r="N135" s="28">
        <v>902</v>
      </c>
      <c r="O135" s="39">
        <v>6215200</v>
      </c>
      <c r="P135" s="40">
        <v>1.597888008892594E-2</v>
      </c>
    </row>
    <row r="136" spans="1:16" ht="12.75" customHeight="1">
      <c r="A136" s="28">
        <v>126</v>
      </c>
      <c r="B136" s="29" t="s">
        <v>49</v>
      </c>
      <c r="C136" s="30" t="s">
        <v>150</v>
      </c>
      <c r="D136" s="31">
        <v>44616</v>
      </c>
      <c r="E136" s="37">
        <v>886.15</v>
      </c>
      <c r="F136" s="37">
        <v>879.81666666666661</v>
      </c>
      <c r="G136" s="38">
        <v>869.53333333333319</v>
      </c>
      <c r="H136" s="38">
        <v>852.91666666666663</v>
      </c>
      <c r="I136" s="38">
        <v>842.63333333333321</v>
      </c>
      <c r="J136" s="38">
        <v>896.43333333333317</v>
      </c>
      <c r="K136" s="38">
        <v>906.71666666666647</v>
      </c>
      <c r="L136" s="38">
        <v>923.33333333333314</v>
      </c>
      <c r="M136" s="28">
        <v>890.1</v>
      </c>
      <c r="N136" s="28">
        <v>863.2</v>
      </c>
      <c r="O136" s="39">
        <v>11182500</v>
      </c>
      <c r="P136" s="40">
        <v>1.4801168847668657E-2</v>
      </c>
    </row>
    <row r="137" spans="1:16" ht="12.75" customHeight="1">
      <c r="A137" s="28">
        <v>127</v>
      </c>
      <c r="B137" s="29" t="s">
        <v>63</v>
      </c>
      <c r="C137" s="30" t="s">
        <v>151</v>
      </c>
      <c r="D137" s="31">
        <v>44616</v>
      </c>
      <c r="E137" s="37">
        <v>161.55000000000001</v>
      </c>
      <c r="F137" s="37">
        <v>161.88333333333333</v>
      </c>
      <c r="G137" s="38">
        <v>159.16666666666666</v>
      </c>
      <c r="H137" s="38">
        <v>156.78333333333333</v>
      </c>
      <c r="I137" s="38">
        <v>154.06666666666666</v>
      </c>
      <c r="J137" s="38">
        <v>164.26666666666665</v>
      </c>
      <c r="K137" s="38">
        <v>166.98333333333335</v>
      </c>
      <c r="L137" s="38">
        <v>169.36666666666665</v>
      </c>
      <c r="M137" s="28">
        <v>164.6</v>
      </c>
      <c r="N137" s="28">
        <v>159.5</v>
      </c>
      <c r="O137" s="39">
        <v>30268000</v>
      </c>
      <c r="P137" s="40">
        <v>5.3166318719554628E-2</v>
      </c>
    </row>
    <row r="138" spans="1:16" ht="12.75" customHeight="1">
      <c r="A138" s="28">
        <v>128</v>
      </c>
      <c r="B138" s="29" t="s">
        <v>63</v>
      </c>
      <c r="C138" s="30" t="s">
        <v>152</v>
      </c>
      <c r="D138" s="31">
        <v>44616</v>
      </c>
      <c r="E138" s="37">
        <v>157.25</v>
      </c>
      <c r="F138" s="37">
        <v>158.1</v>
      </c>
      <c r="G138" s="38">
        <v>155.69999999999999</v>
      </c>
      <c r="H138" s="38">
        <v>154.15</v>
      </c>
      <c r="I138" s="38">
        <v>151.75</v>
      </c>
      <c r="J138" s="38">
        <v>159.64999999999998</v>
      </c>
      <c r="K138" s="38">
        <v>162.05000000000001</v>
      </c>
      <c r="L138" s="38">
        <v>163.59999999999997</v>
      </c>
      <c r="M138" s="28">
        <v>160.5</v>
      </c>
      <c r="N138" s="28">
        <v>156.55000000000001</v>
      </c>
      <c r="O138" s="39">
        <v>19275000</v>
      </c>
      <c r="P138" s="40">
        <v>-2.1623267854423634E-2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44616</v>
      </c>
      <c r="E139" s="37">
        <v>478.7</v>
      </c>
      <c r="F139" s="37">
        <v>478.89999999999992</v>
      </c>
      <c r="G139" s="38">
        <v>467.89999999999986</v>
      </c>
      <c r="H139" s="38">
        <v>457.09999999999997</v>
      </c>
      <c r="I139" s="38">
        <v>446.09999999999991</v>
      </c>
      <c r="J139" s="38">
        <v>489.69999999999982</v>
      </c>
      <c r="K139" s="38">
        <v>500.69999999999993</v>
      </c>
      <c r="L139" s="38">
        <v>511.49999999999977</v>
      </c>
      <c r="M139" s="28">
        <v>489.9</v>
      </c>
      <c r="N139" s="28">
        <v>468.1</v>
      </c>
      <c r="O139" s="39">
        <v>8797000</v>
      </c>
      <c r="P139" s="40">
        <v>-2.3814924019051938E-3</v>
      </c>
    </row>
    <row r="140" spans="1:16" ht="12.75" customHeight="1">
      <c r="A140" s="28">
        <v>130</v>
      </c>
      <c r="B140" s="29" t="s">
        <v>49</v>
      </c>
      <c r="C140" s="30" t="s">
        <v>154</v>
      </c>
      <c r="D140" s="31">
        <v>44616</v>
      </c>
      <c r="E140" s="37">
        <v>8600.25</v>
      </c>
      <c r="F140" s="37">
        <v>8634.8166666666657</v>
      </c>
      <c r="G140" s="38">
        <v>8536.3333333333321</v>
      </c>
      <c r="H140" s="38">
        <v>8472.4166666666661</v>
      </c>
      <c r="I140" s="38">
        <v>8373.9333333333325</v>
      </c>
      <c r="J140" s="38">
        <v>8698.7333333333318</v>
      </c>
      <c r="K140" s="38">
        <v>8797.2166666666653</v>
      </c>
      <c r="L140" s="38">
        <v>8861.1333333333314</v>
      </c>
      <c r="M140" s="28">
        <v>8733.2999999999993</v>
      </c>
      <c r="N140" s="28">
        <v>8570.9</v>
      </c>
      <c r="O140" s="39">
        <v>2668600</v>
      </c>
      <c r="P140" s="40">
        <v>-3.0234755432807618E-2</v>
      </c>
    </row>
    <row r="141" spans="1:16" ht="12.75" customHeight="1">
      <c r="A141" s="28">
        <v>131</v>
      </c>
      <c r="B141" s="29" t="s">
        <v>56</v>
      </c>
      <c r="C141" s="30" t="s">
        <v>155</v>
      </c>
      <c r="D141" s="31">
        <v>44616</v>
      </c>
      <c r="E141" s="37">
        <v>868.3</v>
      </c>
      <c r="F141" s="37">
        <v>869.68333333333339</v>
      </c>
      <c r="G141" s="38">
        <v>856.61666666666679</v>
      </c>
      <c r="H141" s="38">
        <v>844.93333333333339</v>
      </c>
      <c r="I141" s="38">
        <v>831.86666666666679</v>
      </c>
      <c r="J141" s="38">
        <v>881.36666666666679</v>
      </c>
      <c r="K141" s="38">
        <v>894.43333333333339</v>
      </c>
      <c r="L141" s="38">
        <v>906.11666666666679</v>
      </c>
      <c r="M141" s="28">
        <v>882.75</v>
      </c>
      <c r="N141" s="28">
        <v>858</v>
      </c>
      <c r="O141" s="39">
        <v>16001250</v>
      </c>
      <c r="P141" s="40">
        <v>-1.3638465094775775E-2</v>
      </c>
    </row>
    <row r="142" spans="1:16" ht="12.75" customHeight="1">
      <c r="A142" s="28">
        <v>132</v>
      </c>
      <c r="B142" s="29" t="s">
        <v>44</v>
      </c>
      <c r="C142" s="30" t="s">
        <v>457</v>
      </c>
      <c r="D142" s="31">
        <v>44616</v>
      </c>
      <c r="E142" s="37">
        <v>1540.9</v>
      </c>
      <c r="F142" s="37">
        <v>1552.9833333333333</v>
      </c>
      <c r="G142" s="38">
        <v>1520.9666666666667</v>
      </c>
      <c r="H142" s="38">
        <v>1501.0333333333333</v>
      </c>
      <c r="I142" s="38">
        <v>1469.0166666666667</v>
      </c>
      <c r="J142" s="38">
        <v>1572.9166666666667</v>
      </c>
      <c r="K142" s="38">
        <v>1604.9333333333336</v>
      </c>
      <c r="L142" s="38">
        <v>1624.8666666666668</v>
      </c>
      <c r="M142" s="28">
        <v>1585</v>
      </c>
      <c r="N142" s="28">
        <v>1533.05</v>
      </c>
      <c r="O142" s="39">
        <v>1576400</v>
      </c>
      <c r="P142" s="40">
        <v>1.6016241822693435E-2</v>
      </c>
    </row>
    <row r="143" spans="1:16" ht="12.75" customHeight="1">
      <c r="A143" s="28">
        <v>133</v>
      </c>
      <c r="B143" s="29" t="s">
        <v>47</v>
      </c>
      <c r="C143" s="30" t="s">
        <v>156</v>
      </c>
      <c r="D143" s="31">
        <v>44616</v>
      </c>
      <c r="E143" s="37">
        <v>2519.85</v>
      </c>
      <c r="F143" s="37">
        <v>2501.1833333333334</v>
      </c>
      <c r="G143" s="38">
        <v>2448.7166666666667</v>
      </c>
      <c r="H143" s="38">
        <v>2377.5833333333335</v>
      </c>
      <c r="I143" s="38">
        <v>2325.1166666666668</v>
      </c>
      <c r="J143" s="38">
        <v>2572.3166666666666</v>
      </c>
      <c r="K143" s="38">
        <v>2624.7833333333338</v>
      </c>
      <c r="L143" s="38">
        <v>2695.9166666666665</v>
      </c>
      <c r="M143" s="28">
        <v>2553.65</v>
      </c>
      <c r="N143" s="28">
        <v>2430.0500000000002</v>
      </c>
      <c r="O143" s="39">
        <v>512000</v>
      </c>
      <c r="P143" s="40">
        <v>0.13929684023141967</v>
      </c>
    </row>
    <row r="144" spans="1:16" ht="12.75" customHeight="1">
      <c r="A144" s="28">
        <v>134</v>
      </c>
      <c r="B144" s="29" t="s">
        <v>63</v>
      </c>
      <c r="C144" s="30" t="s">
        <v>157</v>
      </c>
      <c r="D144" s="31">
        <v>44616</v>
      </c>
      <c r="E144" s="37">
        <v>943.5</v>
      </c>
      <c r="F144" s="37">
        <v>931.45000000000016</v>
      </c>
      <c r="G144" s="38">
        <v>912.00000000000034</v>
      </c>
      <c r="H144" s="38">
        <v>880.50000000000023</v>
      </c>
      <c r="I144" s="38">
        <v>861.05000000000041</v>
      </c>
      <c r="J144" s="38">
        <v>962.95000000000027</v>
      </c>
      <c r="K144" s="38">
        <v>982.40000000000009</v>
      </c>
      <c r="L144" s="38">
        <v>1013.9000000000002</v>
      </c>
      <c r="M144" s="28">
        <v>950.9</v>
      </c>
      <c r="N144" s="28">
        <v>899.95</v>
      </c>
      <c r="O144" s="39">
        <v>1185600</v>
      </c>
      <c r="P144" s="40">
        <v>-0.18607764390896922</v>
      </c>
    </row>
    <row r="145" spans="1:16" ht="12.75" customHeight="1">
      <c r="A145" s="28">
        <v>135</v>
      </c>
      <c r="B145" s="29" t="s">
        <v>79</v>
      </c>
      <c r="C145" s="30" t="s">
        <v>158</v>
      </c>
      <c r="D145" s="31">
        <v>44616</v>
      </c>
      <c r="E145" s="37">
        <v>812.75</v>
      </c>
      <c r="F145" s="37">
        <v>813.23333333333323</v>
      </c>
      <c r="G145" s="38">
        <v>805.46666666666647</v>
      </c>
      <c r="H145" s="38">
        <v>798.18333333333328</v>
      </c>
      <c r="I145" s="38">
        <v>790.41666666666652</v>
      </c>
      <c r="J145" s="38">
        <v>820.51666666666642</v>
      </c>
      <c r="K145" s="38">
        <v>828.28333333333308</v>
      </c>
      <c r="L145" s="38">
        <v>835.56666666666638</v>
      </c>
      <c r="M145" s="28">
        <v>821</v>
      </c>
      <c r="N145" s="28">
        <v>805.95</v>
      </c>
      <c r="O145" s="39">
        <v>4354800</v>
      </c>
      <c r="P145" s="40">
        <v>3.5951327433628318E-3</v>
      </c>
    </row>
    <row r="146" spans="1:16" ht="12.75" customHeight="1">
      <c r="A146" s="28">
        <v>136</v>
      </c>
      <c r="B146" s="29" t="s">
        <v>87</v>
      </c>
      <c r="C146" s="30" t="s">
        <v>159</v>
      </c>
      <c r="D146" s="31">
        <v>44616</v>
      </c>
      <c r="E146" s="37">
        <v>4012.6</v>
      </c>
      <c r="F146" s="37">
        <v>3968.25</v>
      </c>
      <c r="G146" s="38">
        <v>3893.4</v>
      </c>
      <c r="H146" s="38">
        <v>3774.2000000000003</v>
      </c>
      <c r="I146" s="38">
        <v>3699.3500000000004</v>
      </c>
      <c r="J146" s="38">
        <v>4087.45</v>
      </c>
      <c r="K146" s="38">
        <v>4162.3</v>
      </c>
      <c r="L146" s="38">
        <v>4281.5</v>
      </c>
      <c r="M146" s="28">
        <v>4043.1</v>
      </c>
      <c r="N146" s="28">
        <v>3849.05</v>
      </c>
      <c r="O146" s="39">
        <v>2685000</v>
      </c>
      <c r="P146" s="40">
        <v>1.1909248511343937E-2</v>
      </c>
    </row>
    <row r="147" spans="1:16" ht="12.75" customHeight="1">
      <c r="A147" s="28">
        <v>137</v>
      </c>
      <c r="B147" s="29" t="s">
        <v>49</v>
      </c>
      <c r="C147" s="30" t="s">
        <v>160</v>
      </c>
      <c r="D147" s="31">
        <v>44616</v>
      </c>
      <c r="E147" s="37">
        <v>179.95</v>
      </c>
      <c r="F147" s="37">
        <v>180.71666666666667</v>
      </c>
      <c r="G147" s="38">
        <v>178.73333333333335</v>
      </c>
      <c r="H147" s="38">
        <v>177.51666666666668</v>
      </c>
      <c r="I147" s="38">
        <v>175.53333333333336</v>
      </c>
      <c r="J147" s="38">
        <v>181.93333333333334</v>
      </c>
      <c r="K147" s="38">
        <v>183.91666666666663</v>
      </c>
      <c r="L147" s="38">
        <v>185.13333333333333</v>
      </c>
      <c r="M147" s="28">
        <v>182.7</v>
      </c>
      <c r="N147" s="28">
        <v>179.5</v>
      </c>
      <c r="O147" s="39">
        <v>15634500</v>
      </c>
      <c r="P147" s="40">
        <v>7.4424898511502033E-3</v>
      </c>
    </row>
    <row r="148" spans="1:16" ht="12.75" customHeight="1">
      <c r="A148" s="28">
        <v>138</v>
      </c>
      <c r="B148" s="29" t="s">
        <v>87</v>
      </c>
      <c r="C148" s="30" t="s">
        <v>161</v>
      </c>
      <c r="D148" s="31">
        <v>44616</v>
      </c>
      <c r="E148" s="37">
        <v>3114.55</v>
      </c>
      <c r="F148" s="37">
        <v>3121.4</v>
      </c>
      <c r="G148" s="38">
        <v>3082.8500000000004</v>
      </c>
      <c r="H148" s="38">
        <v>3051.15</v>
      </c>
      <c r="I148" s="38">
        <v>3012.6000000000004</v>
      </c>
      <c r="J148" s="38">
        <v>3153.1000000000004</v>
      </c>
      <c r="K148" s="38">
        <v>3191.6500000000005</v>
      </c>
      <c r="L148" s="38">
        <v>3223.3500000000004</v>
      </c>
      <c r="M148" s="28">
        <v>3159.95</v>
      </c>
      <c r="N148" s="28">
        <v>3089.7</v>
      </c>
      <c r="O148" s="39">
        <v>1381975</v>
      </c>
      <c r="P148" s="40">
        <v>-1.5091045148416063E-2</v>
      </c>
    </row>
    <row r="149" spans="1:16" ht="12.75" customHeight="1">
      <c r="A149" s="28">
        <v>139</v>
      </c>
      <c r="B149" s="29" t="s">
        <v>49</v>
      </c>
      <c r="C149" s="30" t="s">
        <v>162</v>
      </c>
      <c r="D149" s="31">
        <v>44616</v>
      </c>
      <c r="E149" s="37">
        <v>72467.5</v>
      </c>
      <c r="F149" s="37">
        <v>72272.166666666672</v>
      </c>
      <c r="G149" s="38">
        <v>71732.433333333349</v>
      </c>
      <c r="H149" s="38">
        <v>70997.366666666683</v>
      </c>
      <c r="I149" s="38">
        <v>70457.63333333336</v>
      </c>
      <c r="J149" s="38">
        <v>73007.233333333337</v>
      </c>
      <c r="K149" s="38">
        <v>73546.966666666645</v>
      </c>
      <c r="L149" s="38">
        <v>74282.033333333326</v>
      </c>
      <c r="M149" s="28">
        <v>72811.899999999994</v>
      </c>
      <c r="N149" s="28">
        <v>71537.100000000006</v>
      </c>
      <c r="O149" s="39">
        <v>53880</v>
      </c>
      <c r="P149" s="40">
        <v>-1.6967706622879036E-2</v>
      </c>
    </row>
    <row r="150" spans="1:16" ht="12.75" customHeight="1">
      <c r="A150" s="28">
        <v>140</v>
      </c>
      <c r="B150" s="29" t="s">
        <v>63</v>
      </c>
      <c r="C150" s="30" t="s">
        <v>163</v>
      </c>
      <c r="D150" s="31">
        <v>44616</v>
      </c>
      <c r="E150" s="37">
        <v>1464.2</v>
      </c>
      <c r="F150" s="37">
        <v>1463.7</v>
      </c>
      <c r="G150" s="38">
        <v>1453.4</v>
      </c>
      <c r="H150" s="38">
        <v>1442.6000000000001</v>
      </c>
      <c r="I150" s="38">
        <v>1432.3000000000002</v>
      </c>
      <c r="J150" s="38">
        <v>1474.5</v>
      </c>
      <c r="K150" s="38">
        <v>1484.7999999999997</v>
      </c>
      <c r="L150" s="38">
        <v>1495.6</v>
      </c>
      <c r="M150" s="28">
        <v>1474</v>
      </c>
      <c r="N150" s="28">
        <v>1452.9</v>
      </c>
      <c r="O150" s="39">
        <v>3483750</v>
      </c>
      <c r="P150" s="40">
        <v>-3.6465036465036463E-3</v>
      </c>
    </row>
    <row r="151" spans="1:16" ht="12.75" customHeight="1">
      <c r="A151" s="28">
        <v>141</v>
      </c>
      <c r="B151" s="29" t="s">
        <v>44</v>
      </c>
      <c r="C151" s="30" t="s">
        <v>164</v>
      </c>
      <c r="D151" s="31">
        <v>44616</v>
      </c>
      <c r="E151" s="37">
        <v>342.65</v>
      </c>
      <c r="F151" s="37">
        <v>340.34999999999997</v>
      </c>
      <c r="G151" s="38">
        <v>336.69999999999993</v>
      </c>
      <c r="H151" s="38">
        <v>330.74999999999994</v>
      </c>
      <c r="I151" s="38">
        <v>327.09999999999991</v>
      </c>
      <c r="J151" s="38">
        <v>346.29999999999995</v>
      </c>
      <c r="K151" s="38">
        <v>349.94999999999993</v>
      </c>
      <c r="L151" s="38">
        <v>355.9</v>
      </c>
      <c r="M151" s="28">
        <v>344</v>
      </c>
      <c r="N151" s="28">
        <v>334.4</v>
      </c>
      <c r="O151" s="39">
        <v>2668800</v>
      </c>
      <c r="P151" s="40">
        <v>-3.1921067904817177E-2</v>
      </c>
    </row>
    <row r="152" spans="1:16" ht="12.75" customHeight="1">
      <c r="A152" s="28">
        <v>142</v>
      </c>
      <c r="B152" s="29" t="s">
        <v>120</v>
      </c>
      <c r="C152" s="30" t="s">
        <v>165</v>
      </c>
      <c r="D152" s="31">
        <v>44616</v>
      </c>
      <c r="E152" s="37">
        <v>108.65</v>
      </c>
      <c r="F152" s="37">
        <v>109.05</v>
      </c>
      <c r="G152" s="38">
        <v>107.6</v>
      </c>
      <c r="H152" s="38">
        <v>106.55</v>
      </c>
      <c r="I152" s="38">
        <v>105.1</v>
      </c>
      <c r="J152" s="38">
        <v>110.1</v>
      </c>
      <c r="K152" s="38">
        <v>111.55000000000001</v>
      </c>
      <c r="L152" s="38">
        <v>112.6</v>
      </c>
      <c r="M152" s="28">
        <v>110.5</v>
      </c>
      <c r="N152" s="28">
        <v>108</v>
      </c>
      <c r="O152" s="39">
        <v>97299500</v>
      </c>
      <c r="P152" s="40">
        <v>9.613688481213618E-3</v>
      </c>
    </row>
    <row r="153" spans="1:16" ht="12.75" customHeight="1">
      <c r="A153" s="28">
        <v>143</v>
      </c>
      <c r="B153" s="29" t="s">
        <v>44</v>
      </c>
      <c r="C153" s="30" t="s">
        <v>166</v>
      </c>
      <c r="D153" s="31">
        <v>44616</v>
      </c>
      <c r="E153" s="37">
        <v>4906.95</v>
      </c>
      <c r="F153" s="37">
        <v>4800.95</v>
      </c>
      <c r="G153" s="38">
        <v>4663.5499999999993</v>
      </c>
      <c r="H153" s="38">
        <v>4420.1499999999996</v>
      </c>
      <c r="I153" s="38">
        <v>4282.7499999999991</v>
      </c>
      <c r="J153" s="38">
        <v>5044.3499999999995</v>
      </c>
      <c r="K153" s="38">
        <v>5181.7499999999991</v>
      </c>
      <c r="L153" s="38">
        <v>5425.15</v>
      </c>
      <c r="M153" s="28">
        <v>4938.3500000000004</v>
      </c>
      <c r="N153" s="28">
        <v>4557.55</v>
      </c>
      <c r="O153" s="39">
        <v>1757500</v>
      </c>
      <c r="P153" s="40">
        <v>2.2471093011417351E-2</v>
      </c>
    </row>
    <row r="154" spans="1:16" ht="12.75" customHeight="1">
      <c r="A154" s="28">
        <v>144</v>
      </c>
      <c r="B154" s="29" t="s">
        <v>38</v>
      </c>
      <c r="C154" s="30" t="s">
        <v>167</v>
      </c>
      <c r="D154" s="31">
        <v>44616</v>
      </c>
      <c r="E154" s="37">
        <v>3907.7</v>
      </c>
      <c r="F154" s="37">
        <v>3906.9166666666665</v>
      </c>
      <c r="G154" s="38">
        <v>3844.7333333333331</v>
      </c>
      <c r="H154" s="38">
        <v>3781.7666666666664</v>
      </c>
      <c r="I154" s="38">
        <v>3719.583333333333</v>
      </c>
      <c r="J154" s="38">
        <v>3969.8833333333332</v>
      </c>
      <c r="K154" s="38">
        <v>4032.0666666666666</v>
      </c>
      <c r="L154" s="38">
        <v>4095.0333333333333</v>
      </c>
      <c r="M154" s="28">
        <v>3969.1</v>
      </c>
      <c r="N154" s="28">
        <v>3843.95</v>
      </c>
      <c r="O154" s="39">
        <v>380925</v>
      </c>
      <c r="P154" s="40">
        <v>5.0900062073246433E-2</v>
      </c>
    </row>
    <row r="155" spans="1:16" ht="12.75" customHeight="1">
      <c r="A155" s="28">
        <v>145</v>
      </c>
      <c r="B155" s="29" t="s">
        <v>44</v>
      </c>
      <c r="C155" s="30" t="s">
        <v>458</v>
      </c>
      <c r="D155" s="31">
        <v>44616</v>
      </c>
      <c r="E155" s="37">
        <v>46.7</v>
      </c>
      <c r="F155" s="37">
        <v>46.916666666666664</v>
      </c>
      <c r="G155" s="38">
        <v>46.18333333333333</v>
      </c>
      <c r="H155" s="38">
        <v>45.666666666666664</v>
      </c>
      <c r="I155" s="38">
        <v>44.93333333333333</v>
      </c>
      <c r="J155" s="38">
        <v>47.43333333333333</v>
      </c>
      <c r="K155" s="38">
        <v>48.166666666666664</v>
      </c>
      <c r="L155" s="38">
        <v>48.68333333333333</v>
      </c>
      <c r="M155" s="28">
        <v>47.65</v>
      </c>
      <c r="N155" s="28">
        <v>46.4</v>
      </c>
      <c r="O155" s="39">
        <v>30516000</v>
      </c>
      <c r="P155" s="40">
        <v>-6.2524423602969914E-3</v>
      </c>
    </row>
    <row r="156" spans="1:16" ht="12.75" customHeight="1">
      <c r="A156" s="28">
        <v>146</v>
      </c>
      <c r="B156" s="260" t="s">
        <v>56</v>
      </c>
      <c r="C156" s="30" t="s">
        <v>168</v>
      </c>
      <c r="D156" s="31">
        <v>44616</v>
      </c>
      <c r="E156" s="37">
        <v>18591.650000000001</v>
      </c>
      <c r="F156" s="37">
        <v>18605.716666666671</v>
      </c>
      <c r="G156" s="38">
        <v>18489.983333333341</v>
      </c>
      <c r="H156" s="38">
        <v>18388.316666666669</v>
      </c>
      <c r="I156" s="38">
        <v>18272.583333333339</v>
      </c>
      <c r="J156" s="38">
        <v>18707.383333333342</v>
      </c>
      <c r="K156" s="38">
        <v>18823.116666666672</v>
      </c>
      <c r="L156" s="38">
        <v>18924.783333333344</v>
      </c>
      <c r="M156" s="28">
        <v>18721.45</v>
      </c>
      <c r="N156" s="28">
        <v>18504.05</v>
      </c>
      <c r="O156" s="39">
        <v>288450</v>
      </c>
      <c r="P156" s="40">
        <v>-4.5499669093315688E-2</v>
      </c>
    </row>
    <row r="157" spans="1:16" ht="12.75" customHeight="1">
      <c r="A157" s="28">
        <v>147</v>
      </c>
      <c r="B157" s="29" t="s">
        <v>120</v>
      </c>
      <c r="C157" s="30" t="s">
        <v>169</v>
      </c>
      <c r="D157" s="31">
        <v>44616</v>
      </c>
      <c r="E157" s="37">
        <v>138.80000000000001</v>
      </c>
      <c r="F157" s="37">
        <v>139.50000000000003</v>
      </c>
      <c r="G157" s="38">
        <v>137.60000000000005</v>
      </c>
      <c r="H157" s="38">
        <v>136.40000000000003</v>
      </c>
      <c r="I157" s="38">
        <v>134.50000000000006</v>
      </c>
      <c r="J157" s="38">
        <v>140.70000000000005</v>
      </c>
      <c r="K157" s="38">
        <v>142.60000000000002</v>
      </c>
      <c r="L157" s="38">
        <v>143.80000000000004</v>
      </c>
      <c r="M157" s="28">
        <v>141.4</v>
      </c>
      <c r="N157" s="28">
        <v>138.30000000000001</v>
      </c>
      <c r="O157" s="39">
        <v>80895800</v>
      </c>
      <c r="P157" s="40">
        <v>1.5133680847486128E-2</v>
      </c>
    </row>
    <row r="158" spans="1:16" ht="12.75" customHeight="1">
      <c r="A158" s="28">
        <v>148</v>
      </c>
      <c r="B158" s="29" t="s">
        <v>170</v>
      </c>
      <c r="C158" s="30" t="s">
        <v>171</v>
      </c>
      <c r="D158" s="31">
        <v>44616</v>
      </c>
      <c r="E158" s="37">
        <v>138.4</v>
      </c>
      <c r="F158" s="37">
        <v>137.65</v>
      </c>
      <c r="G158" s="38">
        <v>135.85000000000002</v>
      </c>
      <c r="H158" s="38">
        <v>133.30000000000001</v>
      </c>
      <c r="I158" s="38">
        <v>131.50000000000003</v>
      </c>
      <c r="J158" s="38">
        <v>140.20000000000002</v>
      </c>
      <c r="K158" s="38">
        <v>142.00000000000003</v>
      </c>
      <c r="L158" s="38">
        <v>144.55000000000001</v>
      </c>
      <c r="M158" s="28">
        <v>139.44999999999999</v>
      </c>
      <c r="N158" s="28">
        <v>135.1</v>
      </c>
      <c r="O158" s="39">
        <v>54987900</v>
      </c>
      <c r="P158" s="40">
        <v>2.0774903916069387E-3</v>
      </c>
    </row>
    <row r="159" spans="1:16" ht="12.75" customHeight="1">
      <c r="A159" s="28">
        <v>149</v>
      </c>
      <c r="B159" s="29" t="s">
        <v>97</v>
      </c>
      <c r="C159" s="30" t="s">
        <v>270</v>
      </c>
      <c r="D159" s="31">
        <v>44616</v>
      </c>
      <c r="E159" s="37">
        <v>917.2</v>
      </c>
      <c r="F159" s="37">
        <v>914.5</v>
      </c>
      <c r="G159" s="38">
        <v>900.6</v>
      </c>
      <c r="H159" s="38">
        <v>884</v>
      </c>
      <c r="I159" s="38">
        <v>870.1</v>
      </c>
      <c r="J159" s="38">
        <v>931.1</v>
      </c>
      <c r="K159" s="38">
        <v>945.00000000000011</v>
      </c>
      <c r="L159" s="38">
        <v>961.6</v>
      </c>
      <c r="M159" s="28">
        <v>928.4</v>
      </c>
      <c r="N159" s="28">
        <v>897.9</v>
      </c>
      <c r="O159" s="39">
        <v>2658600</v>
      </c>
      <c r="P159" s="40">
        <v>-4.6447401456188801E-2</v>
      </c>
    </row>
    <row r="160" spans="1:16" ht="12.75" customHeight="1">
      <c r="A160" s="28">
        <v>150</v>
      </c>
      <c r="B160" s="29" t="s">
        <v>87</v>
      </c>
      <c r="C160" s="30" t="s">
        <v>468</v>
      </c>
      <c r="D160" s="31">
        <v>44616</v>
      </c>
      <c r="E160" s="37">
        <v>3525.4</v>
      </c>
      <c r="F160" s="37">
        <v>3501.85</v>
      </c>
      <c r="G160" s="38">
        <v>3450.75</v>
      </c>
      <c r="H160" s="38">
        <v>3376.1</v>
      </c>
      <c r="I160" s="38">
        <v>3325</v>
      </c>
      <c r="J160" s="38">
        <v>3576.5</v>
      </c>
      <c r="K160" s="38">
        <v>3627.5999999999995</v>
      </c>
      <c r="L160" s="38">
        <v>3702.25</v>
      </c>
      <c r="M160" s="28">
        <v>3552.95</v>
      </c>
      <c r="N160" s="28">
        <v>3427.2</v>
      </c>
      <c r="O160" s="39">
        <v>551250</v>
      </c>
      <c r="P160" s="40">
        <v>1.5660985720865959E-2</v>
      </c>
    </row>
    <row r="161" spans="1:16" ht="12.75" customHeight="1">
      <c r="A161" s="28">
        <v>151</v>
      </c>
      <c r="B161" s="29" t="s">
        <v>79</v>
      </c>
      <c r="C161" s="30" t="s">
        <v>172</v>
      </c>
      <c r="D161" s="31">
        <v>44616</v>
      </c>
      <c r="E161" s="37">
        <v>170.8</v>
      </c>
      <c r="F161" s="37">
        <v>171.48333333333335</v>
      </c>
      <c r="G161" s="38">
        <v>169.1166666666667</v>
      </c>
      <c r="H161" s="38">
        <v>167.43333333333337</v>
      </c>
      <c r="I161" s="38">
        <v>165.06666666666672</v>
      </c>
      <c r="J161" s="38">
        <v>173.16666666666669</v>
      </c>
      <c r="K161" s="38">
        <v>175.53333333333336</v>
      </c>
      <c r="L161" s="38">
        <v>177.21666666666667</v>
      </c>
      <c r="M161" s="28">
        <v>173.85</v>
      </c>
      <c r="N161" s="28">
        <v>169.8</v>
      </c>
      <c r="O161" s="39">
        <v>38846500</v>
      </c>
      <c r="P161" s="40">
        <v>-7.8202082952676777E-2</v>
      </c>
    </row>
    <row r="162" spans="1:16" ht="12.75" customHeight="1">
      <c r="A162" s="28">
        <v>152</v>
      </c>
      <c r="B162" s="29" t="s">
        <v>40</v>
      </c>
      <c r="C162" s="30" t="s">
        <v>173</v>
      </c>
      <c r="D162" s="31">
        <v>44616</v>
      </c>
      <c r="E162" s="37">
        <v>42513.95</v>
      </c>
      <c r="F162" s="37">
        <v>42536.23333333333</v>
      </c>
      <c r="G162" s="38">
        <v>42050.166666666657</v>
      </c>
      <c r="H162" s="38">
        <v>41586.383333333324</v>
      </c>
      <c r="I162" s="38">
        <v>41100.316666666651</v>
      </c>
      <c r="J162" s="38">
        <v>43000.016666666663</v>
      </c>
      <c r="K162" s="38">
        <v>43486.083333333328</v>
      </c>
      <c r="L162" s="38">
        <v>43949.866666666669</v>
      </c>
      <c r="M162" s="28">
        <v>43022.3</v>
      </c>
      <c r="N162" s="28">
        <v>42072.45</v>
      </c>
      <c r="O162" s="39">
        <v>75270</v>
      </c>
      <c r="P162" s="40">
        <v>3.3786567779151212E-2</v>
      </c>
    </row>
    <row r="163" spans="1:16" ht="12.75" customHeight="1">
      <c r="A163" s="28">
        <v>153</v>
      </c>
      <c r="B163" s="29" t="s">
        <v>47</v>
      </c>
      <c r="C163" s="30" t="s">
        <v>174</v>
      </c>
      <c r="D163" s="31">
        <v>44616</v>
      </c>
      <c r="E163" s="37">
        <v>2402.6999999999998</v>
      </c>
      <c r="F163" s="37">
        <v>2401.2999999999997</v>
      </c>
      <c r="G163" s="38">
        <v>2384.7499999999995</v>
      </c>
      <c r="H163" s="38">
        <v>2366.7999999999997</v>
      </c>
      <c r="I163" s="38">
        <v>2350.2499999999995</v>
      </c>
      <c r="J163" s="38">
        <v>2419.2499999999995</v>
      </c>
      <c r="K163" s="38">
        <v>2435.7999999999997</v>
      </c>
      <c r="L163" s="38">
        <v>2453.7499999999995</v>
      </c>
      <c r="M163" s="28">
        <v>2417.85</v>
      </c>
      <c r="N163" s="28">
        <v>2383.35</v>
      </c>
      <c r="O163" s="39">
        <v>3160850</v>
      </c>
      <c r="P163" s="40">
        <v>-1.0417563495479983E-2</v>
      </c>
    </row>
    <row r="164" spans="1:16" ht="12.75" customHeight="1">
      <c r="A164" s="28">
        <v>154</v>
      </c>
      <c r="B164" s="29" t="s">
        <v>87</v>
      </c>
      <c r="C164" s="30" t="s">
        <v>473</v>
      </c>
      <c r="D164" s="31">
        <v>44616</v>
      </c>
      <c r="E164" s="37">
        <v>4400.45</v>
      </c>
      <c r="F164" s="37">
        <v>4399.666666666667</v>
      </c>
      <c r="G164" s="38">
        <v>4353.8333333333339</v>
      </c>
      <c r="H164" s="38">
        <v>4307.2166666666672</v>
      </c>
      <c r="I164" s="38">
        <v>4261.3833333333341</v>
      </c>
      <c r="J164" s="38">
        <v>4446.2833333333338</v>
      </c>
      <c r="K164" s="38">
        <v>4492.1166666666677</v>
      </c>
      <c r="L164" s="38">
        <v>4538.7333333333336</v>
      </c>
      <c r="M164" s="28">
        <v>4445.5</v>
      </c>
      <c r="N164" s="28">
        <v>4353.05</v>
      </c>
      <c r="O164" s="39">
        <v>411450</v>
      </c>
      <c r="P164" s="40">
        <v>-2.1056388294075662E-2</v>
      </c>
    </row>
    <row r="165" spans="1:16" ht="12.75" customHeight="1">
      <c r="A165" s="28">
        <v>155</v>
      </c>
      <c r="B165" s="29" t="s">
        <v>79</v>
      </c>
      <c r="C165" s="30" t="s">
        <v>175</v>
      </c>
      <c r="D165" s="31">
        <v>44616</v>
      </c>
      <c r="E165" s="37">
        <v>214.55</v>
      </c>
      <c r="F165" s="37">
        <v>215.28333333333333</v>
      </c>
      <c r="G165" s="38">
        <v>213.36666666666667</v>
      </c>
      <c r="H165" s="38">
        <v>212.18333333333334</v>
      </c>
      <c r="I165" s="38">
        <v>210.26666666666668</v>
      </c>
      <c r="J165" s="38">
        <v>216.46666666666667</v>
      </c>
      <c r="K165" s="38">
        <v>218.38333333333335</v>
      </c>
      <c r="L165" s="38">
        <v>219.56666666666666</v>
      </c>
      <c r="M165" s="28">
        <v>217.2</v>
      </c>
      <c r="N165" s="28">
        <v>214.1</v>
      </c>
      <c r="O165" s="39">
        <v>17412000</v>
      </c>
      <c r="P165" s="40">
        <v>3.2843560933448574E-3</v>
      </c>
    </row>
    <row r="166" spans="1:16" ht="12.75" customHeight="1">
      <c r="A166" s="28">
        <v>156</v>
      </c>
      <c r="B166" s="29" t="s">
        <v>63</v>
      </c>
      <c r="C166" s="30" t="s">
        <v>176</v>
      </c>
      <c r="D166" s="31">
        <v>44616</v>
      </c>
      <c r="E166" s="37">
        <v>120.9</v>
      </c>
      <c r="F166" s="37">
        <v>120.41666666666667</v>
      </c>
      <c r="G166" s="38">
        <v>119.33333333333334</v>
      </c>
      <c r="H166" s="38">
        <v>117.76666666666667</v>
      </c>
      <c r="I166" s="38">
        <v>116.68333333333334</v>
      </c>
      <c r="J166" s="38">
        <v>121.98333333333335</v>
      </c>
      <c r="K166" s="38">
        <v>123.06666666666669</v>
      </c>
      <c r="L166" s="38">
        <v>124.63333333333335</v>
      </c>
      <c r="M166" s="28">
        <v>121.5</v>
      </c>
      <c r="N166" s="28">
        <v>118.85</v>
      </c>
      <c r="O166" s="39">
        <v>41149400</v>
      </c>
      <c r="P166" s="40">
        <v>7.1520826606393278E-2</v>
      </c>
    </row>
    <row r="167" spans="1:16" ht="12.75" customHeight="1">
      <c r="A167" s="28">
        <v>157</v>
      </c>
      <c r="B167" s="29" t="s">
        <v>47</v>
      </c>
      <c r="C167" s="30" t="s">
        <v>177</v>
      </c>
      <c r="D167" s="31">
        <v>44616</v>
      </c>
      <c r="E167" s="37">
        <v>4542.45</v>
      </c>
      <c r="F167" s="37">
        <v>4544.2666666666664</v>
      </c>
      <c r="G167" s="38">
        <v>4510.333333333333</v>
      </c>
      <c r="H167" s="38">
        <v>4478.2166666666662</v>
      </c>
      <c r="I167" s="38">
        <v>4444.2833333333328</v>
      </c>
      <c r="J167" s="38">
        <v>4576.3833333333332</v>
      </c>
      <c r="K167" s="38">
        <v>4610.3166666666675</v>
      </c>
      <c r="L167" s="38">
        <v>4642.4333333333334</v>
      </c>
      <c r="M167" s="28">
        <v>4578.2</v>
      </c>
      <c r="N167" s="28">
        <v>4512.1499999999996</v>
      </c>
      <c r="O167" s="39">
        <v>168875</v>
      </c>
      <c r="P167" s="40">
        <v>-7.3964497041420117E-4</v>
      </c>
    </row>
    <row r="168" spans="1:16" ht="12.75" customHeight="1">
      <c r="A168" s="28">
        <v>158</v>
      </c>
      <c r="B168" s="29" t="s">
        <v>56</v>
      </c>
      <c r="C168" s="30" t="s">
        <v>178</v>
      </c>
      <c r="D168" s="31">
        <v>44616</v>
      </c>
      <c r="E168" s="37">
        <v>2459</v>
      </c>
      <c r="F168" s="37">
        <v>2479.0666666666666</v>
      </c>
      <c r="G168" s="38">
        <v>2432.1833333333334</v>
      </c>
      <c r="H168" s="38">
        <v>2405.3666666666668</v>
      </c>
      <c r="I168" s="38">
        <v>2358.4833333333336</v>
      </c>
      <c r="J168" s="38">
        <v>2505.8833333333332</v>
      </c>
      <c r="K168" s="38">
        <v>2552.7666666666664</v>
      </c>
      <c r="L168" s="38">
        <v>2579.583333333333</v>
      </c>
      <c r="M168" s="28">
        <v>2525.9499999999998</v>
      </c>
      <c r="N168" s="28">
        <v>2452.25</v>
      </c>
      <c r="O168" s="39">
        <v>2718750</v>
      </c>
      <c r="P168" s="40">
        <v>-4.7588542143314726E-3</v>
      </c>
    </row>
    <row r="169" spans="1:16" ht="12.75" customHeight="1">
      <c r="A169" s="28">
        <v>159</v>
      </c>
      <c r="B169" s="29" t="s">
        <v>38</v>
      </c>
      <c r="C169" s="30" t="s">
        <v>179</v>
      </c>
      <c r="D169" s="31">
        <v>44616</v>
      </c>
      <c r="E169" s="37">
        <v>2442.3000000000002</v>
      </c>
      <c r="F169" s="37">
        <v>2442.85</v>
      </c>
      <c r="G169" s="38">
        <v>2393.6999999999998</v>
      </c>
      <c r="H169" s="38">
        <v>2345.1</v>
      </c>
      <c r="I169" s="38">
        <v>2295.9499999999998</v>
      </c>
      <c r="J169" s="38">
        <v>2491.4499999999998</v>
      </c>
      <c r="K169" s="38">
        <v>2540.6000000000004</v>
      </c>
      <c r="L169" s="38">
        <v>2589.1999999999998</v>
      </c>
      <c r="M169" s="28">
        <v>2492</v>
      </c>
      <c r="N169" s="28">
        <v>2394.25</v>
      </c>
      <c r="O169" s="39">
        <v>2074500</v>
      </c>
      <c r="P169" s="40">
        <v>9.980525803310613E-3</v>
      </c>
    </row>
    <row r="170" spans="1:16" ht="12.75" customHeight="1">
      <c r="A170" s="28">
        <v>160</v>
      </c>
      <c r="B170" s="29" t="s">
        <v>58</v>
      </c>
      <c r="C170" s="30" t="s">
        <v>180</v>
      </c>
      <c r="D170" s="31">
        <v>44616</v>
      </c>
      <c r="E170" s="37">
        <v>41.75</v>
      </c>
      <c r="F170" s="37">
        <v>41.56666666666667</v>
      </c>
      <c r="G170" s="38">
        <v>41.13333333333334</v>
      </c>
      <c r="H170" s="38">
        <v>40.516666666666673</v>
      </c>
      <c r="I170" s="38">
        <v>40.083333333333343</v>
      </c>
      <c r="J170" s="38">
        <v>42.183333333333337</v>
      </c>
      <c r="K170" s="38">
        <v>42.61666666666666</v>
      </c>
      <c r="L170" s="38">
        <v>43.233333333333334</v>
      </c>
      <c r="M170" s="28">
        <v>42</v>
      </c>
      <c r="N170" s="28">
        <v>40.950000000000003</v>
      </c>
      <c r="O170" s="39">
        <v>265952000</v>
      </c>
      <c r="P170" s="40">
        <v>2.0317966975630715E-2</v>
      </c>
    </row>
    <row r="171" spans="1:16" ht="12.75" customHeight="1">
      <c r="A171" s="28">
        <v>161</v>
      </c>
      <c r="B171" s="29" t="s">
        <v>44</v>
      </c>
      <c r="C171" s="30" t="s">
        <v>272</v>
      </c>
      <c r="D171" s="31">
        <v>44616</v>
      </c>
      <c r="E171" s="37">
        <v>2511.0500000000002</v>
      </c>
      <c r="F171" s="37">
        <v>2511.5333333333333</v>
      </c>
      <c r="G171" s="38">
        <v>2484.1166666666668</v>
      </c>
      <c r="H171" s="38">
        <v>2457.1833333333334</v>
      </c>
      <c r="I171" s="38">
        <v>2429.7666666666669</v>
      </c>
      <c r="J171" s="38">
        <v>2538.4666666666667</v>
      </c>
      <c r="K171" s="38">
        <v>2565.8833333333337</v>
      </c>
      <c r="L171" s="38">
        <v>2592.8166666666666</v>
      </c>
      <c r="M171" s="28">
        <v>2538.9499999999998</v>
      </c>
      <c r="N171" s="28">
        <v>2484.6</v>
      </c>
      <c r="O171" s="39">
        <v>750000</v>
      </c>
      <c r="P171" s="40">
        <v>1.8329938900203666E-2</v>
      </c>
    </row>
    <row r="172" spans="1:16" ht="12.75" customHeight="1">
      <c r="A172" s="28">
        <v>162</v>
      </c>
      <c r="B172" s="29" t="s">
        <v>170</v>
      </c>
      <c r="C172" s="30" t="s">
        <v>181</v>
      </c>
      <c r="D172" s="31">
        <v>44616</v>
      </c>
      <c r="E172" s="37">
        <v>215.35</v>
      </c>
      <c r="F172" s="37">
        <v>214.5</v>
      </c>
      <c r="G172" s="38">
        <v>212.4</v>
      </c>
      <c r="H172" s="38">
        <v>209.45000000000002</v>
      </c>
      <c r="I172" s="38">
        <v>207.35000000000002</v>
      </c>
      <c r="J172" s="38">
        <v>217.45</v>
      </c>
      <c r="K172" s="38">
        <v>219.55</v>
      </c>
      <c r="L172" s="38">
        <v>222.49999999999997</v>
      </c>
      <c r="M172" s="28">
        <v>216.6</v>
      </c>
      <c r="N172" s="28">
        <v>211.55</v>
      </c>
      <c r="O172" s="39">
        <v>24547799</v>
      </c>
      <c r="P172" s="40">
        <v>-9.255273353422298E-3</v>
      </c>
    </row>
    <row r="173" spans="1:16" ht="12.75" customHeight="1">
      <c r="A173" s="28">
        <v>163</v>
      </c>
      <c r="B173" s="29" t="s">
        <v>182</v>
      </c>
      <c r="C173" s="30" t="s">
        <v>183</v>
      </c>
      <c r="D173" s="31">
        <v>44616</v>
      </c>
      <c r="E173" s="37">
        <v>1589.6</v>
      </c>
      <c r="F173" s="37">
        <v>1590.3333333333333</v>
      </c>
      <c r="G173" s="38">
        <v>1566.0166666666664</v>
      </c>
      <c r="H173" s="38">
        <v>1542.4333333333332</v>
      </c>
      <c r="I173" s="38">
        <v>1518.1166666666663</v>
      </c>
      <c r="J173" s="38">
        <v>1613.9166666666665</v>
      </c>
      <c r="K173" s="38">
        <v>1638.2333333333336</v>
      </c>
      <c r="L173" s="38">
        <v>1661.8166666666666</v>
      </c>
      <c r="M173" s="28">
        <v>1614.65</v>
      </c>
      <c r="N173" s="28">
        <v>1566.75</v>
      </c>
      <c r="O173" s="39">
        <v>2486363</v>
      </c>
      <c r="P173" s="40">
        <v>1.5458776595744681E-2</v>
      </c>
    </row>
    <row r="174" spans="1:16" ht="12.75" customHeight="1">
      <c r="A174" s="28">
        <v>164</v>
      </c>
      <c r="B174" s="29" t="s">
        <v>44</v>
      </c>
      <c r="C174" s="30" t="s">
        <v>485</v>
      </c>
      <c r="D174" s="31">
        <v>44616</v>
      </c>
      <c r="E174" s="37">
        <v>216.1</v>
      </c>
      <c r="F174" s="37">
        <v>217.56666666666669</v>
      </c>
      <c r="G174" s="38">
        <v>212.58333333333337</v>
      </c>
      <c r="H174" s="38">
        <v>209.06666666666669</v>
      </c>
      <c r="I174" s="38">
        <v>204.08333333333337</v>
      </c>
      <c r="J174" s="38">
        <v>221.08333333333337</v>
      </c>
      <c r="K174" s="38">
        <v>226.06666666666666</v>
      </c>
      <c r="L174" s="38">
        <v>229.58333333333337</v>
      </c>
      <c r="M174" s="28">
        <v>222.55</v>
      </c>
      <c r="N174" s="28">
        <v>214.05</v>
      </c>
      <c r="O174" s="39">
        <v>6270000</v>
      </c>
      <c r="P174" s="40">
        <v>3.7649979313198183E-2</v>
      </c>
    </row>
    <row r="175" spans="1:16" ht="12.75" customHeight="1">
      <c r="A175" s="28">
        <v>165</v>
      </c>
      <c r="B175" s="29" t="s">
        <v>42</v>
      </c>
      <c r="C175" s="30" t="s">
        <v>184</v>
      </c>
      <c r="D175" s="31">
        <v>44616</v>
      </c>
      <c r="E175" s="37">
        <v>862.2</v>
      </c>
      <c r="F175" s="37">
        <v>862.81666666666661</v>
      </c>
      <c r="G175" s="38">
        <v>851.13333333333321</v>
      </c>
      <c r="H175" s="38">
        <v>840.06666666666661</v>
      </c>
      <c r="I175" s="38">
        <v>828.38333333333321</v>
      </c>
      <c r="J175" s="38">
        <v>873.88333333333321</v>
      </c>
      <c r="K175" s="38">
        <v>885.56666666666661</v>
      </c>
      <c r="L175" s="38">
        <v>896.63333333333321</v>
      </c>
      <c r="M175" s="28">
        <v>874.5</v>
      </c>
      <c r="N175" s="28">
        <v>851.75</v>
      </c>
      <c r="O175" s="39">
        <v>2128400</v>
      </c>
      <c r="P175" s="40">
        <v>2.5389025389025387E-2</v>
      </c>
    </row>
    <row r="176" spans="1:16" ht="12.75" customHeight="1">
      <c r="A176" s="28">
        <v>166</v>
      </c>
      <c r="B176" s="29" t="s">
        <v>58</v>
      </c>
      <c r="C176" s="30" t="s">
        <v>185</v>
      </c>
      <c r="D176" s="31">
        <v>44616</v>
      </c>
      <c r="E176" s="37">
        <v>148.80000000000001</v>
      </c>
      <c r="F176" s="37">
        <v>149.76666666666668</v>
      </c>
      <c r="G176" s="38">
        <v>147.08333333333337</v>
      </c>
      <c r="H176" s="38">
        <v>145.3666666666667</v>
      </c>
      <c r="I176" s="38">
        <v>142.68333333333339</v>
      </c>
      <c r="J176" s="38">
        <v>151.48333333333335</v>
      </c>
      <c r="K176" s="38">
        <v>154.16666666666669</v>
      </c>
      <c r="L176" s="38">
        <v>155.88333333333333</v>
      </c>
      <c r="M176" s="28">
        <v>152.44999999999999</v>
      </c>
      <c r="N176" s="28">
        <v>148.05000000000001</v>
      </c>
      <c r="O176" s="39">
        <v>35910700</v>
      </c>
      <c r="P176" s="40">
        <v>-2.0719652036378013E-2</v>
      </c>
    </row>
    <row r="177" spans="1:16" ht="12.75" customHeight="1">
      <c r="A177" s="28">
        <v>167</v>
      </c>
      <c r="B177" s="29" t="s">
        <v>170</v>
      </c>
      <c r="C177" s="30" t="s">
        <v>186</v>
      </c>
      <c r="D177" s="31">
        <v>44616</v>
      </c>
      <c r="E177" s="37">
        <v>136.80000000000001</v>
      </c>
      <c r="F177" s="37">
        <v>136.26666666666665</v>
      </c>
      <c r="G177" s="38">
        <v>134.93333333333331</v>
      </c>
      <c r="H177" s="38">
        <v>133.06666666666666</v>
      </c>
      <c r="I177" s="38">
        <v>131.73333333333332</v>
      </c>
      <c r="J177" s="38">
        <v>138.1333333333333</v>
      </c>
      <c r="K177" s="38">
        <v>139.46666666666667</v>
      </c>
      <c r="L177" s="38">
        <v>141.33333333333329</v>
      </c>
      <c r="M177" s="28">
        <v>137.6</v>
      </c>
      <c r="N177" s="28">
        <v>134.4</v>
      </c>
      <c r="O177" s="39">
        <v>32268000</v>
      </c>
      <c r="P177" s="40">
        <v>1.7212029506336296E-2</v>
      </c>
    </row>
    <row r="178" spans="1:16" ht="12.75" customHeight="1">
      <c r="A178" s="28">
        <v>168</v>
      </c>
      <c r="B178" s="261" t="s">
        <v>79</v>
      </c>
      <c r="C178" s="30" t="s">
        <v>187</v>
      </c>
      <c r="D178" s="31">
        <v>44616</v>
      </c>
      <c r="E178" s="37">
        <v>2392.1999999999998</v>
      </c>
      <c r="F178" s="37">
        <v>2387.2499999999995</v>
      </c>
      <c r="G178" s="38">
        <v>2364.3999999999992</v>
      </c>
      <c r="H178" s="38">
        <v>2336.5999999999995</v>
      </c>
      <c r="I178" s="38">
        <v>2313.7499999999991</v>
      </c>
      <c r="J178" s="38">
        <v>2415.0499999999993</v>
      </c>
      <c r="K178" s="38">
        <v>2437.8999999999996</v>
      </c>
      <c r="L178" s="38">
        <v>2465.6999999999994</v>
      </c>
      <c r="M178" s="28">
        <v>2410.1</v>
      </c>
      <c r="N178" s="28">
        <v>2359.4499999999998</v>
      </c>
      <c r="O178" s="39">
        <v>33671000</v>
      </c>
      <c r="P178" s="40">
        <v>-3.9384905068256711E-2</v>
      </c>
    </row>
    <row r="179" spans="1:16" ht="12.75" customHeight="1">
      <c r="A179" s="28">
        <v>169</v>
      </c>
      <c r="B179" s="29" t="s">
        <v>120</v>
      </c>
      <c r="C179" s="30" t="s">
        <v>188</v>
      </c>
      <c r="D179" s="31">
        <v>44616</v>
      </c>
      <c r="E179" s="37">
        <v>97.65</v>
      </c>
      <c r="F179" s="37">
        <v>98.016666666666666</v>
      </c>
      <c r="G179" s="38">
        <v>96.883333333333326</v>
      </c>
      <c r="H179" s="38">
        <v>96.11666666666666</v>
      </c>
      <c r="I179" s="38">
        <v>94.98333333333332</v>
      </c>
      <c r="J179" s="38">
        <v>98.783333333333331</v>
      </c>
      <c r="K179" s="38">
        <v>99.916666666666686</v>
      </c>
      <c r="L179" s="38">
        <v>100.68333333333334</v>
      </c>
      <c r="M179" s="28">
        <v>99.15</v>
      </c>
      <c r="N179" s="28">
        <v>97.25</v>
      </c>
      <c r="O179" s="39">
        <v>167779500</v>
      </c>
      <c r="P179" s="40">
        <v>1.0470305526948163E-2</v>
      </c>
    </row>
    <row r="180" spans="1:16" ht="12.75" customHeight="1">
      <c r="A180" s="28">
        <v>170</v>
      </c>
      <c r="B180" s="29" t="s">
        <v>58</v>
      </c>
      <c r="C180" s="30" t="s">
        <v>275</v>
      </c>
      <c r="D180" s="31">
        <v>44616</v>
      </c>
      <c r="E180" s="37">
        <v>880.55</v>
      </c>
      <c r="F180" s="37">
        <v>879.13333333333333</v>
      </c>
      <c r="G180" s="38">
        <v>873.41666666666663</v>
      </c>
      <c r="H180" s="38">
        <v>866.2833333333333</v>
      </c>
      <c r="I180" s="38">
        <v>860.56666666666661</v>
      </c>
      <c r="J180" s="38">
        <v>886.26666666666665</v>
      </c>
      <c r="K180" s="38">
        <v>891.98333333333335</v>
      </c>
      <c r="L180" s="38">
        <v>899.11666666666667</v>
      </c>
      <c r="M180" s="28">
        <v>884.85</v>
      </c>
      <c r="N180" s="28">
        <v>872</v>
      </c>
      <c r="O180" s="39">
        <v>5004000</v>
      </c>
      <c r="P180" s="40">
        <v>-5.5643879173290934E-3</v>
      </c>
    </row>
    <row r="181" spans="1:16" ht="12.75" customHeight="1">
      <c r="A181" s="28">
        <v>171</v>
      </c>
      <c r="B181" s="29" t="s">
        <v>63</v>
      </c>
      <c r="C181" s="30" t="s">
        <v>189</v>
      </c>
      <c r="D181" s="31">
        <v>44616</v>
      </c>
      <c r="E181" s="37">
        <v>1237.8499999999999</v>
      </c>
      <c r="F181" s="37">
        <v>1228.4499999999998</v>
      </c>
      <c r="G181" s="38">
        <v>1215.0999999999997</v>
      </c>
      <c r="H181" s="38">
        <v>1192.3499999999999</v>
      </c>
      <c r="I181" s="38">
        <v>1178.9999999999998</v>
      </c>
      <c r="J181" s="38">
        <v>1251.1999999999996</v>
      </c>
      <c r="K181" s="38">
        <v>1264.55</v>
      </c>
      <c r="L181" s="38">
        <v>1287.2999999999995</v>
      </c>
      <c r="M181" s="28">
        <v>1241.8</v>
      </c>
      <c r="N181" s="28">
        <v>1205.7</v>
      </c>
      <c r="O181" s="39">
        <v>6152250</v>
      </c>
      <c r="P181" s="40">
        <v>3.1694126524965414E-2</v>
      </c>
    </row>
    <row r="182" spans="1:16" ht="12.75" customHeight="1">
      <c r="A182" s="28">
        <v>172</v>
      </c>
      <c r="B182" s="29" t="s">
        <v>58</v>
      </c>
      <c r="C182" s="30" t="s">
        <v>190</v>
      </c>
      <c r="D182" s="31">
        <v>44616</v>
      </c>
      <c r="E182" s="37">
        <v>538.9</v>
      </c>
      <c r="F182" s="37">
        <v>536.16666666666663</v>
      </c>
      <c r="G182" s="38">
        <v>530.68333333333328</v>
      </c>
      <c r="H182" s="38">
        <v>522.4666666666667</v>
      </c>
      <c r="I182" s="38">
        <v>516.98333333333335</v>
      </c>
      <c r="J182" s="38">
        <v>544.38333333333321</v>
      </c>
      <c r="K182" s="38">
        <v>549.86666666666656</v>
      </c>
      <c r="L182" s="38">
        <v>558.08333333333314</v>
      </c>
      <c r="M182" s="28">
        <v>541.65</v>
      </c>
      <c r="N182" s="28">
        <v>527.95000000000005</v>
      </c>
      <c r="O182" s="39">
        <v>83949000</v>
      </c>
      <c r="P182" s="40">
        <v>-1.6311034555489157E-2</v>
      </c>
    </row>
    <row r="183" spans="1:16" ht="12.75" customHeight="1">
      <c r="A183" s="28">
        <v>173</v>
      </c>
      <c r="B183" s="29" t="s">
        <v>42</v>
      </c>
      <c r="C183" s="30" t="s">
        <v>191</v>
      </c>
      <c r="D183" s="31">
        <v>44616</v>
      </c>
      <c r="E183" s="37">
        <v>24319.15</v>
      </c>
      <c r="F183" s="37">
        <v>24379.116666666669</v>
      </c>
      <c r="G183" s="38">
        <v>24210.733333333337</v>
      </c>
      <c r="H183" s="38">
        <v>24102.316666666669</v>
      </c>
      <c r="I183" s="38">
        <v>23933.933333333338</v>
      </c>
      <c r="J183" s="38">
        <v>24487.533333333336</v>
      </c>
      <c r="K183" s="38">
        <v>24655.916666666668</v>
      </c>
      <c r="L183" s="38">
        <v>24764.333333333336</v>
      </c>
      <c r="M183" s="28">
        <v>24547.5</v>
      </c>
      <c r="N183" s="28">
        <v>24270.7</v>
      </c>
      <c r="O183" s="39">
        <v>167800</v>
      </c>
      <c r="P183" s="40">
        <v>2.5358997861289336E-2</v>
      </c>
    </row>
    <row r="184" spans="1:16" ht="12.75" customHeight="1">
      <c r="A184" s="28">
        <v>174</v>
      </c>
      <c r="B184" s="29" t="s">
        <v>70</v>
      </c>
      <c r="C184" s="30" t="s">
        <v>192</v>
      </c>
      <c r="D184" s="31">
        <v>44616</v>
      </c>
      <c r="E184" s="37">
        <v>2332.1999999999998</v>
      </c>
      <c r="F184" s="37">
        <v>2325.3166666666666</v>
      </c>
      <c r="G184" s="38">
        <v>2307.9333333333334</v>
      </c>
      <c r="H184" s="38">
        <v>2283.666666666667</v>
      </c>
      <c r="I184" s="38">
        <v>2266.2833333333338</v>
      </c>
      <c r="J184" s="38">
        <v>2349.583333333333</v>
      </c>
      <c r="K184" s="38">
        <v>2366.9666666666662</v>
      </c>
      <c r="L184" s="38">
        <v>2391.2333333333327</v>
      </c>
      <c r="M184" s="28">
        <v>2342.6999999999998</v>
      </c>
      <c r="N184" s="28">
        <v>2301.0500000000002</v>
      </c>
      <c r="O184" s="39">
        <v>1444850</v>
      </c>
      <c r="P184" s="40">
        <v>1.9036740909956216E-4</v>
      </c>
    </row>
    <row r="185" spans="1:16" ht="12.75" customHeight="1">
      <c r="A185" s="28">
        <v>175</v>
      </c>
      <c r="B185" s="29" t="s">
        <v>40</v>
      </c>
      <c r="C185" s="30" t="s">
        <v>193</v>
      </c>
      <c r="D185" s="31">
        <v>44616</v>
      </c>
      <c r="E185" s="37">
        <v>2408.15</v>
      </c>
      <c r="F185" s="37">
        <v>2408.2833333333333</v>
      </c>
      <c r="G185" s="38">
        <v>2361.5666666666666</v>
      </c>
      <c r="H185" s="38">
        <v>2314.9833333333331</v>
      </c>
      <c r="I185" s="38">
        <v>2268.2666666666664</v>
      </c>
      <c r="J185" s="38">
        <v>2454.8666666666668</v>
      </c>
      <c r="K185" s="38">
        <v>2501.583333333333</v>
      </c>
      <c r="L185" s="38">
        <v>2548.166666666667</v>
      </c>
      <c r="M185" s="28">
        <v>2455</v>
      </c>
      <c r="N185" s="28">
        <v>2361.6999999999998</v>
      </c>
      <c r="O185" s="39">
        <v>3081750</v>
      </c>
      <c r="P185" s="40">
        <v>6.2446430757928245E-3</v>
      </c>
    </row>
    <row r="186" spans="1:16" ht="12.75" customHeight="1">
      <c r="A186" s="28">
        <v>176</v>
      </c>
      <c r="B186" s="29" t="s">
        <v>63</v>
      </c>
      <c r="C186" s="30" t="s">
        <v>194</v>
      </c>
      <c r="D186" s="31">
        <v>44616</v>
      </c>
      <c r="E186" s="37">
        <v>1233.8499999999999</v>
      </c>
      <c r="F186" s="37">
        <v>1245.7333333333333</v>
      </c>
      <c r="G186" s="38">
        <v>1217.6166666666668</v>
      </c>
      <c r="H186" s="38">
        <v>1201.3833333333334</v>
      </c>
      <c r="I186" s="38">
        <v>1173.2666666666669</v>
      </c>
      <c r="J186" s="38">
        <v>1261.9666666666667</v>
      </c>
      <c r="K186" s="38">
        <v>1290.083333333333</v>
      </c>
      <c r="L186" s="38">
        <v>1306.3166666666666</v>
      </c>
      <c r="M186" s="28">
        <v>1273.8499999999999</v>
      </c>
      <c r="N186" s="28">
        <v>1229.5</v>
      </c>
      <c r="O186" s="39">
        <v>3095600</v>
      </c>
      <c r="P186" s="40">
        <v>9.9177867675844973E-3</v>
      </c>
    </row>
    <row r="187" spans="1:16" ht="12.75" customHeight="1">
      <c r="A187" s="28">
        <v>177</v>
      </c>
      <c r="B187" s="29" t="s">
        <v>47</v>
      </c>
      <c r="C187" s="30" t="s">
        <v>514</v>
      </c>
      <c r="D187" s="31">
        <v>44616</v>
      </c>
      <c r="E187" s="37">
        <v>396.2</v>
      </c>
      <c r="F187" s="37">
        <v>396.4666666666667</v>
      </c>
      <c r="G187" s="38">
        <v>392.93333333333339</v>
      </c>
      <c r="H187" s="38">
        <v>389.66666666666669</v>
      </c>
      <c r="I187" s="38">
        <v>386.13333333333338</v>
      </c>
      <c r="J187" s="38">
        <v>399.73333333333341</v>
      </c>
      <c r="K187" s="38">
        <v>403.26666666666671</v>
      </c>
      <c r="L187" s="38">
        <v>406.53333333333342</v>
      </c>
      <c r="M187" s="28">
        <v>400</v>
      </c>
      <c r="N187" s="28">
        <v>393.2</v>
      </c>
      <c r="O187" s="39">
        <v>4294800</v>
      </c>
      <c r="P187" s="40">
        <v>-9.7530608009960568E-3</v>
      </c>
    </row>
    <row r="188" spans="1:16" ht="12.75" customHeight="1">
      <c r="A188" s="28">
        <v>178</v>
      </c>
      <c r="B188" s="29" t="s">
        <v>47</v>
      </c>
      <c r="C188" s="30" t="s">
        <v>195</v>
      </c>
      <c r="D188" s="31">
        <v>44616</v>
      </c>
      <c r="E188" s="37">
        <v>830.8</v>
      </c>
      <c r="F188" s="37">
        <v>831.1</v>
      </c>
      <c r="G188" s="38">
        <v>816.2</v>
      </c>
      <c r="H188" s="38">
        <v>801.6</v>
      </c>
      <c r="I188" s="38">
        <v>786.7</v>
      </c>
      <c r="J188" s="38">
        <v>845.7</v>
      </c>
      <c r="K188" s="38">
        <v>860.59999999999991</v>
      </c>
      <c r="L188" s="38">
        <v>875.2</v>
      </c>
      <c r="M188" s="28">
        <v>846</v>
      </c>
      <c r="N188" s="28">
        <v>816.5</v>
      </c>
      <c r="O188" s="39">
        <v>23815400</v>
      </c>
      <c r="P188" s="40">
        <v>1.7343460319358892E-2</v>
      </c>
    </row>
    <row r="189" spans="1:16" ht="12.75" customHeight="1">
      <c r="A189" s="28">
        <v>179</v>
      </c>
      <c r="B189" s="29" t="s">
        <v>182</v>
      </c>
      <c r="C189" s="30" t="s">
        <v>196</v>
      </c>
      <c r="D189" s="31">
        <v>44616</v>
      </c>
      <c r="E189" s="37">
        <v>496.75</v>
      </c>
      <c r="F189" s="37">
        <v>496.5333333333333</v>
      </c>
      <c r="G189" s="38">
        <v>491.61666666666662</v>
      </c>
      <c r="H189" s="38">
        <v>486.48333333333329</v>
      </c>
      <c r="I189" s="38">
        <v>481.56666666666661</v>
      </c>
      <c r="J189" s="38">
        <v>501.66666666666663</v>
      </c>
      <c r="K189" s="38">
        <v>506.58333333333337</v>
      </c>
      <c r="L189" s="38">
        <v>511.71666666666664</v>
      </c>
      <c r="M189" s="28">
        <v>501.45</v>
      </c>
      <c r="N189" s="28">
        <v>491.4</v>
      </c>
      <c r="O189" s="39">
        <v>11769000</v>
      </c>
      <c r="P189" s="40">
        <v>7.447354904982024E-3</v>
      </c>
    </row>
    <row r="190" spans="1:16" ht="12.75" customHeight="1">
      <c r="A190" s="28">
        <v>180</v>
      </c>
      <c r="B190" s="29" t="s">
        <v>47</v>
      </c>
      <c r="C190" s="30" t="s">
        <v>277</v>
      </c>
      <c r="D190" s="31">
        <v>44616</v>
      </c>
      <c r="E190" s="37">
        <v>571.75</v>
      </c>
      <c r="F190" s="37">
        <v>573.2166666666667</v>
      </c>
      <c r="G190" s="38">
        <v>564.98333333333335</v>
      </c>
      <c r="H190" s="38">
        <v>558.2166666666667</v>
      </c>
      <c r="I190" s="38">
        <v>549.98333333333335</v>
      </c>
      <c r="J190" s="38">
        <v>579.98333333333335</v>
      </c>
      <c r="K190" s="38">
        <v>588.2166666666667</v>
      </c>
      <c r="L190" s="38">
        <v>594.98333333333335</v>
      </c>
      <c r="M190" s="28">
        <v>581.45000000000005</v>
      </c>
      <c r="N190" s="28">
        <v>566.45000000000005</v>
      </c>
      <c r="O190" s="39">
        <v>1140700</v>
      </c>
      <c r="P190" s="40">
        <v>9.7817908201655382E-3</v>
      </c>
    </row>
    <row r="191" spans="1:16" ht="12.75" customHeight="1">
      <c r="A191" s="28">
        <v>181</v>
      </c>
      <c r="B191" s="29" t="s">
        <v>38</v>
      </c>
      <c r="C191" s="30" t="s">
        <v>197</v>
      </c>
      <c r="D191" s="31">
        <v>44616</v>
      </c>
      <c r="E191" s="37">
        <v>937.95</v>
      </c>
      <c r="F191" s="37">
        <v>943.73333333333323</v>
      </c>
      <c r="G191" s="38">
        <v>929.16666666666652</v>
      </c>
      <c r="H191" s="38">
        <v>920.38333333333333</v>
      </c>
      <c r="I191" s="38">
        <v>905.81666666666661</v>
      </c>
      <c r="J191" s="38">
        <v>952.51666666666642</v>
      </c>
      <c r="K191" s="38">
        <v>967.08333333333326</v>
      </c>
      <c r="L191" s="38">
        <v>975.86666666666633</v>
      </c>
      <c r="M191" s="28">
        <v>958.3</v>
      </c>
      <c r="N191" s="28">
        <v>934.95</v>
      </c>
      <c r="O191" s="39">
        <v>6092000</v>
      </c>
      <c r="P191" s="40">
        <v>6.5703022339027597E-4</v>
      </c>
    </row>
    <row r="192" spans="1:16" ht="12.75" customHeight="1">
      <c r="A192" s="28">
        <v>182</v>
      </c>
      <c r="B192" s="29" t="s">
        <v>74</v>
      </c>
      <c r="C192" s="30" t="s">
        <v>534</v>
      </c>
      <c r="D192" s="31">
        <v>44616</v>
      </c>
      <c r="E192" s="37">
        <v>1286.2</v>
      </c>
      <c r="F192" s="37">
        <v>1290.3166666666666</v>
      </c>
      <c r="G192" s="38">
        <v>1273.9333333333332</v>
      </c>
      <c r="H192" s="38">
        <v>1261.6666666666665</v>
      </c>
      <c r="I192" s="38">
        <v>1245.2833333333331</v>
      </c>
      <c r="J192" s="38">
        <v>1302.5833333333333</v>
      </c>
      <c r="K192" s="38">
        <v>1318.9666666666665</v>
      </c>
      <c r="L192" s="38">
        <v>1331.2333333333333</v>
      </c>
      <c r="M192" s="28">
        <v>1306.7</v>
      </c>
      <c r="N192" s="28">
        <v>1278.05</v>
      </c>
      <c r="O192" s="39">
        <v>3335600</v>
      </c>
      <c r="P192" s="40">
        <v>-6.5522992613771744E-3</v>
      </c>
    </row>
    <row r="193" spans="1:16" ht="12.75" customHeight="1">
      <c r="A193" s="28">
        <v>183</v>
      </c>
      <c r="B193" s="29" t="s">
        <v>56</v>
      </c>
      <c r="C193" s="30" t="s">
        <v>198</v>
      </c>
      <c r="D193" s="31">
        <v>44616</v>
      </c>
      <c r="E193" s="37">
        <v>728.25</v>
      </c>
      <c r="F193" s="37">
        <v>729.94999999999993</v>
      </c>
      <c r="G193" s="38">
        <v>722.09999999999991</v>
      </c>
      <c r="H193" s="38">
        <v>715.94999999999993</v>
      </c>
      <c r="I193" s="38">
        <v>708.09999999999991</v>
      </c>
      <c r="J193" s="38">
        <v>736.09999999999991</v>
      </c>
      <c r="K193" s="38">
        <v>743.95</v>
      </c>
      <c r="L193" s="38">
        <v>750.09999999999991</v>
      </c>
      <c r="M193" s="28">
        <v>737.8</v>
      </c>
      <c r="N193" s="28">
        <v>723.8</v>
      </c>
      <c r="O193" s="39">
        <v>11254950</v>
      </c>
      <c r="P193" s="40">
        <v>3.4906114588348579E-3</v>
      </c>
    </row>
    <row r="194" spans="1:16" ht="12.75" customHeight="1">
      <c r="A194" s="28">
        <v>184</v>
      </c>
      <c r="B194" s="29" t="s">
        <v>49</v>
      </c>
      <c r="C194" s="30" t="s">
        <v>199</v>
      </c>
      <c r="D194" s="31">
        <v>44616</v>
      </c>
      <c r="E194" s="37">
        <v>517.4</v>
      </c>
      <c r="F194" s="37">
        <v>511.8</v>
      </c>
      <c r="G194" s="38">
        <v>504.6</v>
      </c>
      <c r="H194" s="38">
        <v>491.8</v>
      </c>
      <c r="I194" s="38">
        <v>484.6</v>
      </c>
      <c r="J194" s="38">
        <v>524.6</v>
      </c>
      <c r="K194" s="38">
        <v>531.79999999999995</v>
      </c>
      <c r="L194" s="38">
        <v>544.6</v>
      </c>
      <c r="M194" s="28">
        <v>519</v>
      </c>
      <c r="N194" s="28">
        <v>499</v>
      </c>
      <c r="O194" s="39">
        <v>73068300</v>
      </c>
      <c r="P194" s="40">
        <v>1.2319355602937692E-2</v>
      </c>
    </row>
    <row r="195" spans="1:16" ht="12.75" customHeight="1">
      <c r="A195" s="28">
        <v>185</v>
      </c>
      <c r="B195" s="29" t="s">
        <v>170</v>
      </c>
      <c r="C195" s="30" t="s">
        <v>200</v>
      </c>
      <c r="D195" s="31">
        <v>44616</v>
      </c>
      <c r="E195" s="37">
        <v>247.25</v>
      </c>
      <c r="F195" s="37">
        <v>247.95000000000002</v>
      </c>
      <c r="G195" s="38">
        <v>245.40000000000003</v>
      </c>
      <c r="H195" s="38">
        <v>243.55</v>
      </c>
      <c r="I195" s="38">
        <v>241.00000000000003</v>
      </c>
      <c r="J195" s="38">
        <v>249.80000000000004</v>
      </c>
      <c r="K195" s="38">
        <v>252.35000000000005</v>
      </c>
      <c r="L195" s="38">
        <v>254.20000000000005</v>
      </c>
      <c r="M195" s="28">
        <v>250.5</v>
      </c>
      <c r="N195" s="28">
        <v>246.1</v>
      </c>
      <c r="O195" s="39">
        <v>120386250</v>
      </c>
      <c r="P195" s="40">
        <v>1.7340710740973132E-2</v>
      </c>
    </row>
    <row r="196" spans="1:16" ht="12.75" customHeight="1">
      <c r="A196" s="28">
        <v>186</v>
      </c>
      <c r="B196" s="29" t="s">
        <v>120</v>
      </c>
      <c r="C196" s="30" t="s">
        <v>201</v>
      </c>
      <c r="D196" s="31">
        <v>44616</v>
      </c>
      <c r="E196" s="37">
        <v>1087.5</v>
      </c>
      <c r="F196" s="37">
        <v>1096.5666666666666</v>
      </c>
      <c r="G196" s="38">
        <v>1075.1333333333332</v>
      </c>
      <c r="H196" s="38">
        <v>1062.7666666666667</v>
      </c>
      <c r="I196" s="38">
        <v>1041.3333333333333</v>
      </c>
      <c r="J196" s="38">
        <v>1108.9333333333332</v>
      </c>
      <c r="K196" s="38">
        <v>1130.3666666666666</v>
      </c>
      <c r="L196" s="38">
        <v>1142.7333333333331</v>
      </c>
      <c r="M196" s="28">
        <v>1118</v>
      </c>
      <c r="N196" s="28">
        <v>1084.2</v>
      </c>
      <c r="O196" s="39">
        <v>42445175</v>
      </c>
      <c r="P196" s="40">
        <v>1.0655953368819446E-2</v>
      </c>
    </row>
    <row r="197" spans="1:16" ht="12.75" customHeight="1">
      <c r="A197" s="28">
        <v>187</v>
      </c>
      <c r="B197" s="29" t="s">
        <v>87</v>
      </c>
      <c r="C197" s="30" t="s">
        <v>202</v>
      </c>
      <c r="D197" s="31">
        <v>44616</v>
      </c>
      <c r="E197" s="37">
        <v>3753</v>
      </c>
      <c r="F197" s="37">
        <v>3750.1</v>
      </c>
      <c r="G197" s="38">
        <v>3727.8999999999996</v>
      </c>
      <c r="H197" s="38">
        <v>3702.7999999999997</v>
      </c>
      <c r="I197" s="38">
        <v>3680.5999999999995</v>
      </c>
      <c r="J197" s="38">
        <v>3775.2</v>
      </c>
      <c r="K197" s="38">
        <v>3797.3999999999996</v>
      </c>
      <c r="L197" s="38">
        <v>3822.5</v>
      </c>
      <c r="M197" s="28">
        <v>3772.3</v>
      </c>
      <c r="N197" s="28">
        <v>3725</v>
      </c>
      <c r="O197" s="39">
        <v>12954900</v>
      </c>
      <c r="P197" s="40">
        <v>-1.3962940551895786E-2</v>
      </c>
    </row>
    <row r="198" spans="1:16" ht="12.75" customHeight="1">
      <c r="A198" s="28">
        <v>188</v>
      </c>
      <c r="B198" s="29" t="s">
        <v>87</v>
      </c>
      <c r="C198" s="30" t="s">
        <v>203</v>
      </c>
      <c r="D198" s="31">
        <v>44616</v>
      </c>
      <c r="E198" s="37">
        <v>1481.75</v>
      </c>
      <c r="F198" s="37">
        <v>1469.3333333333333</v>
      </c>
      <c r="G198" s="38">
        <v>1449.6666666666665</v>
      </c>
      <c r="H198" s="38">
        <v>1417.5833333333333</v>
      </c>
      <c r="I198" s="38">
        <v>1397.9166666666665</v>
      </c>
      <c r="J198" s="38">
        <v>1501.4166666666665</v>
      </c>
      <c r="K198" s="38">
        <v>1521.083333333333</v>
      </c>
      <c r="L198" s="38">
        <v>1553.1666666666665</v>
      </c>
      <c r="M198" s="28">
        <v>1489</v>
      </c>
      <c r="N198" s="28">
        <v>1437.25</v>
      </c>
      <c r="O198" s="39">
        <v>18159000</v>
      </c>
      <c r="P198" s="40">
        <v>-2.1942864529472597E-2</v>
      </c>
    </row>
    <row r="199" spans="1:16" ht="12.75" customHeight="1">
      <c r="A199" s="28">
        <v>189</v>
      </c>
      <c r="B199" s="29" t="s">
        <v>56</v>
      </c>
      <c r="C199" s="30" t="s">
        <v>204</v>
      </c>
      <c r="D199" s="31">
        <v>44616</v>
      </c>
      <c r="E199" s="37">
        <v>2366.8000000000002</v>
      </c>
      <c r="F199" s="37">
        <v>2364.5499999999997</v>
      </c>
      <c r="G199" s="38">
        <v>2345.0999999999995</v>
      </c>
      <c r="H199" s="38">
        <v>2323.3999999999996</v>
      </c>
      <c r="I199" s="38">
        <v>2303.9499999999994</v>
      </c>
      <c r="J199" s="38">
        <v>2386.2499999999995</v>
      </c>
      <c r="K199" s="38">
        <v>2405.6999999999994</v>
      </c>
      <c r="L199" s="38">
        <v>2427.3999999999996</v>
      </c>
      <c r="M199" s="28">
        <v>2384</v>
      </c>
      <c r="N199" s="28">
        <v>2342.85</v>
      </c>
      <c r="O199" s="39">
        <v>6378375</v>
      </c>
      <c r="P199" s="40">
        <v>-8.6262167045520772E-3</v>
      </c>
    </row>
    <row r="200" spans="1:16" ht="12.75" customHeight="1">
      <c r="A200" s="28">
        <v>190</v>
      </c>
      <c r="B200" s="29" t="s">
        <v>47</v>
      </c>
      <c r="C200" s="30" t="s">
        <v>205</v>
      </c>
      <c r="D200" s="31">
        <v>44616</v>
      </c>
      <c r="E200" s="37">
        <v>2652.85</v>
      </c>
      <c r="F200" s="37">
        <v>2641.9500000000003</v>
      </c>
      <c r="G200" s="38">
        <v>2611.9000000000005</v>
      </c>
      <c r="H200" s="38">
        <v>2570.9500000000003</v>
      </c>
      <c r="I200" s="38">
        <v>2540.9000000000005</v>
      </c>
      <c r="J200" s="38">
        <v>2682.9000000000005</v>
      </c>
      <c r="K200" s="38">
        <v>2712.9500000000007</v>
      </c>
      <c r="L200" s="38">
        <v>2753.9000000000005</v>
      </c>
      <c r="M200" s="28">
        <v>2672</v>
      </c>
      <c r="N200" s="28">
        <v>2601</v>
      </c>
      <c r="O200" s="39">
        <v>884750</v>
      </c>
      <c r="P200" s="40">
        <v>-5.8988764044943824E-3</v>
      </c>
    </row>
    <row r="201" spans="1:16" ht="12.75" customHeight="1">
      <c r="A201" s="28">
        <v>191</v>
      </c>
      <c r="B201" s="29" t="s">
        <v>170</v>
      </c>
      <c r="C201" s="30" t="s">
        <v>206</v>
      </c>
      <c r="D201" s="31">
        <v>44616</v>
      </c>
      <c r="E201" s="37">
        <v>543.04999999999995</v>
      </c>
      <c r="F201" s="37">
        <v>541.9</v>
      </c>
      <c r="G201" s="38">
        <v>538.15</v>
      </c>
      <c r="H201" s="38">
        <v>533.25</v>
      </c>
      <c r="I201" s="38">
        <v>529.5</v>
      </c>
      <c r="J201" s="38">
        <v>546.79999999999995</v>
      </c>
      <c r="K201" s="38">
        <v>550.54999999999995</v>
      </c>
      <c r="L201" s="38">
        <v>555.44999999999993</v>
      </c>
      <c r="M201" s="28">
        <v>545.65</v>
      </c>
      <c r="N201" s="28">
        <v>537</v>
      </c>
      <c r="O201" s="39">
        <v>2751000</v>
      </c>
      <c r="P201" s="40">
        <v>2.34375E-2</v>
      </c>
    </row>
    <row r="202" spans="1:16" ht="12.75" customHeight="1">
      <c r="A202" s="28">
        <v>192</v>
      </c>
      <c r="B202" s="29" t="s">
        <v>44</v>
      </c>
      <c r="C202" s="30" t="s">
        <v>207</v>
      </c>
      <c r="D202" s="31">
        <v>44616</v>
      </c>
      <c r="E202" s="37">
        <v>1033.45</v>
      </c>
      <c r="F202" s="37">
        <v>1029.6333333333334</v>
      </c>
      <c r="G202" s="38">
        <v>1017.8166666666668</v>
      </c>
      <c r="H202" s="38">
        <v>1002.1833333333334</v>
      </c>
      <c r="I202" s="38">
        <v>990.36666666666679</v>
      </c>
      <c r="J202" s="38">
        <v>1045.2666666666669</v>
      </c>
      <c r="K202" s="38">
        <v>1057.0833333333335</v>
      </c>
      <c r="L202" s="38">
        <v>1072.7166666666669</v>
      </c>
      <c r="M202" s="28">
        <v>1041.45</v>
      </c>
      <c r="N202" s="28">
        <v>1014</v>
      </c>
      <c r="O202" s="39">
        <v>2466450</v>
      </c>
      <c r="P202" s="40">
        <v>-1.1621150493898896E-2</v>
      </c>
    </row>
    <row r="203" spans="1:16" ht="12.75" customHeight="1">
      <c r="A203" s="28">
        <v>193</v>
      </c>
      <c r="B203" s="29" t="s">
        <v>49</v>
      </c>
      <c r="C203" s="30" t="s">
        <v>208</v>
      </c>
      <c r="D203" s="31">
        <v>44616</v>
      </c>
      <c r="E203" s="37">
        <v>604</v>
      </c>
      <c r="F203" s="37">
        <v>602.1</v>
      </c>
      <c r="G203" s="38">
        <v>594.20000000000005</v>
      </c>
      <c r="H203" s="38">
        <v>584.4</v>
      </c>
      <c r="I203" s="38">
        <v>576.5</v>
      </c>
      <c r="J203" s="38">
        <v>611.90000000000009</v>
      </c>
      <c r="K203" s="38">
        <v>619.79999999999995</v>
      </c>
      <c r="L203" s="38">
        <v>629.60000000000014</v>
      </c>
      <c r="M203" s="28">
        <v>610</v>
      </c>
      <c r="N203" s="28">
        <v>592.29999999999995</v>
      </c>
      <c r="O203" s="39">
        <v>8264200</v>
      </c>
      <c r="P203" s="40">
        <v>-4.327390599675851E-2</v>
      </c>
    </row>
    <row r="204" spans="1:16" ht="12.75" customHeight="1">
      <c r="A204" s="28">
        <v>194</v>
      </c>
      <c r="B204" s="29" t="s">
        <v>56</v>
      </c>
      <c r="C204" s="30" t="s">
        <v>209</v>
      </c>
      <c r="D204" s="31">
        <v>44616</v>
      </c>
      <c r="E204" s="37">
        <v>1613.65</v>
      </c>
      <c r="F204" s="37">
        <v>1599.0666666666666</v>
      </c>
      <c r="G204" s="38">
        <v>1547.3333333333333</v>
      </c>
      <c r="H204" s="38">
        <v>1481.0166666666667</v>
      </c>
      <c r="I204" s="38">
        <v>1429.2833333333333</v>
      </c>
      <c r="J204" s="38">
        <v>1665.3833333333332</v>
      </c>
      <c r="K204" s="38">
        <v>1717.1166666666668</v>
      </c>
      <c r="L204" s="38">
        <v>1783.4333333333332</v>
      </c>
      <c r="M204" s="28">
        <v>1650.8</v>
      </c>
      <c r="N204" s="28">
        <v>1532.75</v>
      </c>
      <c r="O204" s="39">
        <v>994350</v>
      </c>
      <c r="P204" s="40">
        <v>3.7239868565169768E-2</v>
      </c>
    </row>
    <row r="205" spans="1:16" ht="12.75" customHeight="1">
      <c r="A205" s="28">
        <v>195</v>
      </c>
      <c r="B205" s="29" t="s">
        <v>42</v>
      </c>
      <c r="C205" s="30" t="s">
        <v>210</v>
      </c>
      <c r="D205" s="31">
        <v>44616</v>
      </c>
      <c r="E205" s="37">
        <v>7249.85</v>
      </c>
      <c r="F205" s="37">
        <v>7243.95</v>
      </c>
      <c r="G205" s="38">
        <v>7190.9</v>
      </c>
      <c r="H205" s="38">
        <v>7131.95</v>
      </c>
      <c r="I205" s="38">
        <v>7078.9</v>
      </c>
      <c r="J205" s="38">
        <v>7302.9</v>
      </c>
      <c r="K205" s="38">
        <v>7355.9500000000007</v>
      </c>
      <c r="L205" s="38">
        <v>7414.9</v>
      </c>
      <c r="M205" s="28">
        <v>7297</v>
      </c>
      <c r="N205" s="28">
        <v>7185</v>
      </c>
      <c r="O205" s="39">
        <v>2024000</v>
      </c>
      <c r="P205" s="40">
        <v>-7.1130733382389014E-3</v>
      </c>
    </row>
    <row r="206" spans="1:16" ht="12.75" customHeight="1">
      <c r="A206" s="28">
        <v>196</v>
      </c>
      <c r="B206" s="29" t="s">
        <v>38</v>
      </c>
      <c r="C206" s="30" t="s">
        <v>211</v>
      </c>
      <c r="D206" s="31">
        <v>44616</v>
      </c>
      <c r="E206" s="37">
        <v>779.6</v>
      </c>
      <c r="F206" s="37">
        <v>790.68333333333339</v>
      </c>
      <c r="G206" s="38">
        <v>766.91666666666674</v>
      </c>
      <c r="H206" s="38">
        <v>754.23333333333335</v>
      </c>
      <c r="I206" s="38">
        <v>730.4666666666667</v>
      </c>
      <c r="J206" s="38">
        <v>803.36666666666679</v>
      </c>
      <c r="K206" s="38">
        <v>827.13333333333344</v>
      </c>
      <c r="L206" s="38">
        <v>839.81666666666683</v>
      </c>
      <c r="M206" s="28">
        <v>814.45</v>
      </c>
      <c r="N206" s="28">
        <v>778</v>
      </c>
      <c r="O206" s="39">
        <v>28870400</v>
      </c>
      <c r="P206" s="40">
        <v>2.4874244312151E-2</v>
      </c>
    </row>
    <row r="207" spans="1:16" ht="12.75" customHeight="1">
      <c r="A207" s="28">
        <v>197</v>
      </c>
      <c r="B207" s="29" t="s">
        <v>120</v>
      </c>
      <c r="C207" s="30" t="s">
        <v>212</v>
      </c>
      <c r="D207" s="31">
        <v>44616</v>
      </c>
      <c r="E207" s="37">
        <v>323.05</v>
      </c>
      <c r="F207" s="37">
        <v>323.4666666666667</v>
      </c>
      <c r="G207" s="38">
        <v>315.83333333333337</v>
      </c>
      <c r="H207" s="38">
        <v>308.61666666666667</v>
      </c>
      <c r="I207" s="38">
        <v>300.98333333333335</v>
      </c>
      <c r="J207" s="38">
        <v>330.68333333333339</v>
      </c>
      <c r="K207" s="38">
        <v>338.31666666666672</v>
      </c>
      <c r="L207" s="38">
        <v>345.53333333333342</v>
      </c>
      <c r="M207" s="28">
        <v>331.1</v>
      </c>
      <c r="N207" s="28">
        <v>316.25</v>
      </c>
      <c r="O207" s="39">
        <v>76883100</v>
      </c>
      <c r="P207" s="40">
        <v>8.9722747045125006E-2</v>
      </c>
    </row>
    <row r="208" spans="1:16" ht="12.75" customHeight="1">
      <c r="A208" s="28">
        <v>198</v>
      </c>
      <c r="B208" s="29" t="s">
        <v>70</v>
      </c>
      <c r="C208" s="30" t="s">
        <v>213</v>
      </c>
      <c r="D208" s="31">
        <v>44616</v>
      </c>
      <c r="E208" s="37">
        <v>1179.1500000000001</v>
      </c>
      <c r="F208" s="37">
        <v>1171.9000000000001</v>
      </c>
      <c r="G208" s="38">
        <v>1157.3500000000001</v>
      </c>
      <c r="H208" s="38">
        <v>1135.55</v>
      </c>
      <c r="I208" s="38">
        <v>1121</v>
      </c>
      <c r="J208" s="38">
        <v>1193.7000000000003</v>
      </c>
      <c r="K208" s="38">
        <v>1208.2500000000005</v>
      </c>
      <c r="L208" s="38">
        <v>1230.0500000000004</v>
      </c>
      <c r="M208" s="28">
        <v>1186.45</v>
      </c>
      <c r="N208" s="28">
        <v>1150.0999999999999</v>
      </c>
      <c r="O208" s="39">
        <v>3881000</v>
      </c>
      <c r="P208" s="40">
        <v>-6.0186963759764371E-3</v>
      </c>
    </row>
    <row r="209" spans="1:16" ht="12.75" customHeight="1">
      <c r="A209" s="28">
        <v>199</v>
      </c>
      <c r="B209" s="29" t="s">
        <v>70</v>
      </c>
      <c r="C209" s="30" t="s">
        <v>282</v>
      </c>
      <c r="D209" s="31">
        <v>44616</v>
      </c>
      <c r="E209" s="37">
        <v>1854.35</v>
      </c>
      <c r="F209" s="37">
        <v>1848.5</v>
      </c>
      <c r="G209" s="38">
        <v>1832.85</v>
      </c>
      <c r="H209" s="38">
        <v>1811.35</v>
      </c>
      <c r="I209" s="38">
        <v>1795.6999999999998</v>
      </c>
      <c r="J209" s="38">
        <v>1870</v>
      </c>
      <c r="K209" s="38">
        <v>1885.65</v>
      </c>
      <c r="L209" s="38">
        <v>1907.15</v>
      </c>
      <c r="M209" s="28">
        <v>1864.15</v>
      </c>
      <c r="N209" s="28">
        <v>1827</v>
      </c>
      <c r="O209" s="39">
        <v>611750</v>
      </c>
      <c r="P209" s="40">
        <v>-8.1665986116782364E-4</v>
      </c>
    </row>
    <row r="210" spans="1:16" ht="12.75" customHeight="1">
      <c r="A210" s="28">
        <v>200</v>
      </c>
      <c r="B210" s="29" t="s">
        <v>87</v>
      </c>
      <c r="C210" s="30" t="s">
        <v>214</v>
      </c>
      <c r="D210" s="31">
        <v>44616</v>
      </c>
      <c r="E210" s="37">
        <v>572.9</v>
      </c>
      <c r="F210" s="37">
        <v>570.26666666666665</v>
      </c>
      <c r="G210" s="38">
        <v>565.58333333333326</v>
      </c>
      <c r="H210" s="38">
        <v>558.26666666666665</v>
      </c>
      <c r="I210" s="38">
        <v>553.58333333333326</v>
      </c>
      <c r="J210" s="38">
        <v>577.58333333333326</v>
      </c>
      <c r="K210" s="38">
        <v>582.26666666666665</v>
      </c>
      <c r="L210" s="38">
        <v>589.58333333333326</v>
      </c>
      <c r="M210" s="28">
        <v>574.95000000000005</v>
      </c>
      <c r="N210" s="28">
        <v>562.95000000000005</v>
      </c>
      <c r="O210" s="39">
        <v>39576800</v>
      </c>
      <c r="P210" s="40">
        <v>-2.9790154932339673E-2</v>
      </c>
    </row>
    <row r="211" spans="1:16" ht="12.75" customHeight="1">
      <c r="A211" s="28"/>
      <c r="B211" s="29" t="s">
        <v>182</v>
      </c>
      <c r="C211" s="30" t="s">
        <v>215</v>
      </c>
      <c r="D211" s="31">
        <v>44616</v>
      </c>
      <c r="E211" s="37">
        <v>290.89999999999998</v>
      </c>
      <c r="F211" s="37">
        <v>291.86666666666667</v>
      </c>
      <c r="G211" s="38">
        <v>288.38333333333333</v>
      </c>
      <c r="H211" s="38">
        <v>285.86666666666667</v>
      </c>
      <c r="I211" s="38">
        <v>282.38333333333333</v>
      </c>
      <c r="J211" s="38">
        <v>294.38333333333333</v>
      </c>
      <c r="K211" s="38">
        <v>297.86666666666667</v>
      </c>
      <c r="L211" s="38">
        <v>300.38333333333333</v>
      </c>
      <c r="M211" s="28">
        <v>295.35000000000002</v>
      </c>
      <c r="N211" s="28">
        <v>289.35000000000002</v>
      </c>
      <c r="O211" s="39">
        <v>71835000</v>
      </c>
      <c r="P211" s="40">
        <v>1.2345157062529066E-2</v>
      </c>
    </row>
    <row r="212" spans="1:16" ht="12.75" customHeight="1">
      <c r="A212" s="28"/>
      <c r="B212" s="29"/>
      <c r="C212" s="30"/>
      <c r="D212" s="31"/>
      <c r="E212" s="37"/>
      <c r="F212" s="37"/>
      <c r="G212" s="38"/>
      <c r="H212" s="38"/>
      <c r="I212" s="38"/>
      <c r="J212" s="38"/>
      <c r="K212" s="38"/>
      <c r="L212" s="38"/>
      <c r="M212" s="28"/>
      <c r="N212" s="28"/>
      <c r="O212" s="39"/>
      <c r="P212" s="40"/>
    </row>
    <row r="213" spans="1:16" ht="12.75" customHeight="1">
      <c r="A213" s="303"/>
      <c r="B213" s="364"/>
      <c r="C213" s="303"/>
      <c r="D213" s="365"/>
      <c r="E213" s="304"/>
      <c r="F213" s="304"/>
      <c r="G213" s="366"/>
      <c r="H213" s="366"/>
      <c r="I213" s="366"/>
      <c r="J213" s="366"/>
      <c r="K213" s="366"/>
      <c r="L213" s="366"/>
      <c r="M213" s="303"/>
      <c r="N213" s="303"/>
      <c r="O213" s="367"/>
      <c r="P213" s="368"/>
    </row>
    <row r="214" spans="1:16" ht="12.75" customHeight="1">
      <c r="A214" s="303"/>
      <c r="B214" s="364"/>
      <c r="C214" s="303"/>
      <c r="D214" s="365"/>
      <c r="E214" s="304"/>
      <c r="F214" s="304"/>
      <c r="G214" s="366"/>
      <c r="H214" s="366"/>
      <c r="I214" s="366"/>
      <c r="J214" s="366"/>
      <c r="K214" s="366"/>
      <c r="L214" s="366"/>
      <c r="M214" s="303"/>
      <c r="N214" s="303"/>
      <c r="O214" s="367"/>
      <c r="P214" s="368"/>
    </row>
    <row r="215" spans="1:16" ht="12.75" customHeight="1">
      <c r="A215" s="303"/>
      <c r="B215" s="364"/>
      <c r="C215" s="303"/>
      <c r="D215" s="365"/>
      <c r="E215" s="304"/>
      <c r="F215" s="304"/>
      <c r="G215" s="366"/>
      <c r="H215" s="366"/>
      <c r="I215" s="366"/>
      <c r="J215" s="366"/>
      <c r="K215" s="366"/>
      <c r="L215" s="366"/>
      <c r="M215" s="303"/>
      <c r="N215" s="303"/>
      <c r="O215" s="367"/>
      <c r="P215" s="368"/>
    </row>
    <row r="216" spans="1:16" ht="12.75" customHeight="1">
      <c r="A216" s="303"/>
      <c r="B216" s="364"/>
      <c r="C216" s="303"/>
      <c r="D216" s="365"/>
      <c r="E216" s="304"/>
      <c r="F216" s="304"/>
      <c r="G216" s="366"/>
      <c r="H216" s="366"/>
      <c r="I216" s="366"/>
      <c r="J216" s="366"/>
      <c r="K216" s="366"/>
      <c r="L216" s="366"/>
      <c r="M216" s="303"/>
      <c r="N216" s="303"/>
      <c r="O216" s="367"/>
      <c r="P216" s="368"/>
    </row>
    <row r="217" spans="1:16" ht="12.75" customHeight="1">
      <c r="A217" s="303"/>
      <c r="B217" s="364"/>
      <c r="C217" s="303"/>
      <c r="D217" s="365"/>
      <c r="E217" s="304"/>
      <c r="F217" s="304"/>
      <c r="G217" s="366"/>
      <c r="H217" s="366"/>
      <c r="I217" s="366"/>
      <c r="J217" s="366"/>
      <c r="K217" s="366"/>
      <c r="L217" s="366"/>
      <c r="M217" s="303"/>
      <c r="N217" s="303"/>
      <c r="O217" s="367"/>
      <c r="P217" s="368"/>
    </row>
    <row r="218" spans="1:16" ht="12.75" customHeight="1">
      <c r="B218" s="42"/>
      <c r="C218" s="41"/>
      <c r="D218" s="43"/>
      <c r="E218" s="44"/>
      <c r="F218" s="44"/>
      <c r="G218" s="45"/>
      <c r="H218" s="45"/>
      <c r="I218" s="45"/>
      <c r="J218" s="45"/>
      <c r="K218" s="45"/>
      <c r="L218" s="1"/>
      <c r="M218" s="1"/>
      <c r="N218" s="1"/>
      <c r="O218" s="1"/>
      <c r="P218" s="1"/>
    </row>
    <row r="219" spans="1:16" ht="12.75" customHeight="1">
      <c r="A219" s="4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6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1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47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6" sqref="D16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429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44593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82" t="s">
        <v>16</v>
      </c>
      <c r="B8" s="484"/>
      <c r="C8" s="488" t="s">
        <v>20</v>
      </c>
      <c r="D8" s="488" t="s">
        <v>21</v>
      </c>
      <c r="E8" s="479" t="s">
        <v>22</v>
      </c>
      <c r="F8" s="480"/>
      <c r="G8" s="481"/>
      <c r="H8" s="479" t="s">
        <v>23</v>
      </c>
      <c r="I8" s="480"/>
      <c r="J8" s="481"/>
      <c r="K8" s="23"/>
      <c r="L8" s="50"/>
      <c r="M8" s="50"/>
      <c r="N8" s="1"/>
      <c r="O8" s="1"/>
    </row>
    <row r="9" spans="1:15" ht="36" customHeight="1">
      <c r="A9" s="486"/>
      <c r="B9" s="487"/>
      <c r="C9" s="487"/>
      <c r="D9" s="48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231</v>
      </c>
      <c r="N9" s="1"/>
      <c r="O9" s="1"/>
    </row>
    <row r="10" spans="1:15" ht="12.75" customHeight="1">
      <c r="A10" s="53">
        <v>1</v>
      </c>
      <c r="B10" s="28" t="s">
        <v>232</v>
      </c>
      <c r="C10" s="34">
        <v>17339.849999999999</v>
      </c>
      <c r="D10" s="32">
        <v>17338</v>
      </c>
      <c r="E10" s="32">
        <v>17266</v>
      </c>
      <c r="F10" s="32">
        <v>17192.150000000001</v>
      </c>
      <c r="G10" s="32">
        <v>17120.150000000001</v>
      </c>
      <c r="H10" s="32">
        <v>17411.849999999999</v>
      </c>
      <c r="I10" s="32">
        <v>17483.849999999999</v>
      </c>
      <c r="J10" s="32">
        <v>17557.699999999997</v>
      </c>
      <c r="K10" s="34">
        <v>17410</v>
      </c>
      <c r="L10" s="34">
        <v>17264.150000000001</v>
      </c>
      <c r="M10" s="54"/>
      <c r="N10" s="1"/>
      <c r="O10" s="1"/>
    </row>
    <row r="11" spans="1:15" ht="12.75" customHeight="1">
      <c r="A11" s="53">
        <v>2</v>
      </c>
      <c r="B11" s="28" t="s">
        <v>233</v>
      </c>
      <c r="C11" s="28">
        <v>37975.35</v>
      </c>
      <c r="D11" s="37">
        <v>37946.816666666673</v>
      </c>
      <c r="E11" s="37">
        <v>37676.383333333346</v>
      </c>
      <c r="F11" s="37">
        <v>37377.416666666672</v>
      </c>
      <c r="G11" s="37">
        <v>37106.983333333344</v>
      </c>
      <c r="H11" s="37">
        <v>38245.783333333347</v>
      </c>
      <c r="I11" s="37">
        <v>38516.216666666682</v>
      </c>
      <c r="J11" s="37">
        <v>38815.183333333349</v>
      </c>
      <c r="K11" s="28">
        <v>38217.25</v>
      </c>
      <c r="L11" s="28">
        <v>37647.85</v>
      </c>
      <c r="M11" s="54"/>
      <c r="N11" s="1"/>
      <c r="O11" s="1"/>
    </row>
    <row r="12" spans="1:15" ht="12.75" customHeight="1">
      <c r="A12" s="53">
        <v>3</v>
      </c>
      <c r="B12" s="41" t="s">
        <v>234</v>
      </c>
      <c r="C12" s="28">
        <v>2495.3000000000002</v>
      </c>
      <c r="D12" s="37">
        <v>2494.0833333333335</v>
      </c>
      <c r="E12" s="37">
        <v>2482.4666666666672</v>
      </c>
      <c r="F12" s="37">
        <v>2469.6333333333337</v>
      </c>
      <c r="G12" s="37">
        <v>2458.0166666666673</v>
      </c>
      <c r="H12" s="37">
        <v>2506.916666666667</v>
      </c>
      <c r="I12" s="37">
        <v>2518.5333333333328</v>
      </c>
      <c r="J12" s="37">
        <v>2531.3666666666668</v>
      </c>
      <c r="K12" s="28">
        <v>2505.6999999999998</v>
      </c>
      <c r="L12" s="28">
        <v>2481.25</v>
      </c>
      <c r="M12" s="54"/>
      <c r="N12" s="1"/>
      <c r="O12" s="1"/>
    </row>
    <row r="13" spans="1:15" ht="12.75" customHeight="1">
      <c r="A13" s="53">
        <v>4</v>
      </c>
      <c r="B13" s="28" t="s">
        <v>235</v>
      </c>
      <c r="C13" s="28">
        <v>5056.75</v>
      </c>
      <c r="D13" s="37">
        <v>5048.5</v>
      </c>
      <c r="E13" s="37">
        <v>5015.6000000000004</v>
      </c>
      <c r="F13" s="37">
        <v>4974.4500000000007</v>
      </c>
      <c r="G13" s="37">
        <v>4941.5500000000011</v>
      </c>
      <c r="H13" s="37">
        <v>5089.6499999999996</v>
      </c>
      <c r="I13" s="37">
        <v>5122.5499999999993</v>
      </c>
      <c r="J13" s="37">
        <v>5163.6999999999989</v>
      </c>
      <c r="K13" s="28">
        <v>5081.3999999999996</v>
      </c>
      <c r="L13" s="28">
        <v>5007.3500000000004</v>
      </c>
      <c r="M13" s="54"/>
      <c r="N13" s="1"/>
      <c r="O13" s="1"/>
    </row>
    <row r="14" spans="1:15" ht="12.75" customHeight="1">
      <c r="A14" s="53">
        <v>5</v>
      </c>
      <c r="B14" s="28" t="s">
        <v>236</v>
      </c>
      <c r="C14" s="28">
        <v>34824.550000000003</v>
      </c>
      <c r="D14" s="37">
        <v>34745.700000000004</v>
      </c>
      <c r="E14" s="37">
        <v>34519.150000000009</v>
      </c>
      <c r="F14" s="37">
        <v>34213.750000000007</v>
      </c>
      <c r="G14" s="37">
        <v>33987.200000000012</v>
      </c>
      <c r="H14" s="37">
        <v>35051.100000000006</v>
      </c>
      <c r="I14" s="37">
        <v>35277.650000000009</v>
      </c>
      <c r="J14" s="37">
        <v>35583.050000000003</v>
      </c>
      <c r="K14" s="28">
        <v>34972.25</v>
      </c>
      <c r="L14" s="28">
        <v>34440.300000000003</v>
      </c>
      <c r="M14" s="54"/>
      <c r="N14" s="1"/>
      <c r="O14" s="1"/>
    </row>
    <row r="15" spans="1:15" ht="12.75" customHeight="1">
      <c r="A15" s="53">
        <v>6</v>
      </c>
      <c r="B15" s="28" t="s">
        <v>237</v>
      </c>
      <c r="C15" s="28">
        <v>4156.3500000000004</v>
      </c>
      <c r="D15" s="37">
        <v>4153.3</v>
      </c>
      <c r="E15" s="37">
        <v>4134.8</v>
      </c>
      <c r="F15" s="37">
        <v>4113.25</v>
      </c>
      <c r="G15" s="37">
        <v>4094.75</v>
      </c>
      <c r="H15" s="37">
        <v>4174.8500000000004</v>
      </c>
      <c r="I15" s="37">
        <v>4193.3500000000004</v>
      </c>
      <c r="J15" s="37">
        <v>4214.9000000000005</v>
      </c>
      <c r="K15" s="28">
        <v>4171.8</v>
      </c>
      <c r="L15" s="28">
        <v>4131.75</v>
      </c>
      <c r="M15" s="54"/>
      <c r="N15" s="1"/>
      <c r="O15" s="1"/>
    </row>
    <row r="16" spans="1:15" ht="12.75" customHeight="1">
      <c r="A16" s="53">
        <v>7</v>
      </c>
      <c r="B16" s="28" t="s">
        <v>238</v>
      </c>
      <c r="C16" s="28">
        <v>8395.4</v>
      </c>
      <c r="D16" s="37">
        <v>8383.0666666666657</v>
      </c>
      <c r="E16" s="37">
        <v>8350.8333333333321</v>
      </c>
      <c r="F16" s="37">
        <v>8306.2666666666664</v>
      </c>
      <c r="G16" s="37">
        <v>8274.0333333333328</v>
      </c>
      <c r="H16" s="37">
        <v>8427.6333333333314</v>
      </c>
      <c r="I16" s="37">
        <v>8459.866666666665</v>
      </c>
      <c r="J16" s="37">
        <v>8504.4333333333307</v>
      </c>
      <c r="K16" s="28">
        <v>8415.2999999999993</v>
      </c>
      <c r="L16" s="28">
        <v>8338.5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2285.75</v>
      </c>
      <c r="D17" s="37">
        <v>2268.4833333333331</v>
      </c>
      <c r="E17" s="37">
        <v>2244.2666666666664</v>
      </c>
      <c r="F17" s="37">
        <v>2202.7833333333333</v>
      </c>
      <c r="G17" s="37">
        <v>2178.5666666666666</v>
      </c>
      <c r="H17" s="37">
        <v>2309.9666666666662</v>
      </c>
      <c r="I17" s="37">
        <v>2334.1833333333325</v>
      </c>
      <c r="J17" s="37">
        <v>2375.6666666666661</v>
      </c>
      <c r="K17" s="28">
        <v>2292.6999999999998</v>
      </c>
      <c r="L17" s="28">
        <v>2227</v>
      </c>
      <c r="M17" s="28">
        <v>4.28789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1309.55</v>
      </c>
      <c r="D18" s="37">
        <v>1302.7666666666667</v>
      </c>
      <c r="E18" s="37">
        <v>1267.5333333333333</v>
      </c>
      <c r="F18" s="37">
        <v>1225.5166666666667</v>
      </c>
      <c r="G18" s="37">
        <v>1190.2833333333333</v>
      </c>
      <c r="H18" s="37">
        <v>1344.7833333333333</v>
      </c>
      <c r="I18" s="37">
        <v>1380.0166666666664</v>
      </c>
      <c r="J18" s="37">
        <v>1422.0333333333333</v>
      </c>
      <c r="K18" s="28">
        <v>1338</v>
      </c>
      <c r="L18" s="28">
        <v>1260.75</v>
      </c>
      <c r="M18" s="28">
        <v>31.332799999999999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986.9</v>
      </c>
      <c r="D19" s="37">
        <v>995.2833333333333</v>
      </c>
      <c r="E19" s="37">
        <v>973.76666666666665</v>
      </c>
      <c r="F19" s="37">
        <v>960.63333333333333</v>
      </c>
      <c r="G19" s="37">
        <v>939.11666666666667</v>
      </c>
      <c r="H19" s="37">
        <v>1008.4166666666666</v>
      </c>
      <c r="I19" s="37">
        <v>1029.9333333333334</v>
      </c>
      <c r="J19" s="37">
        <v>1043.0666666666666</v>
      </c>
      <c r="K19" s="28">
        <v>1016.8</v>
      </c>
      <c r="L19" s="28">
        <v>982.15</v>
      </c>
      <c r="M19" s="28">
        <v>5.0906200000000004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1714.95</v>
      </c>
      <c r="D20" s="37">
        <v>1717.9833333333333</v>
      </c>
      <c r="E20" s="37">
        <v>1701.9666666666667</v>
      </c>
      <c r="F20" s="37">
        <v>1688.9833333333333</v>
      </c>
      <c r="G20" s="37">
        <v>1672.9666666666667</v>
      </c>
      <c r="H20" s="37">
        <v>1730.9666666666667</v>
      </c>
      <c r="I20" s="37">
        <v>1746.9833333333336</v>
      </c>
      <c r="J20" s="37">
        <v>1759.9666666666667</v>
      </c>
      <c r="K20" s="28">
        <v>1734</v>
      </c>
      <c r="L20" s="28">
        <v>1705</v>
      </c>
      <c r="M20" s="28">
        <v>10.24738</v>
      </c>
      <c r="N20" s="1"/>
      <c r="O20" s="1"/>
    </row>
    <row r="21" spans="1:15" ht="12.75" customHeight="1">
      <c r="A21" s="53">
        <v>12</v>
      </c>
      <c r="B21" s="28" t="s">
        <v>240</v>
      </c>
      <c r="C21" s="28">
        <v>1877.85</v>
      </c>
      <c r="D21" s="37">
        <v>1902.2166666666665</v>
      </c>
      <c r="E21" s="37">
        <v>1839.5333333333328</v>
      </c>
      <c r="F21" s="37">
        <v>1801.2166666666665</v>
      </c>
      <c r="G21" s="37">
        <v>1738.5333333333328</v>
      </c>
      <c r="H21" s="37">
        <v>1940.5333333333328</v>
      </c>
      <c r="I21" s="37">
        <v>2003.2166666666667</v>
      </c>
      <c r="J21" s="37">
        <v>2041.5333333333328</v>
      </c>
      <c r="K21" s="28">
        <v>1964.9</v>
      </c>
      <c r="L21" s="28">
        <v>1863.9</v>
      </c>
      <c r="M21" s="28">
        <v>2.97221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716.3</v>
      </c>
      <c r="D22" s="37">
        <v>718.25</v>
      </c>
      <c r="E22" s="37">
        <v>712.6</v>
      </c>
      <c r="F22" s="37">
        <v>708.9</v>
      </c>
      <c r="G22" s="37">
        <v>703.25</v>
      </c>
      <c r="H22" s="37">
        <v>721.95</v>
      </c>
      <c r="I22" s="37">
        <v>727.60000000000014</v>
      </c>
      <c r="J22" s="37">
        <v>731.30000000000007</v>
      </c>
      <c r="K22" s="28">
        <v>723.9</v>
      </c>
      <c r="L22" s="28">
        <v>714.55</v>
      </c>
      <c r="M22" s="28">
        <v>21.520659999999999</v>
      </c>
      <c r="N22" s="1"/>
      <c r="O22" s="1"/>
    </row>
    <row r="23" spans="1:15" ht="12.75" customHeight="1">
      <c r="A23" s="53">
        <v>14</v>
      </c>
      <c r="B23" s="28" t="s">
        <v>241</v>
      </c>
      <c r="C23" s="28">
        <v>1821.25</v>
      </c>
      <c r="D23" s="37">
        <v>1837.0833333333333</v>
      </c>
      <c r="E23" s="37">
        <v>1786.1666666666665</v>
      </c>
      <c r="F23" s="37">
        <v>1751.0833333333333</v>
      </c>
      <c r="G23" s="37">
        <v>1700.1666666666665</v>
      </c>
      <c r="H23" s="37">
        <v>1872.1666666666665</v>
      </c>
      <c r="I23" s="37">
        <v>1923.083333333333</v>
      </c>
      <c r="J23" s="37">
        <v>1958.1666666666665</v>
      </c>
      <c r="K23" s="28">
        <v>1888</v>
      </c>
      <c r="L23" s="28">
        <v>1802</v>
      </c>
      <c r="M23" s="28">
        <v>1.78616</v>
      </c>
      <c r="N23" s="1"/>
      <c r="O23" s="1"/>
    </row>
    <row r="24" spans="1:15" ht="12.75" customHeight="1">
      <c r="A24" s="53">
        <v>15</v>
      </c>
      <c r="B24" s="28" t="s">
        <v>242</v>
      </c>
      <c r="C24" s="28">
        <v>1970.9</v>
      </c>
      <c r="D24" s="37">
        <v>1989.0666666666666</v>
      </c>
      <c r="E24" s="37">
        <v>1931.8333333333333</v>
      </c>
      <c r="F24" s="37">
        <v>1892.7666666666667</v>
      </c>
      <c r="G24" s="37">
        <v>1835.5333333333333</v>
      </c>
      <c r="H24" s="37">
        <v>2028.1333333333332</v>
      </c>
      <c r="I24" s="37">
        <v>2085.3666666666668</v>
      </c>
      <c r="J24" s="37">
        <v>2124.4333333333334</v>
      </c>
      <c r="K24" s="28">
        <v>2046.3</v>
      </c>
      <c r="L24" s="28">
        <v>1950</v>
      </c>
      <c r="M24" s="28">
        <v>1.5317700000000001</v>
      </c>
      <c r="N24" s="1"/>
      <c r="O24" s="1"/>
    </row>
    <row r="25" spans="1:15" ht="12.75" customHeight="1">
      <c r="A25" s="53">
        <v>16</v>
      </c>
      <c r="B25" s="28" t="s">
        <v>243</v>
      </c>
      <c r="C25" s="28">
        <v>117.65</v>
      </c>
      <c r="D25" s="37">
        <v>118.23333333333333</v>
      </c>
      <c r="E25" s="37">
        <v>115.96666666666667</v>
      </c>
      <c r="F25" s="37">
        <v>114.28333333333333</v>
      </c>
      <c r="G25" s="37">
        <v>112.01666666666667</v>
      </c>
      <c r="H25" s="37">
        <v>119.91666666666667</v>
      </c>
      <c r="I25" s="37">
        <v>122.18333333333335</v>
      </c>
      <c r="J25" s="37">
        <v>123.86666666666667</v>
      </c>
      <c r="K25" s="28">
        <v>120.5</v>
      </c>
      <c r="L25" s="28">
        <v>116.55</v>
      </c>
      <c r="M25" s="28">
        <v>32.111620000000002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293.55</v>
      </c>
      <c r="D26" s="37">
        <v>292.68333333333334</v>
      </c>
      <c r="E26" s="37">
        <v>288.86666666666667</v>
      </c>
      <c r="F26" s="37">
        <v>284.18333333333334</v>
      </c>
      <c r="G26" s="37">
        <v>280.36666666666667</v>
      </c>
      <c r="H26" s="37">
        <v>297.36666666666667</v>
      </c>
      <c r="I26" s="37">
        <v>301.18333333333339</v>
      </c>
      <c r="J26" s="37">
        <v>305.86666666666667</v>
      </c>
      <c r="K26" s="28">
        <v>296.5</v>
      </c>
      <c r="L26" s="28">
        <v>288</v>
      </c>
      <c r="M26" s="28">
        <v>21.26905</v>
      </c>
      <c r="N26" s="1"/>
      <c r="O26" s="1"/>
    </row>
    <row r="27" spans="1:15" ht="12.75" customHeight="1">
      <c r="A27" s="53">
        <v>18</v>
      </c>
      <c r="B27" s="28" t="s">
        <v>244</v>
      </c>
      <c r="C27" s="28">
        <v>2200.85</v>
      </c>
      <c r="D27" s="37">
        <v>2196.9500000000003</v>
      </c>
      <c r="E27" s="37">
        <v>2143.9000000000005</v>
      </c>
      <c r="F27" s="37">
        <v>2086.9500000000003</v>
      </c>
      <c r="G27" s="37">
        <v>2033.9000000000005</v>
      </c>
      <c r="H27" s="37">
        <v>2253.9000000000005</v>
      </c>
      <c r="I27" s="37">
        <v>2306.9500000000007</v>
      </c>
      <c r="J27" s="37">
        <v>2363.9000000000005</v>
      </c>
      <c r="K27" s="28">
        <v>2250</v>
      </c>
      <c r="L27" s="28">
        <v>2140</v>
      </c>
      <c r="M27" s="28">
        <v>0.63441000000000003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756.75</v>
      </c>
      <c r="D28" s="37">
        <v>757.55000000000007</v>
      </c>
      <c r="E28" s="37">
        <v>747.10000000000014</v>
      </c>
      <c r="F28" s="37">
        <v>737.45</v>
      </c>
      <c r="G28" s="37">
        <v>727.00000000000011</v>
      </c>
      <c r="H28" s="37">
        <v>767.20000000000016</v>
      </c>
      <c r="I28" s="37">
        <v>777.6500000000002</v>
      </c>
      <c r="J28" s="37">
        <v>787.30000000000018</v>
      </c>
      <c r="K28" s="28">
        <v>768</v>
      </c>
      <c r="L28" s="28">
        <v>747.9</v>
      </c>
      <c r="M28" s="28">
        <v>1.1050500000000001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3539.15</v>
      </c>
      <c r="D29" s="37">
        <v>3506.0333333333333</v>
      </c>
      <c r="E29" s="37">
        <v>3443.1166666666668</v>
      </c>
      <c r="F29" s="37">
        <v>3347.0833333333335</v>
      </c>
      <c r="G29" s="37">
        <v>3284.166666666667</v>
      </c>
      <c r="H29" s="37">
        <v>3602.0666666666666</v>
      </c>
      <c r="I29" s="37">
        <v>3664.9833333333336</v>
      </c>
      <c r="J29" s="37">
        <v>3761.0166666666664</v>
      </c>
      <c r="K29" s="28">
        <v>3568.95</v>
      </c>
      <c r="L29" s="28">
        <v>3410</v>
      </c>
      <c r="M29" s="28">
        <v>1.5656399999999999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619.20000000000005</v>
      </c>
      <c r="D30" s="37">
        <v>620.48333333333335</v>
      </c>
      <c r="E30" s="37">
        <v>615.9666666666667</v>
      </c>
      <c r="F30" s="37">
        <v>612.73333333333335</v>
      </c>
      <c r="G30" s="37">
        <v>608.2166666666667</v>
      </c>
      <c r="H30" s="37">
        <v>623.7166666666667</v>
      </c>
      <c r="I30" s="37">
        <v>628.23333333333335</v>
      </c>
      <c r="J30" s="37">
        <v>631.4666666666667</v>
      </c>
      <c r="K30" s="28">
        <v>625</v>
      </c>
      <c r="L30" s="28">
        <v>617.25</v>
      </c>
      <c r="M30" s="28">
        <v>5.3848700000000003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365.15</v>
      </c>
      <c r="D31" s="37">
        <v>365.8</v>
      </c>
      <c r="E31" s="37">
        <v>362.35</v>
      </c>
      <c r="F31" s="37">
        <v>359.55</v>
      </c>
      <c r="G31" s="37">
        <v>356.1</v>
      </c>
      <c r="H31" s="37">
        <v>368.6</v>
      </c>
      <c r="I31" s="37">
        <v>372.04999999999995</v>
      </c>
      <c r="J31" s="37">
        <v>374.85</v>
      </c>
      <c r="K31" s="28">
        <v>369.25</v>
      </c>
      <c r="L31" s="28">
        <v>363</v>
      </c>
      <c r="M31" s="28">
        <v>19.55762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4457.3500000000004</v>
      </c>
      <c r="D32" s="37">
        <v>4466.4666666666672</v>
      </c>
      <c r="E32" s="37">
        <v>4348.9333333333343</v>
      </c>
      <c r="F32" s="37">
        <v>4240.5166666666673</v>
      </c>
      <c r="G32" s="37">
        <v>4122.9833333333345</v>
      </c>
      <c r="H32" s="37">
        <v>4574.8833333333341</v>
      </c>
      <c r="I32" s="37">
        <v>4692.416666666667</v>
      </c>
      <c r="J32" s="37">
        <v>4800.8333333333339</v>
      </c>
      <c r="K32" s="28">
        <v>4584</v>
      </c>
      <c r="L32" s="28">
        <v>4358.05</v>
      </c>
      <c r="M32" s="28">
        <v>9.3455100000000009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216.65</v>
      </c>
      <c r="D33" s="37">
        <v>217.45000000000002</v>
      </c>
      <c r="E33" s="37">
        <v>214.95000000000005</v>
      </c>
      <c r="F33" s="37">
        <v>213.25000000000003</v>
      </c>
      <c r="G33" s="37">
        <v>210.75000000000006</v>
      </c>
      <c r="H33" s="37">
        <v>219.15000000000003</v>
      </c>
      <c r="I33" s="37">
        <v>221.64999999999998</v>
      </c>
      <c r="J33" s="37">
        <v>223.35000000000002</v>
      </c>
      <c r="K33" s="28">
        <v>219.95</v>
      </c>
      <c r="L33" s="28">
        <v>215.75</v>
      </c>
      <c r="M33" s="28">
        <v>25.24409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132.55000000000001</v>
      </c>
      <c r="D34" s="37">
        <v>132.4</v>
      </c>
      <c r="E34" s="37">
        <v>131.10000000000002</v>
      </c>
      <c r="F34" s="37">
        <v>129.65</v>
      </c>
      <c r="G34" s="37">
        <v>128.35000000000002</v>
      </c>
      <c r="H34" s="37">
        <v>133.85000000000002</v>
      </c>
      <c r="I34" s="37">
        <v>135.15000000000003</v>
      </c>
      <c r="J34" s="37">
        <v>136.60000000000002</v>
      </c>
      <c r="K34" s="28">
        <v>133.69999999999999</v>
      </c>
      <c r="L34" s="28">
        <v>130.94999999999999</v>
      </c>
      <c r="M34" s="28">
        <v>61.509830000000001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3152.25</v>
      </c>
      <c r="D35" s="37">
        <v>3160.7000000000003</v>
      </c>
      <c r="E35" s="37">
        <v>3127.9500000000007</v>
      </c>
      <c r="F35" s="37">
        <v>3103.6500000000005</v>
      </c>
      <c r="G35" s="37">
        <v>3070.900000000001</v>
      </c>
      <c r="H35" s="37">
        <v>3185.0000000000005</v>
      </c>
      <c r="I35" s="37">
        <v>3217.7499999999995</v>
      </c>
      <c r="J35" s="37">
        <v>3242.05</v>
      </c>
      <c r="K35" s="28">
        <v>3193.45</v>
      </c>
      <c r="L35" s="28">
        <v>3136.4</v>
      </c>
      <c r="M35" s="28">
        <v>9.4452999999999996</v>
      </c>
      <c r="N35" s="1"/>
      <c r="O35" s="1"/>
    </row>
    <row r="36" spans="1:15" ht="12.75" customHeight="1">
      <c r="A36" s="53">
        <v>27</v>
      </c>
      <c r="B36" s="28" t="s">
        <v>307</v>
      </c>
      <c r="C36" s="28">
        <v>2159.4499999999998</v>
      </c>
      <c r="D36" s="37">
        <v>2154.2833333333333</v>
      </c>
      <c r="E36" s="37">
        <v>2129.5666666666666</v>
      </c>
      <c r="F36" s="37">
        <v>2099.6833333333334</v>
      </c>
      <c r="G36" s="37">
        <v>2074.9666666666667</v>
      </c>
      <c r="H36" s="37">
        <v>2184.1666666666665</v>
      </c>
      <c r="I36" s="37">
        <v>2208.8833333333328</v>
      </c>
      <c r="J36" s="37">
        <v>2238.7666666666664</v>
      </c>
      <c r="K36" s="28">
        <v>2179</v>
      </c>
      <c r="L36" s="28">
        <v>2124.4</v>
      </c>
      <c r="M36" s="28">
        <v>3.56637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634.45000000000005</v>
      </c>
      <c r="D37" s="37">
        <v>634.9</v>
      </c>
      <c r="E37" s="37">
        <v>624.84999999999991</v>
      </c>
      <c r="F37" s="37">
        <v>615.24999999999989</v>
      </c>
      <c r="G37" s="37">
        <v>605.19999999999982</v>
      </c>
      <c r="H37" s="37">
        <v>644.5</v>
      </c>
      <c r="I37" s="37">
        <v>654.54999999999995</v>
      </c>
      <c r="J37" s="37">
        <v>664.15000000000009</v>
      </c>
      <c r="K37" s="28">
        <v>644.95000000000005</v>
      </c>
      <c r="L37" s="28">
        <v>625.29999999999995</v>
      </c>
      <c r="M37" s="28">
        <v>15.61664</v>
      </c>
      <c r="N37" s="1"/>
      <c r="O37" s="1"/>
    </row>
    <row r="38" spans="1:15" ht="12.75" customHeight="1">
      <c r="A38" s="53">
        <v>29</v>
      </c>
      <c r="B38" s="28" t="s">
        <v>245</v>
      </c>
      <c r="C38" s="28">
        <v>4114.3500000000004</v>
      </c>
      <c r="D38" s="37">
        <v>4125.7833333333338</v>
      </c>
      <c r="E38" s="37">
        <v>4080.5666666666675</v>
      </c>
      <c r="F38" s="37">
        <v>4046.7833333333338</v>
      </c>
      <c r="G38" s="37">
        <v>4001.5666666666675</v>
      </c>
      <c r="H38" s="37">
        <v>4159.5666666666675</v>
      </c>
      <c r="I38" s="37">
        <v>4204.7833333333328</v>
      </c>
      <c r="J38" s="37">
        <v>4238.5666666666675</v>
      </c>
      <c r="K38" s="28">
        <v>4171</v>
      </c>
      <c r="L38" s="28">
        <v>4092</v>
      </c>
      <c r="M38" s="28">
        <v>4.7809900000000001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773.05</v>
      </c>
      <c r="D39" s="37">
        <v>771.06666666666661</v>
      </c>
      <c r="E39" s="37">
        <v>764.33333333333326</v>
      </c>
      <c r="F39" s="37">
        <v>755.61666666666667</v>
      </c>
      <c r="G39" s="37">
        <v>748.88333333333333</v>
      </c>
      <c r="H39" s="37">
        <v>779.78333333333319</v>
      </c>
      <c r="I39" s="37">
        <v>786.51666666666654</v>
      </c>
      <c r="J39" s="37">
        <v>795.23333333333312</v>
      </c>
      <c r="K39" s="28">
        <v>777.8</v>
      </c>
      <c r="L39" s="28">
        <v>762.35</v>
      </c>
      <c r="M39" s="28">
        <v>123.19199999999999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3564.65</v>
      </c>
      <c r="D40" s="37">
        <v>3545.7666666666664</v>
      </c>
      <c r="E40" s="37">
        <v>3505.8833333333328</v>
      </c>
      <c r="F40" s="37">
        <v>3447.1166666666663</v>
      </c>
      <c r="G40" s="37">
        <v>3407.2333333333327</v>
      </c>
      <c r="H40" s="37">
        <v>3604.5333333333328</v>
      </c>
      <c r="I40" s="37">
        <v>3644.4166666666661</v>
      </c>
      <c r="J40" s="37">
        <v>3703.1833333333329</v>
      </c>
      <c r="K40" s="28">
        <v>3585.65</v>
      </c>
      <c r="L40" s="28">
        <v>3487</v>
      </c>
      <c r="M40" s="28">
        <v>4.7050000000000001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7000.25</v>
      </c>
      <c r="D41" s="37">
        <v>7002.083333333333</v>
      </c>
      <c r="E41" s="37">
        <v>6928.2666666666664</v>
      </c>
      <c r="F41" s="37">
        <v>6856.2833333333338</v>
      </c>
      <c r="G41" s="37">
        <v>6782.4666666666672</v>
      </c>
      <c r="H41" s="37">
        <v>7074.0666666666657</v>
      </c>
      <c r="I41" s="37">
        <v>7147.8833333333332</v>
      </c>
      <c r="J41" s="37">
        <v>7219.866666666665</v>
      </c>
      <c r="K41" s="28">
        <v>7075.9</v>
      </c>
      <c r="L41" s="28">
        <v>6930.1</v>
      </c>
      <c r="M41" s="28">
        <v>12.51249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15689.55</v>
      </c>
      <c r="D42" s="37">
        <v>15586.75</v>
      </c>
      <c r="E42" s="37">
        <v>15432.5</v>
      </c>
      <c r="F42" s="37">
        <v>15175.45</v>
      </c>
      <c r="G42" s="37">
        <v>15021.2</v>
      </c>
      <c r="H42" s="37">
        <v>15843.8</v>
      </c>
      <c r="I42" s="37">
        <v>15998.05</v>
      </c>
      <c r="J42" s="37">
        <v>16255.099999999999</v>
      </c>
      <c r="K42" s="28">
        <v>15741</v>
      </c>
      <c r="L42" s="28">
        <v>15329.7</v>
      </c>
      <c r="M42" s="28">
        <v>3.1299199999999998</v>
      </c>
      <c r="N42" s="1"/>
      <c r="O42" s="1"/>
    </row>
    <row r="43" spans="1:15" ht="12.75" customHeight="1">
      <c r="A43" s="53">
        <v>34</v>
      </c>
      <c r="B43" s="28" t="s">
        <v>246</v>
      </c>
      <c r="C43" s="28">
        <v>5160.3500000000004</v>
      </c>
      <c r="D43" s="37">
        <v>5153.6166666666668</v>
      </c>
      <c r="E43" s="37">
        <v>5136.7333333333336</v>
      </c>
      <c r="F43" s="37">
        <v>5113.1166666666668</v>
      </c>
      <c r="G43" s="37">
        <v>5096.2333333333336</v>
      </c>
      <c r="H43" s="37">
        <v>5177.2333333333336</v>
      </c>
      <c r="I43" s="37">
        <v>5194.1166666666668</v>
      </c>
      <c r="J43" s="37">
        <v>5217.7333333333336</v>
      </c>
      <c r="K43" s="28">
        <v>5170.5</v>
      </c>
      <c r="L43" s="28">
        <v>5130</v>
      </c>
      <c r="M43" s="28">
        <v>0.16286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2337.0500000000002</v>
      </c>
      <c r="D44" s="37">
        <v>2326.0166666666669</v>
      </c>
      <c r="E44" s="37">
        <v>2289.0333333333338</v>
      </c>
      <c r="F44" s="37">
        <v>2241.0166666666669</v>
      </c>
      <c r="G44" s="37">
        <v>2204.0333333333338</v>
      </c>
      <c r="H44" s="37">
        <v>2374.0333333333338</v>
      </c>
      <c r="I44" s="37">
        <v>2411.0166666666664</v>
      </c>
      <c r="J44" s="37">
        <v>2459.0333333333338</v>
      </c>
      <c r="K44" s="28">
        <v>2363</v>
      </c>
      <c r="L44" s="28">
        <v>2278</v>
      </c>
      <c r="M44" s="28">
        <v>1.9448099999999999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315.55</v>
      </c>
      <c r="D45" s="37">
        <v>317.23333333333335</v>
      </c>
      <c r="E45" s="37">
        <v>312.66666666666669</v>
      </c>
      <c r="F45" s="37">
        <v>309.78333333333336</v>
      </c>
      <c r="G45" s="37">
        <v>305.2166666666667</v>
      </c>
      <c r="H45" s="37">
        <v>320.11666666666667</v>
      </c>
      <c r="I45" s="37">
        <v>324.68333333333328</v>
      </c>
      <c r="J45" s="37">
        <v>327.56666666666666</v>
      </c>
      <c r="K45" s="28">
        <v>321.8</v>
      </c>
      <c r="L45" s="28">
        <v>314.35000000000002</v>
      </c>
      <c r="M45" s="28">
        <v>41.318100000000001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107.55</v>
      </c>
      <c r="D46" s="37">
        <v>106.33333333333333</v>
      </c>
      <c r="E46" s="37">
        <v>104.26666666666665</v>
      </c>
      <c r="F46" s="37">
        <v>100.98333333333332</v>
      </c>
      <c r="G46" s="37">
        <v>98.916666666666643</v>
      </c>
      <c r="H46" s="37">
        <v>109.61666666666666</v>
      </c>
      <c r="I46" s="37">
        <v>111.68333333333335</v>
      </c>
      <c r="J46" s="37">
        <v>114.96666666666667</v>
      </c>
      <c r="K46" s="28">
        <v>108.4</v>
      </c>
      <c r="L46" s="28">
        <v>103.05</v>
      </c>
      <c r="M46" s="28">
        <v>610.44762000000003</v>
      </c>
      <c r="N46" s="1"/>
      <c r="O46" s="1"/>
    </row>
    <row r="47" spans="1:15" ht="12.75" customHeight="1">
      <c r="A47" s="53">
        <v>38</v>
      </c>
      <c r="B47" s="28" t="s">
        <v>247</v>
      </c>
      <c r="C47" s="28">
        <v>54.3</v>
      </c>
      <c r="D47" s="37">
        <v>54.883333333333333</v>
      </c>
      <c r="E47" s="37">
        <v>53.166666666666664</v>
      </c>
      <c r="F47" s="37">
        <v>52.033333333333331</v>
      </c>
      <c r="G47" s="37">
        <v>50.316666666666663</v>
      </c>
      <c r="H47" s="37">
        <v>56.016666666666666</v>
      </c>
      <c r="I47" s="37">
        <v>57.733333333333334</v>
      </c>
      <c r="J47" s="37">
        <v>58.866666666666667</v>
      </c>
      <c r="K47" s="28">
        <v>56.6</v>
      </c>
      <c r="L47" s="28">
        <v>53.75</v>
      </c>
      <c r="M47" s="28">
        <v>149.17994999999999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2064.0500000000002</v>
      </c>
      <c r="D48" s="37">
        <v>2080.8833333333332</v>
      </c>
      <c r="E48" s="37">
        <v>2039.7666666666664</v>
      </c>
      <c r="F48" s="37">
        <v>2015.4833333333331</v>
      </c>
      <c r="G48" s="37">
        <v>1974.3666666666663</v>
      </c>
      <c r="H48" s="37">
        <v>2105.1666666666665</v>
      </c>
      <c r="I48" s="37">
        <v>2146.2833333333333</v>
      </c>
      <c r="J48" s="37">
        <v>2170.5666666666666</v>
      </c>
      <c r="K48" s="28">
        <v>2122</v>
      </c>
      <c r="L48" s="28">
        <v>2056.6</v>
      </c>
      <c r="M48" s="28">
        <v>6.7235100000000001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722.4</v>
      </c>
      <c r="D49" s="37">
        <v>727.4666666666667</v>
      </c>
      <c r="E49" s="37">
        <v>714.93333333333339</v>
      </c>
      <c r="F49" s="37">
        <v>707.4666666666667</v>
      </c>
      <c r="G49" s="37">
        <v>694.93333333333339</v>
      </c>
      <c r="H49" s="37">
        <v>734.93333333333339</v>
      </c>
      <c r="I49" s="37">
        <v>747.4666666666667</v>
      </c>
      <c r="J49" s="37">
        <v>754.93333333333339</v>
      </c>
      <c r="K49" s="28">
        <v>740</v>
      </c>
      <c r="L49" s="28">
        <v>720</v>
      </c>
      <c r="M49" s="28">
        <v>4.8814799999999998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209.7</v>
      </c>
      <c r="D50" s="37">
        <v>212.36666666666667</v>
      </c>
      <c r="E50" s="37">
        <v>204.98333333333335</v>
      </c>
      <c r="F50" s="37">
        <v>200.26666666666668</v>
      </c>
      <c r="G50" s="37">
        <v>192.88333333333335</v>
      </c>
      <c r="H50" s="37">
        <v>217.08333333333334</v>
      </c>
      <c r="I50" s="37">
        <v>224.46666666666667</v>
      </c>
      <c r="J50" s="37">
        <v>229.18333333333334</v>
      </c>
      <c r="K50" s="28">
        <v>219.75</v>
      </c>
      <c r="L50" s="28">
        <v>207.65</v>
      </c>
      <c r="M50" s="28">
        <v>179.2542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735</v>
      </c>
      <c r="D51" s="37">
        <v>736.1</v>
      </c>
      <c r="E51" s="37">
        <v>728.2</v>
      </c>
      <c r="F51" s="37">
        <v>721.4</v>
      </c>
      <c r="G51" s="37">
        <v>713.5</v>
      </c>
      <c r="H51" s="37">
        <v>742.90000000000009</v>
      </c>
      <c r="I51" s="37">
        <v>750.8</v>
      </c>
      <c r="J51" s="37">
        <v>757.60000000000014</v>
      </c>
      <c r="K51" s="28">
        <v>744</v>
      </c>
      <c r="L51" s="28">
        <v>729.3</v>
      </c>
      <c r="M51" s="28">
        <v>9.1374200000000005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58</v>
      </c>
      <c r="D52" s="37">
        <v>57.866666666666667</v>
      </c>
      <c r="E52" s="37">
        <v>56.933333333333337</v>
      </c>
      <c r="F52" s="37">
        <v>55.866666666666667</v>
      </c>
      <c r="G52" s="37">
        <v>54.933333333333337</v>
      </c>
      <c r="H52" s="37">
        <v>58.933333333333337</v>
      </c>
      <c r="I52" s="37">
        <v>59.86666666666666</v>
      </c>
      <c r="J52" s="37">
        <v>60.933333333333337</v>
      </c>
      <c r="K52" s="28">
        <v>58.8</v>
      </c>
      <c r="L52" s="28">
        <v>56.8</v>
      </c>
      <c r="M52" s="28">
        <v>377.74703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397.05</v>
      </c>
      <c r="D53" s="37">
        <v>394.93333333333334</v>
      </c>
      <c r="E53" s="37">
        <v>390.06666666666666</v>
      </c>
      <c r="F53" s="37">
        <v>383.08333333333331</v>
      </c>
      <c r="G53" s="37">
        <v>378.21666666666664</v>
      </c>
      <c r="H53" s="37">
        <v>401.91666666666669</v>
      </c>
      <c r="I53" s="37">
        <v>406.78333333333336</v>
      </c>
      <c r="J53" s="37">
        <v>413.76666666666671</v>
      </c>
      <c r="K53" s="28">
        <v>399.8</v>
      </c>
      <c r="L53" s="28">
        <v>387.95</v>
      </c>
      <c r="M53" s="28">
        <v>69.640919999999994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729.3</v>
      </c>
      <c r="D54" s="37">
        <v>727.94999999999993</v>
      </c>
      <c r="E54" s="37">
        <v>720.89999999999986</v>
      </c>
      <c r="F54" s="37">
        <v>712.49999999999989</v>
      </c>
      <c r="G54" s="37">
        <v>705.44999999999982</v>
      </c>
      <c r="H54" s="37">
        <v>736.34999999999991</v>
      </c>
      <c r="I54" s="37">
        <v>743.39999999999986</v>
      </c>
      <c r="J54" s="37">
        <v>751.8</v>
      </c>
      <c r="K54" s="28">
        <v>735</v>
      </c>
      <c r="L54" s="28">
        <v>719.55</v>
      </c>
      <c r="M54" s="28">
        <v>107.4537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367.1</v>
      </c>
      <c r="D55" s="37">
        <v>369.34999999999997</v>
      </c>
      <c r="E55" s="37">
        <v>361.29999999999995</v>
      </c>
      <c r="F55" s="37">
        <v>355.5</v>
      </c>
      <c r="G55" s="37">
        <v>347.45</v>
      </c>
      <c r="H55" s="37">
        <v>375.14999999999992</v>
      </c>
      <c r="I55" s="37">
        <v>383.2</v>
      </c>
      <c r="J55" s="37">
        <v>388.99999999999989</v>
      </c>
      <c r="K55" s="28">
        <v>377.4</v>
      </c>
      <c r="L55" s="28">
        <v>363.55</v>
      </c>
      <c r="M55" s="28">
        <v>27.066289999999999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16533.900000000001</v>
      </c>
      <c r="D56" s="37">
        <v>16513.016666666666</v>
      </c>
      <c r="E56" s="37">
        <v>16431.033333333333</v>
      </c>
      <c r="F56" s="37">
        <v>16328.166666666668</v>
      </c>
      <c r="G56" s="37">
        <v>16246.183333333334</v>
      </c>
      <c r="H56" s="37">
        <v>16615.883333333331</v>
      </c>
      <c r="I56" s="37">
        <v>16697.866666666661</v>
      </c>
      <c r="J56" s="37">
        <v>16800.73333333333</v>
      </c>
      <c r="K56" s="28">
        <v>16595</v>
      </c>
      <c r="L56" s="28">
        <v>16410.150000000001</v>
      </c>
      <c r="M56" s="28">
        <v>9.6869999999999998E-2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3535.3</v>
      </c>
      <c r="D57" s="37">
        <v>3560.4333333333329</v>
      </c>
      <c r="E57" s="37">
        <v>3484.8666666666659</v>
      </c>
      <c r="F57" s="37">
        <v>3434.4333333333329</v>
      </c>
      <c r="G57" s="37">
        <v>3358.8666666666659</v>
      </c>
      <c r="H57" s="37">
        <v>3610.8666666666659</v>
      </c>
      <c r="I57" s="37">
        <v>3686.4333333333325</v>
      </c>
      <c r="J57" s="37">
        <v>3736.8666666666659</v>
      </c>
      <c r="K57" s="28">
        <v>3636</v>
      </c>
      <c r="L57" s="28">
        <v>3510</v>
      </c>
      <c r="M57" s="28">
        <v>4.6284200000000002</v>
      </c>
      <c r="N57" s="1"/>
      <c r="O57" s="1"/>
    </row>
    <row r="58" spans="1:15" ht="12.75" customHeight="1">
      <c r="A58" s="53">
        <v>49</v>
      </c>
      <c r="B58" s="28" t="s">
        <v>82</v>
      </c>
      <c r="C58" s="28">
        <v>406.5</v>
      </c>
      <c r="D58" s="37">
        <v>405.26666666666665</v>
      </c>
      <c r="E58" s="37">
        <v>400.0333333333333</v>
      </c>
      <c r="F58" s="37">
        <v>393.56666666666666</v>
      </c>
      <c r="G58" s="37">
        <v>388.33333333333331</v>
      </c>
      <c r="H58" s="37">
        <v>411.73333333333329</v>
      </c>
      <c r="I58" s="37">
        <v>416.96666666666664</v>
      </c>
      <c r="J58" s="37">
        <v>423.43333333333328</v>
      </c>
      <c r="K58" s="28">
        <v>410.5</v>
      </c>
      <c r="L58" s="28">
        <v>398.8</v>
      </c>
      <c r="M58" s="28">
        <v>37.761510000000001</v>
      </c>
      <c r="N58" s="1"/>
      <c r="O58" s="1"/>
    </row>
    <row r="59" spans="1:15" ht="12.75" customHeight="1">
      <c r="A59" s="53">
        <v>50</v>
      </c>
      <c r="B59" s="28" t="s">
        <v>83</v>
      </c>
      <c r="C59" s="28">
        <v>252.95</v>
      </c>
      <c r="D59" s="37">
        <v>249.45000000000002</v>
      </c>
      <c r="E59" s="37">
        <v>244.50000000000003</v>
      </c>
      <c r="F59" s="37">
        <v>236.05</v>
      </c>
      <c r="G59" s="37">
        <v>231.10000000000002</v>
      </c>
      <c r="H59" s="37">
        <v>257.90000000000003</v>
      </c>
      <c r="I59" s="37">
        <v>262.85000000000002</v>
      </c>
      <c r="J59" s="37">
        <v>271.30000000000007</v>
      </c>
      <c r="K59" s="28">
        <v>254.4</v>
      </c>
      <c r="L59" s="28">
        <v>241</v>
      </c>
      <c r="M59" s="28">
        <v>294.20483999999999</v>
      </c>
      <c r="N59" s="1"/>
      <c r="O59" s="1"/>
    </row>
    <row r="60" spans="1:15" ht="12.75" customHeight="1">
      <c r="A60" s="53">
        <v>51</v>
      </c>
      <c r="B60" s="28" t="s">
        <v>250</v>
      </c>
      <c r="C60" s="28">
        <v>124.7</v>
      </c>
      <c r="D60" s="37">
        <v>125.36666666666667</v>
      </c>
      <c r="E60" s="37">
        <v>123.53333333333335</v>
      </c>
      <c r="F60" s="37">
        <v>122.36666666666667</v>
      </c>
      <c r="G60" s="37">
        <v>120.53333333333335</v>
      </c>
      <c r="H60" s="37">
        <v>126.53333333333335</v>
      </c>
      <c r="I60" s="37">
        <v>128.36666666666667</v>
      </c>
      <c r="J60" s="37">
        <v>129.53333333333336</v>
      </c>
      <c r="K60" s="28">
        <v>127.2</v>
      </c>
      <c r="L60" s="28">
        <v>124.2</v>
      </c>
      <c r="M60" s="28">
        <v>4.5918299999999999</v>
      </c>
      <c r="N60" s="1"/>
      <c r="O60" s="1"/>
    </row>
    <row r="61" spans="1:15" ht="12.75" customHeight="1">
      <c r="A61" s="53">
        <v>52</v>
      </c>
      <c r="B61" s="28" t="s">
        <v>84</v>
      </c>
      <c r="C61" s="28">
        <v>629.5</v>
      </c>
      <c r="D61" s="37">
        <v>635.1</v>
      </c>
      <c r="E61" s="37">
        <v>621.6</v>
      </c>
      <c r="F61" s="37">
        <v>613.70000000000005</v>
      </c>
      <c r="G61" s="37">
        <v>600.20000000000005</v>
      </c>
      <c r="H61" s="37">
        <v>643</v>
      </c>
      <c r="I61" s="37">
        <v>656.5</v>
      </c>
      <c r="J61" s="37">
        <v>664.4</v>
      </c>
      <c r="K61" s="28">
        <v>648.6</v>
      </c>
      <c r="L61" s="28">
        <v>627.20000000000005</v>
      </c>
      <c r="M61" s="28">
        <v>30.01896</v>
      </c>
      <c r="N61" s="1"/>
      <c r="O61" s="1"/>
    </row>
    <row r="62" spans="1:15" ht="12.75" customHeight="1">
      <c r="A62" s="53">
        <v>53</v>
      </c>
      <c r="B62" s="28" t="s">
        <v>85</v>
      </c>
      <c r="C62" s="28">
        <v>945</v>
      </c>
      <c r="D62" s="37">
        <v>941.88333333333333</v>
      </c>
      <c r="E62" s="37">
        <v>933.76666666666665</v>
      </c>
      <c r="F62" s="37">
        <v>922.5333333333333</v>
      </c>
      <c r="G62" s="37">
        <v>914.41666666666663</v>
      </c>
      <c r="H62" s="37">
        <v>953.11666666666667</v>
      </c>
      <c r="I62" s="37">
        <v>961.23333333333323</v>
      </c>
      <c r="J62" s="37">
        <v>972.4666666666667</v>
      </c>
      <c r="K62" s="28">
        <v>950</v>
      </c>
      <c r="L62" s="28">
        <v>930.65</v>
      </c>
      <c r="M62" s="28">
        <v>20.08278</v>
      </c>
      <c r="N62" s="1"/>
      <c r="O62" s="1"/>
    </row>
    <row r="63" spans="1:15" ht="12.75" customHeight="1">
      <c r="A63" s="53">
        <v>54</v>
      </c>
      <c r="B63" s="28" t="s">
        <v>92</v>
      </c>
      <c r="C63" s="28">
        <v>143.75</v>
      </c>
      <c r="D63" s="37">
        <v>143.96666666666667</v>
      </c>
      <c r="E63" s="37">
        <v>142.53333333333333</v>
      </c>
      <c r="F63" s="37">
        <v>141.31666666666666</v>
      </c>
      <c r="G63" s="37">
        <v>139.88333333333333</v>
      </c>
      <c r="H63" s="37">
        <v>145.18333333333334</v>
      </c>
      <c r="I63" s="37">
        <v>146.61666666666667</v>
      </c>
      <c r="J63" s="37">
        <v>147.83333333333334</v>
      </c>
      <c r="K63" s="28">
        <v>145.4</v>
      </c>
      <c r="L63" s="28">
        <v>142.75</v>
      </c>
      <c r="M63" s="28">
        <v>8.1352899999999995</v>
      </c>
      <c r="N63" s="1"/>
      <c r="O63" s="1"/>
    </row>
    <row r="64" spans="1:15" ht="12.75" customHeight="1">
      <c r="A64" s="53">
        <v>55</v>
      </c>
      <c r="B64" s="28" t="s">
        <v>86</v>
      </c>
      <c r="C64" s="28">
        <v>159.80000000000001</v>
      </c>
      <c r="D64" s="37">
        <v>160.78333333333333</v>
      </c>
      <c r="E64" s="37">
        <v>158.16666666666666</v>
      </c>
      <c r="F64" s="37">
        <v>156.53333333333333</v>
      </c>
      <c r="G64" s="37">
        <v>153.91666666666666</v>
      </c>
      <c r="H64" s="37">
        <v>162.41666666666666</v>
      </c>
      <c r="I64" s="37">
        <v>165.03333333333333</v>
      </c>
      <c r="J64" s="37">
        <v>166.66666666666666</v>
      </c>
      <c r="K64" s="28">
        <v>163.4</v>
      </c>
      <c r="L64" s="28">
        <v>159.15</v>
      </c>
      <c r="M64" s="28">
        <v>58.112000000000002</v>
      </c>
      <c r="N64" s="1"/>
      <c r="O64" s="1"/>
    </row>
    <row r="65" spans="1:15" ht="12.75" customHeight="1">
      <c r="A65" s="53">
        <v>56</v>
      </c>
      <c r="B65" s="28" t="s">
        <v>88</v>
      </c>
      <c r="C65" s="28">
        <v>4813.5</v>
      </c>
      <c r="D65" s="37">
        <v>4828.8666666666668</v>
      </c>
      <c r="E65" s="37">
        <v>4747.7333333333336</v>
      </c>
      <c r="F65" s="37">
        <v>4681.9666666666672</v>
      </c>
      <c r="G65" s="37">
        <v>4600.8333333333339</v>
      </c>
      <c r="H65" s="37">
        <v>4894.6333333333332</v>
      </c>
      <c r="I65" s="37">
        <v>4975.7666666666664</v>
      </c>
      <c r="J65" s="37">
        <v>5041.5333333333328</v>
      </c>
      <c r="K65" s="28">
        <v>4910</v>
      </c>
      <c r="L65" s="28">
        <v>4763.1000000000004</v>
      </c>
      <c r="M65" s="28">
        <v>4.6661900000000003</v>
      </c>
      <c r="N65" s="1"/>
      <c r="O65" s="1"/>
    </row>
    <row r="66" spans="1:15" ht="12.75" customHeight="1">
      <c r="A66" s="53">
        <v>57</v>
      </c>
      <c r="B66" s="28" t="s">
        <v>89</v>
      </c>
      <c r="C66" s="28">
        <v>1424.5</v>
      </c>
      <c r="D66" s="37">
        <v>1421.3</v>
      </c>
      <c r="E66" s="37">
        <v>1405.85</v>
      </c>
      <c r="F66" s="37">
        <v>1387.2</v>
      </c>
      <c r="G66" s="37">
        <v>1371.75</v>
      </c>
      <c r="H66" s="37">
        <v>1439.9499999999998</v>
      </c>
      <c r="I66" s="37">
        <v>1455.4</v>
      </c>
      <c r="J66" s="37">
        <v>1474.0499999999997</v>
      </c>
      <c r="K66" s="28">
        <v>1436.75</v>
      </c>
      <c r="L66" s="28">
        <v>1402.65</v>
      </c>
      <c r="M66" s="28">
        <v>3.8740399999999999</v>
      </c>
      <c r="N66" s="1"/>
      <c r="O66" s="1"/>
    </row>
    <row r="67" spans="1:15" ht="12.75" customHeight="1">
      <c r="A67" s="53">
        <v>58</v>
      </c>
      <c r="B67" s="28" t="s">
        <v>90</v>
      </c>
      <c r="C67" s="28">
        <v>646.25</v>
      </c>
      <c r="D67" s="37">
        <v>645.13333333333333</v>
      </c>
      <c r="E67" s="37">
        <v>639.26666666666665</v>
      </c>
      <c r="F67" s="37">
        <v>632.2833333333333</v>
      </c>
      <c r="G67" s="37">
        <v>626.41666666666663</v>
      </c>
      <c r="H67" s="37">
        <v>652.11666666666667</v>
      </c>
      <c r="I67" s="37">
        <v>657.98333333333323</v>
      </c>
      <c r="J67" s="37">
        <v>664.9666666666667</v>
      </c>
      <c r="K67" s="28">
        <v>651</v>
      </c>
      <c r="L67" s="28">
        <v>638.15</v>
      </c>
      <c r="M67" s="28">
        <v>11.93089</v>
      </c>
      <c r="N67" s="1"/>
      <c r="O67" s="1"/>
    </row>
    <row r="68" spans="1:15" ht="12.75" customHeight="1">
      <c r="A68" s="53">
        <v>59</v>
      </c>
      <c r="B68" s="28" t="s">
        <v>91</v>
      </c>
      <c r="C68" s="28">
        <v>789.45</v>
      </c>
      <c r="D68" s="37">
        <v>788.9</v>
      </c>
      <c r="E68" s="37">
        <v>782.59999999999991</v>
      </c>
      <c r="F68" s="37">
        <v>775.74999999999989</v>
      </c>
      <c r="G68" s="37">
        <v>769.44999999999982</v>
      </c>
      <c r="H68" s="37">
        <v>795.75</v>
      </c>
      <c r="I68" s="37">
        <v>802.05</v>
      </c>
      <c r="J68" s="37">
        <v>808.90000000000009</v>
      </c>
      <c r="K68" s="28">
        <v>795.2</v>
      </c>
      <c r="L68" s="28">
        <v>782.05</v>
      </c>
      <c r="M68" s="28">
        <v>2.2323400000000002</v>
      </c>
      <c r="N68" s="1"/>
      <c r="O68" s="1"/>
    </row>
    <row r="69" spans="1:15" ht="12.75" customHeight="1">
      <c r="A69" s="53">
        <v>60</v>
      </c>
      <c r="B69" s="28" t="s">
        <v>251</v>
      </c>
      <c r="C69" s="28">
        <v>424.45</v>
      </c>
      <c r="D69" s="37">
        <v>421.7833333333333</v>
      </c>
      <c r="E69" s="37">
        <v>416.01666666666659</v>
      </c>
      <c r="F69" s="37">
        <v>407.58333333333331</v>
      </c>
      <c r="G69" s="37">
        <v>401.81666666666661</v>
      </c>
      <c r="H69" s="37">
        <v>430.21666666666658</v>
      </c>
      <c r="I69" s="37">
        <v>435.98333333333323</v>
      </c>
      <c r="J69" s="37">
        <v>444.41666666666657</v>
      </c>
      <c r="K69" s="28">
        <v>427.55</v>
      </c>
      <c r="L69" s="28">
        <v>413.35</v>
      </c>
      <c r="M69" s="28">
        <v>32.768000000000001</v>
      </c>
      <c r="N69" s="1"/>
      <c r="O69" s="1"/>
    </row>
    <row r="70" spans="1:15" ht="12.75" customHeight="1">
      <c r="A70" s="53">
        <v>61</v>
      </c>
      <c r="B70" s="28" t="s">
        <v>93</v>
      </c>
      <c r="C70" s="28">
        <v>942</v>
      </c>
      <c r="D70" s="37">
        <v>941</v>
      </c>
      <c r="E70" s="37">
        <v>934.7</v>
      </c>
      <c r="F70" s="37">
        <v>927.40000000000009</v>
      </c>
      <c r="G70" s="37">
        <v>921.10000000000014</v>
      </c>
      <c r="H70" s="37">
        <v>948.3</v>
      </c>
      <c r="I70" s="37">
        <v>954.59999999999991</v>
      </c>
      <c r="J70" s="37">
        <v>961.89999999999986</v>
      </c>
      <c r="K70" s="28">
        <v>947.3</v>
      </c>
      <c r="L70" s="28">
        <v>933.7</v>
      </c>
      <c r="M70" s="28">
        <v>2.3421799999999999</v>
      </c>
      <c r="N70" s="1"/>
      <c r="O70" s="1"/>
    </row>
    <row r="71" spans="1:15" ht="12.75" customHeight="1">
      <c r="A71" s="53">
        <v>62</v>
      </c>
      <c r="B71" s="28" t="s">
        <v>98</v>
      </c>
      <c r="C71" s="28">
        <v>390.9</v>
      </c>
      <c r="D71" s="37">
        <v>388.23333333333329</v>
      </c>
      <c r="E71" s="37">
        <v>384.26666666666659</v>
      </c>
      <c r="F71" s="37">
        <v>377.63333333333333</v>
      </c>
      <c r="G71" s="37">
        <v>373.66666666666663</v>
      </c>
      <c r="H71" s="37">
        <v>394.86666666666656</v>
      </c>
      <c r="I71" s="37">
        <v>398.83333333333326</v>
      </c>
      <c r="J71" s="37">
        <v>405.46666666666653</v>
      </c>
      <c r="K71" s="28">
        <v>392.2</v>
      </c>
      <c r="L71" s="28">
        <v>381.6</v>
      </c>
      <c r="M71" s="28">
        <v>42.054139999999997</v>
      </c>
      <c r="N71" s="1"/>
      <c r="O71" s="1"/>
    </row>
    <row r="72" spans="1:15" ht="12.75" customHeight="1">
      <c r="A72" s="53">
        <v>63</v>
      </c>
      <c r="B72" s="28" t="s">
        <v>94</v>
      </c>
      <c r="C72" s="28">
        <v>536.75</v>
      </c>
      <c r="D72" s="37">
        <v>537.85</v>
      </c>
      <c r="E72" s="37">
        <v>534.20000000000005</v>
      </c>
      <c r="F72" s="37">
        <v>531.65</v>
      </c>
      <c r="G72" s="37">
        <v>528</v>
      </c>
      <c r="H72" s="37">
        <v>540.40000000000009</v>
      </c>
      <c r="I72" s="37">
        <v>544.04999999999995</v>
      </c>
      <c r="J72" s="37">
        <v>546.60000000000014</v>
      </c>
      <c r="K72" s="28">
        <v>541.5</v>
      </c>
      <c r="L72" s="28">
        <v>535.29999999999995</v>
      </c>
      <c r="M72" s="28">
        <v>17.491679999999999</v>
      </c>
      <c r="N72" s="1"/>
      <c r="O72" s="1"/>
    </row>
    <row r="73" spans="1:15" ht="12.75" customHeight="1">
      <c r="A73" s="53">
        <v>64</v>
      </c>
      <c r="B73" s="28" t="s">
        <v>252</v>
      </c>
      <c r="C73" s="28">
        <v>1781.8</v>
      </c>
      <c r="D73" s="37">
        <v>1786.2666666666667</v>
      </c>
      <c r="E73" s="37">
        <v>1752.5833333333333</v>
      </c>
      <c r="F73" s="37">
        <v>1723.3666666666666</v>
      </c>
      <c r="G73" s="37">
        <v>1689.6833333333332</v>
      </c>
      <c r="H73" s="37">
        <v>1815.4833333333333</v>
      </c>
      <c r="I73" s="37">
        <v>1849.1666666666667</v>
      </c>
      <c r="J73" s="37">
        <v>1878.3833333333334</v>
      </c>
      <c r="K73" s="28">
        <v>1819.95</v>
      </c>
      <c r="L73" s="28">
        <v>1757.05</v>
      </c>
      <c r="M73" s="28">
        <v>2.75088</v>
      </c>
      <c r="N73" s="1"/>
      <c r="O73" s="1"/>
    </row>
    <row r="74" spans="1:15" ht="12.75" customHeight="1">
      <c r="A74" s="53">
        <v>65</v>
      </c>
      <c r="B74" s="28" t="s">
        <v>95</v>
      </c>
      <c r="C74" s="28">
        <v>2231.5</v>
      </c>
      <c r="D74" s="37">
        <v>2246.6</v>
      </c>
      <c r="E74" s="37">
        <v>2199.5499999999997</v>
      </c>
      <c r="F74" s="37">
        <v>2167.6</v>
      </c>
      <c r="G74" s="37">
        <v>2120.5499999999997</v>
      </c>
      <c r="H74" s="37">
        <v>2278.5499999999997</v>
      </c>
      <c r="I74" s="37">
        <v>2325.6</v>
      </c>
      <c r="J74" s="37">
        <v>2357.5499999999997</v>
      </c>
      <c r="K74" s="28">
        <v>2293.65</v>
      </c>
      <c r="L74" s="28">
        <v>2214.65</v>
      </c>
      <c r="M74" s="28">
        <v>5.1203900000000004</v>
      </c>
      <c r="N74" s="1"/>
      <c r="O74" s="1"/>
    </row>
    <row r="75" spans="1:15" ht="12.75" customHeight="1">
      <c r="A75" s="53">
        <v>66</v>
      </c>
      <c r="B75" s="28" t="s">
        <v>253</v>
      </c>
      <c r="C75" s="28">
        <v>131.4</v>
      </c>
      <c r="D75" s="37">
        <v>133.15</v>
      </c>
      <c r="E75" s="37">
        <v>128.70000000000002</v>
      </c>
      <c r="F75" s="37">
        <v>126</v>
      </c>
      <c r="G75" s="37">
        <v>121.55000000000001</v>
      </c>
      <c r="H75" s="37">
        <v>135.85000000000002</v>
      </c>
      <c r="I75" s="37">
        <v>140.30000000000001</v>
      </c>
      <c r="J75" s="37">
        <v>143.00000000000003</v>
      </c>
      <c r="K75" s="28">
        <v>137.6</v>
      </c>
      <c r="L75" s="28">
        <v>130.44999999999999</v>
      </c>
      <c r="M75" s="28">
        <v>12.95964</v>
      </c>
      <c r="N75" s="1"/>
      <c r="O75" s="1"/>
    </row>
    <row r="76" spans="1:15" ht="12.75" customHeight="1">
      <c r="A76" s="53">
        <v>67</v>
      </c>
      <c r="B76" s="28" t="s">
        <v>96</v>
      </c>
      <c r="C76" s="28">
        <v>4036.1</v>
      </c>
      <c r="D76" s="37">
        <v>4046.9666666666667</v>
      </c>
      <c r="E76" s="37">
        <v>3984.9833333333336</v>
      </c>
      <c r="F76" s="37">
        <v>3933.8666666666668</v>
      </c>
      <c r="G76" s="37">
        <v>3871.8833333333337</v>
      </c>
      <c r="H76" s="37">
        <v>4098.0833333333339</v>
      </c>
      <c r="I76" s="37">
        <v>4160.0666666666657</v>
      </c>
      <c r="J76" s="37">
        <v>4211.1833333333334</v>
      </c>
      <c r="K76" s="28">
        <v>4108.95</v>
      </c>
      <c r="L76" s="28">
        <v>3995.85</v>
      </c>
      <c r="M76" s="28">
        <v>4.5461099999999997</v>
      </c>
      <c r="N76" s="1"/>
      <c r="O76" s="1"/>
    </row>
    <row r="77" spans="1:15" ht="12.75" customHeight="1">
      <c r="A77" s="53">
        <v>68</v>
      </c>
      <c r="B77" s="28" t="s">
        <v>254</v>
      </c>
      <c r="C77" s="28">
        <v>4407.25</v>
      </c>
      <c r="D77" s="37">
        <v>4373.8166666666666</v>
      </c>
      <c r="E77" s="37">
        <v>4222.6833333333334</v>
      </c>
      <c r="F77" s="37">
        <v>4038.1166666666668</v>
      </c>
      <c r="G77" s="37">
        <v>3886.9833333333336</v>
      </c>
      <c r="H77" s="37">
        <v>4558.3833333333332</v>
      </c>
      <c r="I77" s="37">
        <v>4709.5166666666664</v>
      </c>
      <c r="J77" s="37">
        <v>4894.083333333333</v>
      </c>
      <c r="K77" s="28">
        <v>4524.95</v>
      </c>
      <c r="L77" s="28">
        <v>4189.25</v>
      </c>
      <c r="M77" s="28">
        <v>11.38496</v>
      </c>
      <c r="N77" s="1"/>
      <c r="O77" s="1"/>
    </row>
    <row r="78" spans="1:15" ht="12.75" customHeight="1">
      <c r="A78" s="53">
        <v>69</v>
      </c>
      <c r="B78" s="28" t="s">
        <v>144</v>
      </c>
      <c r="C78" s="28">
        <v>2970.45</v>
      </c>
      <c r="D78" s="37">
        <v>2955.0333333333333</v>
      </c>
      <c r="E78" s="37">
        <v>2871.3166666666666</v>
      </c>
      <c r="F78" s="37">
        <v>2772.1833333333334</v>
      </c>
      <c r="G78" s="37">
        <v>2688.4666666666667</v>
      </c>
      <c r="H78" s="37">
        <v>3054.1666666666665</v>
      </c>
      <c r="I78" s="37">
        <v>3137.8833333333328</v>
      </c>
      <c r="J78" s="37">
        <v>3237.0166666666664</v>
      </c>
      <c r="K78" s="28">
        <v>3038.75</v>
      </c>
      <c r="L78" s="28">
        <v>2855.9</v>
      </c>
      <c r="M78" s="28">
        <v>3.5628099999999998</v>
      </c>
      <c r="N78" s="1"/>
      <c r="O78" s="1"/>
    </row>
    <row r="79" spans="1:15" ht="12.75" customHeight="1">
      <c r="A79" s="53">
        <v>70</v>
      </c>
      <c r="B79" s="28" t="s">
        <v>99</v>
      </c>
      <c r="C79" s="28">
        <v>4302.8</v>
      </c>
      <c r="D79" s="37">
        <v>4303.8166666666666</v>
      </c>
      <c r="E79" s="37">
        <v>4239.0333333333328</v>
      </c>
      <c r="F79" s="37">
        <v>4175.2666666666664</v>
      </c>
      <c r="G79" s="37">
        <v>4110.4833333333327</v>
      </c>
      <c r="H79" s="37">
        <v>4367.583333333333</v>
      </c>
      <c r="I79" s="37">
        <v>4432.3666666666677</v>
      </c>
      <c r="J79" s="37">
        <v>4496.1333333333332</v>
      </c>
      <c r="K79" s="28">
        <v>4368.6000000000004</v>
      </c>
      <c r="L79" s="28">
        <v>4240.05</v>
      </c>
      <c r="M79" s="28">
        <v>6.1855500000000001</v>
      </c>
      <c r="N79" s="1"/>
      <c r="O79" s="1"/>
    </row>
    <row r="80" spans="1:15" ht="12.75" customHeight="1">
      <c r="A80" s="53">
        <v>71</v>
      </c>
      <c r="B80" s="28" t="s">
        <v>100</v>
      </c>
      <c r="C80" s="28">
        <v>2645.5</v>
      </c>
      <c r="D80" s="37">
        <v>2653.1333333333332</v>
      </c>
      <c r="E80" s="37">
        <v>2625.2666666666664</v>
      </c>
      <c r="F80" s="37">
        <v>2605.0333333333333</v>
      </c>
      <c r="G80" s="37">
        <v>2577.1666666666665</v>
      </c>
      <c r="H80" s="37">
        <v>2673.3666666666663</v>
      </c>
      <c r="I80" s="37">
        <v>2701.2333333333331</v>
      </c>
      <c r="J80" s="37">
        <v>2721.4666666666662</v>
      </c>
      <c r="K80" s="28">
        <v>2681</v>
      </c>
      <c r="L80" s="28">
        <v>2632.9</v>
      </c>
      <c r="M80" s="28">
        <v>4.1644699999999997</v>
      </c>
      <c r="N80" s="1"/>
      <c r="O80" s="1"/>
    </row>
    <row r="81" spans="1:15" ht="12.75" customHeight="1">
      <c r="A81" s="53">
        <v>72</v>
      </c>
      <c r="B81" s="28" t="s">
        <v>255</v>
      </c>
      <c r="C81" s="28">
        <v>498.3</v>
      </c>
      <c r="D81" s="37">
        <v>498.16666666666669</v>
      </c>
      <c r="E81" s="37">
        <v>489.13333333333338</v>
      </c>
      <c r="F81" s="37">
        <v>479.9666666666667</v>
      </c>
      <c r="G81" s="37">
        <v>470.93333333333339</v>
      </c>
      <c r="H81" s="37">
        <v>507.33333333333337</v>
      </c>
      <c r="I81" s="37">
        <v>516.36666666666667</v>
      </c>
      <c r="J81" s="37">
        <v>525.5333333333333</v>
      </c>
      <c r="K81" s="28">
        <v>507.2</v>
      </c>
      <c r="L81" s="28">
        <v>489</v>
      </c>
      <c r="M81" s="28">
        <v>9.3870000000000005</v>
      </c>
      <c r="N81" s="1"/>
      <c r="O81" s="1"/>
    </row>
    <row r="82" spans="1:15" ht="12.75" customHeight="1">
      <c r="A82" s="53">
        <v>73</v>
      </c>
      <c r="B82" s="28" t="s">
        <v>256</v>
      </c>
      <c r="C82" s="28">
        <v>1602.35</v>
      </c>
      <c r="D82" s="37">
        <v>1599.3666666666668</v>
      </c>
      <c r="E82" s="37">
        <v>1579.3833333333337</v>
      </c>
      <c r="F82" s="37">
        <v>1556.416666666667</v>
      </c>
      <c r="G82" s="37">
        <v>1536.4333333333338</v>
      </c>
      <c r="H82" s="37">
        <v>1622.3333333333335</v>
      </c>
      <c r="I82" s="37">
        <v>1642.3166666666666</v>
      </c>
      <c r="J82" s="37">
        <v>1665.2833333333333</v>
      </c>
      <c r="K82" s="28">
        <v>1619.35</v>
      </c>
      <c r="L82" s="28">
        <v>1576.4</v>
      </c>
      <c r="M82" s="28">
        <v>0.2384</v>
      </c>
      <c r="N82" s="1"/>
      <c r="O82" s="1"/>
    </row>
    <row r="83" spans="1:15" ht="12.75" customHeight="1">
      <c r="A83" s="53">
        <v>74</v>
      </c>
      <c r="B83" s="28" t="s">
        <v>101</v>
      </c>
      <c r="C83" s="28">
        <v>1850.35</v>
      </c>
      <c r="D83" s="37">
        <v>1847.8166666666666</v>
      </c>
      <c r="E83" s="37">
        <v>1839.0333333333333</v>
      </c>
      <c r="F83" s="37">
        <v>1827.7166666666667</v>
      </c>
      <c r="G83" s="37">
        <v>1818.9333333333334</v>
      </c>
      <c r="H83" s="37">
        <v>1859.1333333333332</v>
      </c>
      <c r="I83" s="37">
        <v>1867.9166666666665</v>
      </c>
      <c r="J83" s="37">
        <v>1879.2333333333331</v>
      </c>
      <c r="K83" s="28">
        <v>1856.6</v>
      </c>
      <c r="L83" s="28">
        <v>1836.5</v>
      </c>
      <c r="M83" s="28">
        <v>3.5040300000000002</v>
      </c>
      <c r="N83" s="1"/>
      <c r="O83" s="1"/>
    </row>
    <row r="84" spans="1:15" ht="12.75" customHeight="1">
      <c r="A84" s="53">
        <v>75</v>
      </c>
      <c r="B84" s="28" t="s">
        <v>102</v>
      </c>
      <c r="C84" s="28">
        <v>173.65</v>
      </c>
      <c r="D84" s="37">
        <v>175.53333333333333</v>
      </c>
      <c r="E84" s="37">
        <v>169.76666666666665</v>
      </c>
      <c r="F84" s="37">
        <v>165.88333333333333</v>
      </c>
      <c r="G84" s="37">
        <v>160.11666666666665</v>
      </c>
      <c r="H84" s="37">
        <v>179.41666666666666</v>
      </c>
      <c r="I84" s="37">
        <v>185.18333333333337</v>
      </c>
      <c r="J84" s="37">
        <v>189.06666666666666</v>
      </c>
      <c r="K84" s="28">
        <v>181.3</v>
      </c>
      <c r="L84" s="28">
        <v>171.65</v>
      </c>
      <c r="M84" s="28">
        <v>73.015000000000001</v>
      </c>
      <c r="N84" s="1"/>
      <c r="O84" s="1"/>
    </row>
    <row r="85" spans="1:15" ht="12.75" customHeight="1">
      <c r="A85" s="53">
        <v>76</v>
      </c>
      <c r="B85" s="28" t="s">
        <v>103</v>
      </c>
      <c r="C85" s="28">
        <v>100.6</v>
      </c>
      <c r="D85" s="37">
        <v>100.7</v>
      </c>
      <c r="E85" s="37">
        <v>99.7</v>
      </c>
      <c r="F85" s="37">
        <v>98.8</v>
      </c>
      <c r="G85" s="37">
        <v>97.8</v>
      </c>
      <c r="H85" s="37">
        <v>101.60000000000001</v>
      </c>
      <c r="I85" s="37">
        <v>102.60000000000001</v>
      </c>
      <c r="J85" s="37">
        <v>103.50000000000001</v>
      </c>
      <c r="K85" s="28">
        <v>101.7</v>
      </c>
      <c r="L85" s="28">
        <v>99.8</v>
      </c>
      <c r="M85" s="28">
        <v>141.74494999999999</v>
      </c>
      <c r="N85" s="1"/>
      <c r="O85" s="1"/>
    </row>
    <row r="86" spans="1:15" ht="12.75" customHeight="1">
      <c r="A86" s="53">
        <v>77</v>
      </c>
      <c r="B86" s="28" t="s">
        <v>257</v>
      </c>
      <c r="C86" s="28">
        <v>270.3</v>
      </c>
      <c r="D86" s="37">
        <v>270.4666666666667</v>
      </c>
      <c r="E86" s="37">
        <v>267.03333333333342</v>
      </c>
      <c r="F86" s="37">
        <v>263.76666666666671</v>
      </c>
      <c r="G86" s="37">
        <v>260.33333333333343</v>
      </c>
      <c r="H86" s="37">
        <v>273.73333333333341</v>
      </c>
      <c r="I86" s="37">
        <v>277.16666666666669</v>
      </c>
      <c r="J86" s="37">
        <v>280.43333333333339</v>
      </c>
      <c r="K86" s="28">
        <v>273.89999999999998</v>
      </c>
      <c r="L86" s="28">
        <v>267.2</v>
      </c>
      <c r="M86" s="28">
        <v>8.3473400000000009</v>
      </c>
      <c r="N86" s="1"/>
      <c r="O86" s="1"/>
    </row>
    <row r="87" spans="1:15" ht="12.75" customHeight="1">
      <c r="A87" s="53">
        <v>78</v>
      </c>
      <c r="B87" s="28" t="s">
        <v>104</v>
      </c>
      <c r="C87" s="28">
        <v>144.30000000000001</v>
      </c>
      <c r="D87" s="37">
        <v>143.9</v>
      </c>
      <c r="E87" s="37">
        <v>142.85000000000002</v>
      </c>
      <c r="F87" s="37">
        <v>141.4</v>
      </c>
      <c r="G87" s="37">
        <v>140.35000000000002</v>
      </c>
      <c r="H87" s="37">
        <v>145.35000000000002</v>
      </c>
      <c r="I87" s="37">
        <v>146.40000000000003</v>
      </c>
      <c r="J87" s="37">
        <v>147.85000000000002</v>
      </c>
      <c r="K87" s="28">
        <v>144.94999999999999</v>
      </c>
      <c r="L87" s="28">
        <v>142.44999999999999</v>
      </c>
      <c r="M87" s="28">
        <v>51.85472</v>
      </c>
      <c r="N87" s="1"/>
      <c r="O87" s="1"/>
    </row>
    <row r="88" spans="1:15" ht="12.75" customHeight="1">
      <c r="A88" s="53">
        <v>79</v>
      </c>
      <c r="B88" s="28" t="s">
        <v>107</v>
      </c>
      <c r="C88" s="28">
        <v>42.1</v>
      </c>
      <c r="D88" s="37">
        <v>41.766666666666666</v>
      </c>
      <c r="E88" s="37">
        <v>41.133333333333333</v>
      </c>
      <c r="F88" s="37">
        <v>40.166666666666664</v>
      </c>
      <c r="G88" s="37">
        <v>39.533333333333331</v>
      </c>
      <c r="H88" s="37">
        <v>42.733333333333334</v>
      </c>
      <c r="I88" s="37">
        <v>43.36666666666666</v>
      </c>
      <c r="J88" s="37">
        <v>44.333333333333336</v>
      </c>
      <c r="K88" s="28">
        <v>42.4</v>
      </c>
      <c r="L88" s="28">
        <v>40.799999999999997</v>
      </c>
      <c r="M88" s="28">
        <v>163.48373000000001</v>
      </c>
      <c r="N88" s="1"/>
      <c r="O88" s="1"/>
    </row>
    <row r="89" spans="1:15" ht="12.75" customHeight="1">
      <c r="A89" s="53">
        <v>80</v>
      </c>
      <c r="B89" s="28" t="s">
        <v>258</v>
      </c>
      <c r="C89" s="28">
        <v>3428.15</v>
      </c>
      <c r="D89" s="37">
        <v>3381.5499999999997</v>
      </c>
      <c r="E89" s="37">
        <v>3313.0999999999995</v>
      </c>
      <c r="F89" s="37">
        <v>3198.0499999999997</v>
      </c>
      <c r="G89" s="37">
        <v>3129.5999999999995</v>
      </c>
      <c r="H89" s="37">
        <v>3496.5999999999995</v>
      </c>
      <c r="I89" s="37">
        <v>3565.0499999999993</v>
      </c>
      <c r="J89" s="37">
        <v>3680.0999999999995</v>
      </c>
      <c r="K89" s="28">
        <v>3450</v>
      </c>
      <c r="L89" s="28">
        <v>3266.5</v>
      </c>
      <c r="M89" s="28">
        <v>6.1591699999999996</v>
      </c>
      <c r="N89" s="1"/>
      <c r="O89" s="1"/>
    </row>
    <row r="90" spans="1:15" ht="12.75" customHeight="1">
      <c r="A90" s="53">
        <v>81</v>
      </c>
      <c r="B90" s="28" t="s">
        <v>105</v>
      </c>
      <c r="C90" s="28">
        <v>486.55</v>
      </c>
      <c r="D90" s="37">
        <v>488.51666666666665</v>
      </c>
      <c r="E90" s="37">
        <v>482.0333333333333</v>
      </c>
      <c r="F90" s="37">
        <v>477.51666666666665</v>
      </c>
      <c r="G90" s="37">
        <v>471.0333333333333</v>
      </c>
      <c r="H90" s="37">
        <v>493.0333333333333</v>
      </c>
      <c r="I90" s="37">
        <v>499.51666666666665</v>
      </c>
      <c r="J90" s="37">
        <v>504.0333333333333</v>
      </c>
      <c r="K90" s="28">
        <v>495</v>
      </c>
      <c r="L90" s="28">
        <v>484</v>
      </c>
      <c r="M90" s="28">
        <v>5.4731300000000003</v>
      </c>
      <c r="N90" s="1"/>
      <c r="O90" s="1"/>
    </row>
    <row r="91" spans="1:15" ht="12.75" customHeight="1">
      <c r="A91" s="53">
        <v>82</v>
      </c>
      <c r="B91" s="28" t="s">
        <v>108</v>
      </c>
      <c r="C91" s="28">
        <v>888.3</v>
      </c>
      <c r="D91" s="37">
        <v>890.63333333333333</v>
      </c>
      <c r="E91" s="37">
        <v>881.81666666666661</v>
      </c>
      <c r="F91" s="37">
        <v>875.33333333333326</v>
      </c>
      <c r="G91" s="37">
        <v>866.51666666666654</v>
      </c>
      <c r="H91" s="37">
        <v>897.11666666666667</v>
      </c>
      <c r="I91" s="37">
        <v>905.93333333333351</v>
      </c>
      <c r="J91" s="37">
        <v>912.41666666666674</v>
      </c>
      <c r="K91" s="28">
        <v>899.45</v>
      </c>
      <c r="L91" s="28">
        <v>884.15</v>
      </c>
      <c r="M91" s="28">
        <v>3.9985599999999999</v>
      </c>
      <c r="N91" s="1"/>
      <c r="O91" s="1"/>
    </row>
    <row r="92" spans="1:15" ht="12.75" customHeight="1">
      <c r="A92" s="53">
        <v>83</v>
      </c>
      <c r="B92" s="28" t="s">
        <v>260</v>
      </c>
      <c r="C92" s="28">
        <v>612.45000000000005</v>
      </c>
      <c r="D92" s="37">
        <v>615.19999999999993</v>
      </c>
      <c r="E92" s="37">
        <v>607.39999999999986</v>
      </c>
      <c r="F92" s="37">
        <v>602.34999999999991</v>
      </c>
      <c r="G92" s="37">
        <v>594.54999999999984</v>
      </c>
      <c r="H92" s="37">
        <v>620.24999999999989</v>
      </c>
      <c r="I92" s="37">
        <v>628.04999999999984</v>
      </c>
      <c r="J92" s="37">
        <v>633.09999999999991</v>
      </c>
      <c r="K92" s="28">
        <v>623</v>
      </c>
      <c r="L92" s="28">
        <v>610.15</v>
      </c>
      <c r="M92" s="28">
        <v>0.61421000000000003</v>
      </c>
      <c r="N92" s="1"/>
      <c r="O92" s="1"/>
    </row>
    <row r="93" spans="1:15" ht="12.75" customHeight="1">
      <c r="A93" s="53">
        <v>84</v>
      </c>
      <c r="B93" s="28" t="s">
        <v>109</v>
      </c>
      <c r="C93" s="28">
        <v>1715.15</v>
      </c>
      <c r="D93" s="37">
        <v>1698.95</v>
      </c>
      <c r="E93" s="37">
        <v>1672.9</v>
      </c>
      <c r="F93" s="37">
        <v>1630.65</v>
      </c>
      <c r="G93" s="37">
        <v>1604.6000000000001</v>
      </c>
      <c r="H93" s="37">
        <v>1741.2</v>
      </c>
      <c r="I93" s="37">
        <v>1767.2499999999998</v>
      </c>
      <c r="J93" s="37">
        <v>1809.5</v>
      </c>
      <c r="K93" s="28">
        <v>1725</v>
      </c>
      <c r="L93" s="28">
        <v>1656.7</v>
      </c>
      <c r="M93" s="28">
        <v>11.47207</v>
      </c>
      <c r="N93" s="1"/>
      <c r="O93" s="1"/>
    </row>
    <row r="94" spans="1:15" ht="12.75" customHeight="1">
      <c r="A94" s="53">
        <v>85</v>
      </c>
      <c r="B94" s="28" t="s">
        <v>111</v>
      </c>
      <c r="C94" s="28">
        <v>1727.5</v>
      </c>
      <c r="D94" s="37">
        <v>1722.1666666666667</v>
      </c>
      <c r="E94" s="37">
        <v>1707.3333333333335</v>
      </c>
      <c r="F94" s="37">
        <v>1687.1666666666667</v>
      </c>
      <c r="G94" s="37">
        <v>1672.3333333333335</v>
      </c>
      <c r="H94" s="37">
        <v>1742.3333333333335</v>
      </c>
      <c r="I94" s="37">
        <v>1757.166666666667</v>
      </c>
      <c r="J94" s="37">
        <v>1777.3333333333335</v>
      </c>
      <c r="K94" s="28">
        <v>1737</v>
      </c>
      <c r="L94" s="28">
        <v>1702</v>
      </c>
      <c r="M94" s="28">
        <v>5.1116700000000002</v>
      </c>
      <c r="N94" s="1"/>
      <c r="O94" s="1"/>
    </row>
    <row r="95" spans="1:15" ht="12.75" customHeight="1">
      <c r="A95" s="53">
        <v>86</v>
      </c>
      <c r="B95" s="28" t="s">
        <v>112</v>
      </c>
      <c r="C95" s="28">
        <v>672.65</v>
      </c>
      <c r="D95" s="37">
        <v>677.2166666666667</v>
      </c>
      <c r="E95" s="37">
        <v>665.43333333333339</v>
      </c>
      <c r="F95" s="37">
        <v>658.2166666666667</v>
      </c>
      <c r="G95" s="37">
        <v>646.43333333333339</v>
      </c>
      <c r="H95" s="37">
        <v>684.43333333333339</v>
      </c>
      <c r="I95" s="37">
        <v>696.2166666666667</v>
      </c>
      <c r="J95" s="37">
        <v>703.43333333333339</v>
      </c>
      <c r="K95" s="28">
        <v>689</v>
      </c>
      <c r="L95" s="28">
        <v>670</v>
      </c>
      <c r="M95" s="28">
        <v>4.3780700000000001</v>
      </c>
      <c r="N95" s="1"/>
      <c r="O95" s="1"/>
    </row>
    <row r="96" spans="1:15" ht="12.75" customHeight="1">
      <c r="A96" s="53">
        <v>87</v>
      </c>
      <c r="B96" s="28" t="s">
        <v>261</v>
      </c>
      <c r="C96" s="28">
        <v>300.85000000000002</v>
      </c>
      <c r="D96" s="37">
        <v>302.25</v>
      </c>
      <c r="E96" s="37">
        <v>298.14999999999998</v>
      </c>
      <c r="F96" s="37">
        <v>295.45</v>
      </c>
      <c r="G96" s="37">
        <v>291.34999999999997</v>
      </c>
      <c r="H96" s="37">
        <v>304.95</v>
      </c>
      <c r="I96" s="37">
        <v>309.05</v>
      </c>
      <c r="J96" s="37">
        <v>311.75</v>
      </c>
      <c r="K96" s="28">
        <v>306.35000000000002</v>
      </c>
      <c r="L96" s="28">
        <v>299.55</v>
      </c>
      <c r="M96" s="28">
        <v>4.4930000000000003</v>
      </c>
      <c r="N96" s="1"/>
      <c r="O96" s="1"/>
    </row>
    <row r="97" spans="1:15" ht="12.75" customHeight="1">
      <c r="A97" s="53">
        <v>88</v>
      </c>
      <c r="B97" s="28" t="s">
        <v>114</v>
      </c>
      <c r="C97" s="28">
        <v>1099.4000000000001</v>
      </c>
      <c r="D97" s="37">
        <v>1102.0666666666668</v>
      </c>
      <c r="E97" s="37">
        <v>1090.1833333333336</v>
      </c>
      <c r="F97" s="37">
        <v>1080.9666666666667</v>
      </c>
      <c r="G97" s="37">
        <v>1069.0833333333335</v>
      </c>
      <c r="H97" s="37">
        <v>1111.2833333333338</v>
      </c>
      <c r="I97" s="37">
        <v>1123.166666666667</v>
      </c>
      <c r="J97" s="37">
        <v>1132.3833333333339</v>
      </c>
      <c r="K97" s="28">
        <v>1113.95</v>
      </c>
      <c r="L97" s="28">
        <v>1092.8499999999999</v>
      </c>
      <c r="M97" s="28">
        <v>75.729950000000002</v>
      </c>
      <c r="N97" s="1"/>
      <c r="O97" s="1"/>
    </row>
    <row r="98" spans="1:15" ht="12.75" customHeight="1">
      <c r="A98" s="53">
        <v>89</v>
      </c>
      <c r="B98" s="28" t="s">
        <v>116</v>
      </c>
      <c r="C98" s="28">
        <v>2205.1999999999998</v>
      </c>
      <c r="D98" s="37">
        <v>2208.8166666666666</v>
      </c>
      <c r="E98" s="37">
        <v>2188.6333333333332</v>
      </c>
      <c r="F98" s="37">
        <v>2172.0666666666666</v>
      </c>
      <c r="G98" s="37">
        <v>2151.8833333333332</v>
      </c>
      <c r="H98" s="37">
        <v>2225.3833333333332</v>
      </c>
      <c r="I98" s="37">
        <v>2245.5666666666666</v>
      </c>
      <c r="J98" s="37">
        <v>2262.1333333333332</v>
      </c>
      <c r="K98" s="28">
        <v>2229</v>
      </c>
      <c r="L98" s="28">
        <v>2192.25</v>
      </c>
      <c r="M98" s="28">
        <v>4.6283799999999999</v>
      </c>
      <c r="N98" s="1"/>
      <c r="O98" s="1"/>
    </row>
    <row r="99" spans="1:15" ht="12.75" customHeight="1">
      <c r="A99" s="53">
        <v>90</v>
      </c>
      <c r="B99" s="28" t="s">
        <v>117</v>
      </c>
      <c r="C99" s="28">
        <v>1485.7</v>
      </c>
      <c r="D99" s="37">
        <v>1481.3500000000001</v>
      </c>
      <c r="E99" s="37">
        <v>1471.1500000000003</v>
      </c>
      <c r="F99" s="37">
        <v>1456.6000000000001</v>
      </c>
      <c r="G99" s="37">
        <v>1446.4000000000003</v>
      </c>
      <c r="H99" s="37">
        <v>1495.9000000000003</v>
      </c>
      <c r="I99" s="37">
        <v>1506.1000000000001</v>
      </c>
      <c r="J99" s="37">
        <v>1520.6500000000003</v>
      </c>
      <c r="K99" s="28">
        <v>1491.55</v>
      </c>
      <c r="L99" s="28">
        <v>1466.8</v>
      </c>
      <c r="M99" s="28">
        <v>64.212729999999993</v>
      </c>
      <c r="N99" s="1"/>
      <c r="O99" s="1"/>
    </row>
    <row r="100" spans="1:15" ht="12.75" customHeight="1">
      <c r="A100" s="53">
        <v>91</v>
      </c>
      <c r="B100" s="28" t="s">
        <v>118</v>
      </c>
      <c r="C100" s="28">
        <v>622.45000000000005</v>
      </c>
      <c r="D100" s="37">
        <v>621.80000000000007</v>
      </c>
      <c r="E100" s="37">
        <v>616.10000000000014</v>
      </c>
      <c r="F100" s="37">
        <v>609.75000000000011</v>
      </c>
      <c r="G100" s="37">
        <v>604.05000000000018</v>
      </c>
      <c r="H100" s="37">
        <v>628.15000000000009</v>
      </c>
      <c r="I100" s="37">
        <v>633.85000000000014</v>
      </c>
      <c r="J100" s="37">
        <v>640.20000000000005</v>
      </c>
      <c r="K100" s="28">
        <v>627.5</v>
      </c>
      <c r="L100" s="28">
        <v>615.45000000000005</v>
      </c>
      <c r="M100" s="28">
        <v>43.749429999999997</v>
      </c>
      <c r="N100" s="1"/>
      <c r="O100" s="1"/>
    </row>
    <row r="101" spans="1:15" ht="12.75" customHeight="1">
      <c r="A101" s="53">
        <v>92</v>
      </c>
      <c r="B101" s="28" t="s">
        <v>113</v>
      </c>
      <c r="C101" s="28">
        <v>1184.4000000000001</v>
      </c>
      <c r="D101" s="37">
        <v>1173.5666666666666</v>
      </c>
      <c r="E101" s="37">
        <v>1159.1333333333332</v>
      </c>
      <c r="F101" s="37">
        <v>1133.8666666666666</v>
      </c>
      <c r="G101" s="37">
        <v>1119.4333333333332</v>
      </c>
      <c r="H101" s="37">
        <v>1198.8333333333333</v>
      </c>
      <c r="I101" s="37">
        <v>1213.2666666666667</v>
      </c>
      <c r="J101" s="37">
        <v>1238.5333333333333</v>
      </c>
      <c r="K101" s="28">
        <v>1188</v>
      </c>
      <c r="L101" s="28">
        <v>1148.3</v>
      </c>
      <c r="M101" s="28">
        <v>8.5186799999999998</v>
      </c>
      <c r="N101" s="1"/>
      <c r="O101" s="1"/>
    </row>
    <row r="102" spans="1:15" ht="12.75" customHeight="1">
      <c r="A102" s="53">
        <v>93</v>
      </c>
      <c r="B102" s="28" t="s">
        <v>119</v>
      </c>
      <c r="C102" s="28">
        <v>2724.3</v>
      </c>
      <c r="D102" s="37">
        <v>2712.8333333333335</v>
      </c>
      <c r="E102" s="37">
        <v>2691.6166666666668</v>
      </c>
      <c r="F102" s="37">
        <v>2658.9333333333334</v>
      </c>
      <c r="G102" s="37">
        <v>2637.7166666666667</v>
      </c>
      <c r="H102" s="37">
        <v>2745.5166666666669</v>
      </c>
      <c r="I102" s="37">
        <v>2766.7333333333331</v>
      </c>
      <c r="J102" s="37">
        <v>2799.416666666667</v>
      </c>
      <c r="K102" s="28">
        <v>2734.05</v>
      </c>
      <c r="L102" s="28">
        <v>2680.15</v>
      </c>
      <c r="M102" s="28">
        <v>4.4253099999999996</v>
      </c>
      <c r="N102" s="1"/>
      <c r="O102" s="1"/>
    </row>
    <row r="103" spans="1:15" ht="12.75" customHeight="1">
      <c r="A103" s="53">
        <v>94</v>
      </c>
      <c r="B103" s="28" t="s">
        <v>121</v>
      </c>
      <c r="C103" s="28">
        <v>489.05</v>
      </c>
      <c r="D103" s="37">
        <v>492.31666666666661</v>
      </c>
      <c r="E103" s="37">
        <v>484.88333333333321</v>
      </c>
      <c r="F103" s="37">
        <v>480.71666666666658</v>
      </c>
      <c r="G103" s="37">
        <v>473.28333333333319</v>
      </c>
      <c r="H103" s="37">
        <v>496.48333333333323</v>
      </c>
      <c r="I103" s="37">
        <v>503.91666666666663</v>
      </c>
      <c r="J103" s="37">
        <v>508.08333333333326</v>
      </c>
      <c r="K103" s="28">
        <v>499.75</v>
      </c>
      <c r="L103" s="28">
        <v>488.15</v>
      </c>
      <c r="M103" s="28">
        <v>48.460149999999999</v>
      </c>
      <c r="N103" s="1"/>
      <c r="O103" s="1"/>
    </row>
    <row r="104" spans="1:15" ht="12.75" customHeight="1">
      <c r="A104" s="53">
        <v>95</v>
      </c>
      <c r="B104" s="28" t="s">
        <v>262</v>
      </c>
      <c r="C104" s="28">
        <v>1443.7</v>
      </c>
      <c r="D104" s="37">
        <v>1447.2833333333335</v>
      </c>
      <c r="E104" s="37">
        <v>1424.0666666666671</v>
      </c>
      <c r="F104" s="37">
        <v>1404.4333333333336</v>
      </c>
      <c r="G104" s="37">
        <v>1381.2166666666672</v>
      </c>
      <c r="H104" s="37">
        <v>1466.916666666667</v>
      </c>
      <c r="I104" s="37">
        <v>1490.1333333333337</v>
      </c>
      <c r="J104" s="37">
        <v>1509.7666666666669</v>
      </c>
      <c r="K104" s="28">
        <v>1470.5</v>
      </c>
      <c r="L104" s="28">
        <v>1427.65</v>
      </c>
      <c r="M104" s="28">
        <v>8.4933099999999992</v>
      </c>
      <c r="N104" s="1"/>
      <c r="O104" s="1"/>
    </row>
    <row r="105" spans="1:15" ht="12.75" customHeight="1">
      <c r="A105" s="53">
        <v>96</v>
      </c>
      <c r="B105" s="28" t="s">
        <v>391</v>
      </c>
      <c r="C105" s="28">
        <v>123.55</v>
      </c>
      <c r="D105" s="37">
        <v>124.31666666666668</v>
      </c>
      <c r="E105" s="37">
        <v>121.88333333333335</v>
      </c>
      <c r="F105" s="37">
        <v>120.21666666666668</v>
      </c>
      <c r="G105" s="37">
        <v>117.78333333333336</v>
      </c>
      <c r="H105" s="37">
        <v>125.98333333333335</v>
      </c>
      <c r="I105" s="37">
        <v>128.41666666666666</v>
      </c>
      <c r="J105" s="37">
        <v>130.08333333333334</v>
      </c>
      <c r="K105" s="28">
        <v>126.75</v>
      </c>
      <c r="L105" s="28">
        <v>122.65</v>
      </c>
      <c r="M105" s="28">
        <v>38.793959999999998</v>
      </c>
      <c r="N105" s="1"/>
      <c r="O105" s="1"/>
    </row>
    <row r="106" spans="1:15" ht="12.75" customHeight="1">
      <c r="A106" s="53">
        <v>97</v>
      </c>
      <c r="B106" s="28" t="s">
        <v>122</v>
      </c>
      <c r="C106" s="28">
        <v>314.10000000000002</v>
      </c>
      <c r="D106" s="37">
        <v>316.51666666666671</v>
      </c>
      <c r="E106" s="37">
        <v>310.68333333333339</v>
      </c>
      <c r="F106" s="37">
        <v>307.26666666666671</v>
      </c>
      <c r="G106" s="37">
        <v>301.43333333333339</v>
      </c>
      <c r="H106" s="37">
        <v>319.93333333333339</v>
      </c>
      <c r="I106" s="37">
        <v>325.76666666666677</v>
      </c>
      <c r="J106" s="37">
        <v>329.18333333333339</v>
      </c>
      <c r="K106" s="28">
        <v>322.35000000000002</v>
      </c>
      <c r="L106" s="28">
        <v>313.10000000000002</v>
      </c>
      <c r="M106" s="28">
        <v>28.160640000000001</v>
      </c>
      <c r="N106" s="1"/>
      <c r="O106" s="1"/>
    </row>
    <row r="107" spans="1:15" ht="12.75" customHeight="1">
      <c r="A107" s="53">
        <v>98</v>
      </c>
      <c r="B107" s="28" t="s">
        <v>123</v>
      </c>
      <c r="C107" s="28">
        <v>2273.75</v>
      </c>
      <c r="D107" s="37">
        <v>2285.5333333333333</v>
      </c>
      <c r="E107" s="37">
        <v>2259.2166666666667</v>
      </c>
      <c r="F107" s="37">
        <v>2244.6833333333334</v>
      </c>
      <c r="G107" s="37">
        <v>2218.3666666666668</v>
      </c>
      <c r="H107" s="37">
        <v>2300.0666666666666</v>
      </c>
      <c r="I107" s="37">
        <v>2326.3833333333332</v>
      </c>
      <c r="J107" s="37">
        <v>2340.9166666666665</v>
      </c>
      <c r="K107" s="28">
        <v>2311.85</v>
      </c>
      <c r="L107" s="28">
        <v>2271</v>
      </c>
      <c r="M107" s="28">
        <v>16.39875</v>
      </c>
      <c r="N107" s="1"/>
      <c r="O107" s="1"/>
    </row>
    <row r="108" spans="1:15" ht="12.75" customHeight="1">
      <c r="A108" s="53">
        <v>99</v>
      </c>
      <c r="B108" s="28" t="s">
        <v>263</v>
      </c>
      <c r="C108" s="28">
        <v>315.45</v>
      </c>
      <c r="D108" s="37">
        <v>316.33333333333331</v>
      </c>
      <c r="E108" s="37">
        <v>314.11666666666662</v>
      </c>
      <c r="F108" s="37">
        <v>312.7833333333333</v>
      </c>
      <c r="G108" s="37">
        <v>310.56666666666661</v>
      </c>
      <c r="H108" s="37">
        <v>317.66666666666663</v>
      </c>
      <c r="I108" s="37">
        <v>319.88333333333333</v>
      </c>
      <c r="J108" s="37">
        <v>321.21666666666664</v>
      </c>
      <c r="K108" s="28">
        <v>318.55</v>
      </c>
      <c r="L108" s="28">
        <v>315</v>
      </c>
      <c r="M108" s="28">
        <v>2.6496599999999999</v>
      </c>
      <c r="N108" s="1"/>
      <c r="O108" s="1"/>
    </row>
    <row r="109" spans="1:15" ht="12.75" customHeight="1">
      <c r="A109" s="53">
        <v>100</v>
      </c>
      <c r="B109" s="28" t="s">
        <v>115</v>
      </c>
      <c r="C109" s="28">
        <v>2521</v>
      </c>
      <c r="D109" s="37">
        <v>2531.85</v>
      </c>
      <c r="E109" s="37">
        <v>2502.2999999999997</v>
      </c>
      <c r="F109" s="37">
        <v>2483.6</v>
      </c>
      <c r="G109" s="37">
        <v>2454.0499999999997</v>
      </c>
      <c r="H109" s="37">
        <v>2550.5499999999997</v>
      </c>
      <c r="I109" s="37">
        <v>2580.1</v>
      </c>
      <c r="J109" s="37">
        <v>2598.7999999999997</v>
      </c>
      <c r="K109" s="28">
        <v>2561.4</v>
      </c>
      <c r="L109" s="28">
        <v>2513.15</v>
      </c>
      <c r="M109" s="28">
        <v>33.067259999999997</v>
      </c>
      <c r="N109" s="1"/>
      <c r="O109" s="1"/>
    </row>
    <row r="110" spans="1:15" ht="12.75" customHeight="1">
      <c r="A110" s="53">
        <v>101</v>
      </c>
      <c r="B110" s="28" t="s">
        <v>125</v>
      </c>
      <c r="C110" s="28">
        <v>788.8</v>
      </c>
      <c r="D110" s="37">
        <v>790.5</v>
      </c>
      <c r="E110" s="37">
        <v>782.3</v>
      </c>
      <c r="F110" s="37">
        <v>775.8</v>
      </c>
      <c r="G110" s="37">
        <v>767.59999999999991</v>
      </c>
      <c r="H110" s="37">
        <v>797</v>
      </c>
      <c r="I110" s="37">
        <v>805.2</v>
      </c>
      <c r="J110" s="37">
        <v>811.7</v>
      </c>
      <c r="K110" s="28">
        <v>798.7</v>
      </c>
      <c r="L110" s="28">
        <v>784</v>
      </c>
      <c r="M110" s="28">
        <v>148.24509</v>
      </c>
      <c r="N110" s="1"/>
      <c r="O110" s="1"/>
    </row>
    <row r="111" spans="1:15" ht="12.75" customHeight="1">
      <c r="A111" s="53">
        <v>102</v>
      </c>
      <c r="B111" s="28" t="s">
        <v>126</v>
      </c>
      <c r="C111" s="28">
        <v>1369.1</v>
      </c>
      <c r="D111" s="37">
        <v>1375.8333333333333</v>
      </c>
      <c r="E111" s="37">
        <v>1354.2666666666664</v>
      </c>
      <c r="F111" s="37">
        <v>1339.4333333333332</v>
      </c>
      <c r="G111" s="37">
        <v>1317.8666666666663</v>
      </c>
      <c r="H111" s="37">
        <v>1390.6666666666665</v>
      </c>
      <c r="I111" s="37">
        <v>1412.2333333333336</v>
      </c>
      <c r="J111" s="37">
        <v>1427.0666666666666</v>
      </c>
      <c r="K111" s="28">
        <v>1397.4</v>
      </c>
      <c r="L111" s="28">
        <v>1361</v>
      </c>
      <c r="M111" s="28">
        <v>10.35056</v>
      </c>
      <c r="N111" s="1"/>
      <c r="O111" s="1"/>
    </row>
    <row r="112" spans="1:15" ht="12.75" customHeight="1">
      <c r="A112" s="53">
        <v>103</v>
      </c>
      <c r="B112" s="28" t="s">
        <v>127</v>
      </c>
      <c r="C112" s="28">
        <v>560.45000000000005</v>
      </c>
      <c r="D112" s="37">
        <v>557.25</v>
      </c>
      <c r="E112" s="37">
        <v>551.29999999999995</v>
      </c>
      <c r="F112" s="37">
        <v>542.15</v>
      </c>
      <c r="G112" s="37">
        <v>536.19999999999993</v>
      </c>
      <c r="H112" s="37">
        <v>566.4</v>
      </c>
      <c r="I112" s="37">
        <v>572.35</v>
      </c>
      <c r="J112" s="37">
        <v>581.5</v>
      </c>
      <c r="K112" s="28">
        <v>563.20000000000005</v>
      </c>
      <c r="L112" s="28">
        <v>548.1</v>
      </c>
      <c r="M112" s="28">
        <v>8.5489999999999995</v>
      </c>
      <c r="N112" s="1"/>
      <c r="O112" s="1"/>
    </row>
    <row r="113" spans="1:15" ht="12.75" customHeight="1">
      <c r="A113" s="53">
        <v>104</v>
      </c>
      <c r="B113" s="28" t="s">
        <v>264</v>
      </c>
      <c r="C113" s="28">
        <v>721.2</v>
      </c>
      <c r="D113" s="37">
        <v>722.91666666666663</v>
      </c>
      <c r="E113" s="37">
        <v>708.88333333333321</v>
      </c>
      <c r="F113" s="37">
        <v>696.56666666666661</v>
      </c>
      <c r="G113" s="37">
        <v>682.53333333333319</v>
      </c>
      <c r="H113" s="37">
        <v>735.23333333333323</v>
      </c>
      <c r="I113" s="37">
        <v>749.26666666666677</v>
      </c>
      <c r="J113" s="37">
        <v>761.58333333333326</v>
      </c>
      <c r="K113" s="28">
        <v>736.95</v>
      </c>
      <c r="L113" s="28">
        <v>710.6</v>
      </c>
      <c r="M113" s="28">
        <v>3.3017500000000002</v>
      </c>
      <c r="N113" s="1"/>
      <c r="O113" s="1"/>
    </row>
    <row r="114" spans="1:15" ht="12.75" customHeight="1">
      <c r="A114" s="53">
        <v>105</v>
      </c>
      <c r="B114" s="28" t="s">
        <v>129</v>
      </c>
      <c r="C114" s="28">
        <v>46.75</v>
      </c>
      <c r="D114" s="37">
        <v>47.183333333333337</v>
      </c>
      <c r="E114" s="37">
        <v>46.166666666666671</v>
      </c>
      <c r="F114" s="37">
        <v>45.583333333333336</v>
      </c>
      <c r="G114" s="37">
        <v>44.56666666666667</v>
      </c>
      <c r="H114" s="37">
        <v>47.766666666666673</v>
      </c>
      <c r="I114" s="37">
        <v>48.783333333333339</v>
      </c>
      <c r="J114" s="37">
        <v>49.366666666666674</v>
      </c>
      <c r="K114" s="28">
        <v>48.2</v>
      </c>
      <c r="L114" s="28">
        <v>46.6</v>
      </c>
      <c r="M114" s="28">
        <v>397.01558999999997</v>
      </c>
      <c r="N114" s="1"/>
      <c r="O114" s="1"/>
    </row>
    <row r="115" spans="1:15" ht="12.75" customHeight="1">
      <c r="A115" s="53">
        <v>106</v>
      </c>
      <c r="B115" s="28" t="s">
        <v>138</v>
      </c>
      <c r="C115" s="28">
        <v>220.2</v>
      </c>
      <c r="D115" s="37">
        <v>219.35</v>
      </c>
      <c r="E115" s="37">
        <v>217.95</v>
      </c>
      <c r="F115" s="37">
        <v>215.7</v>
      </c>
      <c r="G115" s="37">
        <v>214.29999999999998</v>
      </c>
      <c r="H115" s="37">
        <v>221.6</v>
      </c>
      <c r="I115" s="37">
        <v>223.00000000000003</v>
      </c>
      <c r="J115" s="37">
        <v>225.25</v>
      </c>
      <c r="K115" s="28">
        <v>220.75</v>
      </c>
      <c r="L115" s="28">
        <v>217.1</v>
      </c>
      <c r="M115" s="28">
        <v>150.39006000000001</v>
      </c>
      <c r="N115" s="1"/>
      <c r="O115" s="1"/>
    </row>
    <row r="116" spans="1:15" ht="12.75" customHeight="1">
      <c r="A116" s="53">
        <v>107</v>
      </c>
      <c r="B116" s="28" t="s">
        <v>265</v>
      </c>
      <c r="C116" s="28">
        <v>4988.7</v>
      </c>
      <c r="D116" s="37">
        <v>4983.0666666666666</v>
      </c>
      <c r="E116" s="37">
        <v>4896.1333333333332</v>
      </c>
      <c r="F116" s="37">
        <v>4803.5666666666666</v>
      </c>
      <c r="G116" s="37">
        <v>4716.6333333333332</v>
      </c>
      <c r="H116" s="37">
        <v>5075.6333333333332</v>
      </c>
      <c r="I116" s="37">
        <v>5162.5666666666657</v>
      </c>
      <c r="J116" s="37">
        <v>5255.1333333333332</v>
      </c>
      <c r="K116" s="28">
        <v>5070</v>
      </c>
      <c r="L116" s="28">
        <v>4890.5</v>
      </c>
      <c r="M116" s="28">
        <v>4.5745899999999997</v>
      </c>
      <c r="N116" s="1"/>
      <c r="O116" s="1"/>
    </row>
    <row r="117" spans="1:15" ht="12.75" customHeight="1">
      <c r="A117" s="53">
        <v>108</v>
      </c>
      <c r="B117" s="28" t="s">
        <v>406</v>
      </c>
      <c r="C117" s="28">
        <v>156.69999999999999</v>
      </c>
      <c r="D117" s="37">
        <v>156.48333333333332</v>
      </c>
      <c r="E117" s="37">
        <v>152.26666666666665</v>
      </c>
      <c r="F117" s="37">
        <v>147.83333333333334</v>
      </c>
      <c r="G117" s="37">
        <v>143.61666666666667</v>
      </c>
      <c r="H117" s="37">
        <v>160.91666666666663</v>
      </c>
      <c r="I117" s="37">
        <v>165.13333333333327</v>
      </c>
      <c r="J117" s="37">
        <v>169.56666666666661</v>
      </c>
      <c r="K117" s="28">
        <v>160.69999999999999</v>
      </c>
      <c r="L117" s="28">
        <v>152.05000000000001</v>
      </c>
      <c r="M117" s="28">
        <v>87.720659999999995</v>
      </c>
      <c r="N117" s="1"/>
      <c r="O117" s="1"/>
    </row>
    <row r="118" spans="1:15" ht="12.75" customHeight="1">
      <c r="A118" s="53">
        <v>109</v>
      </c>
      <c r="B118" s="28" t="s">
        <v>131</v>
      </c>
      <c r="C118" s="28">
        <v>215.6</v>
      </c>
      <c r="D118" s="37">
        <v>214.20000000000002</v>
      </c>
      <c r="E118" s="37">
        <v>209.90000000000003</v>
      </c>
      <c r="F118" s="37">
        <v>204.20000000000002</v>
      </c>
      <c r="G118" s="37">
        <v>199.90000000000003</v>
      </c>
      <c r="H118" s="37">
        <v>219.90000000000003</v>
      </c>
      <c r="I118" s="37">
        <v>224.20000000000005</v>
      </c>
      <c r="J118" s="37">
        <v>229.90000000000003</v>
      </c>
      <c r="K118" s="28">
        <v>218.5</v>
      </c>
      <c r="L118" s="28">
        <v>208.5</v>
      </c>
      <c r="M118" s="28">
        <v>76.248379999999997</v>
      </c>
      <c r="N118" s="1"/>
      <c r="O118" s="1"/>
    </row>
    <row r="119" spans="1:15" ht="12.75" customHeight="1">
      <c r="A119" s="53">
        <v>110</v>
      </c>
      <c r="B119" s="28" t="s">
        <v>136</v>
      </c>
      <c r="C119" s="28">
        <v>125.2</v>
      </c>
      <c r="D119" s="37">
        <v>125.8</v>
      </c>
      <c r="E119" s="37">
        <v>123.6</v>
      </c>
      <c r="F119" s="37">
        <v>122</v>
      </c>
      <c r="G119" s="37">
        <v>119.8</v>
      </c>
      <c r="H119" s="37">
        <v>127.39999999999999</v>
      </c>
      <c r="I119" s="37">
        <v>129.60000000000002</v>
      </c>
      <c r="J119" s="37">
        <v>131.19999999999999</v>
      </c>
      <c r="K119" s="28">
        <v>128</v>
      </c>
      <c r="L119" s="28">
        <v>124.2</v>
      </c>
      <c r="M119" s="28">
        <v>131.91388000000001</v>
      </c>
      <c r="N119" s="1"/>
      <c r="O119" s="1"/>
    </row>
    <row r="120" spans="1:15" ht="12.75" customHeight="1">
      <c r="A120" s="53">
        <v>111</v>
      </c>
      <c r="B120" s="28" t="s">
        <v>137</v>
      </c>
      <c r="C120" s="28">
        <v>868</v>
      </c>
      <c r="D120" s="37">
        <v>866.18333333333339</v>
      </c>
      <c r="E120" s="37">
        <v>851.41666666666674</v>
      </c>
      <c r="F120" s="37">
        <v>834.83333333333337</v>
      </c>
      <c r="G120" s="37">
        <v>820.06666666666672</v>
      </c>
      <c r="H120" s="37">
        <v>882.76666666666677</v>
      </c>
      <c r="I120" s="37">
        <v>897.53333333333342</v>
      </c>
      <c r="J120" s="37">
        <v>914.11666666666679</v>
      </c>
      <c r="K120" s="28">
        <v>880.95</v>
      </c>
      <c r="L120" s="28">
        <v>849.6</v>
      </c>
      <c r="M120" s="28">
        <v>46.500010000000003</v>
      </c>
      <c r="N120" s="1"/>
      <c r="O120" s="1"/>
    </row>
    <row r="121" spans="1:15" ht="12.75" customHeight="1">
      <c r="A121" s="53">
        <v>112</v>
      </c>
      <c r="B121" s="28" t="s">
        <v>835</v>
      </c>
      <c r="C121" s="28">
        <v>23.35</v>
      </c>
      <c r="D121" s="37">
        <v>23.3</v>
      </c>
      <c r="E121" s="37">
        <v>23.200000000000003</v>
      </c>
      <c r="F121" s="37">
        <v>23.05</v>
      </c>
      <c r="G121" s="37">
        <v>22.950000000000003</v>
      </c>
      <c r="H121" s="37">
        <v>23.450000000000003</v>
      </c>
      <c r="I121" s="37">
        <v>23.550000000000004</v>
      </c>
      <c r="J121" s="37">
        <v>23.700000000000003</v>
      </c>
      <c r="K121" s="28">
        <v>23.4</v>
      </c>
      <c r="L121" s="28">
        <v>23.15</v>
      </c>
      <c r="M121" s="28">
        <v>61.026820000000001</v>
      </c>
      <c r="N121" s="1"/>
      <c r="O121" s="1"/>
    </row>
    <row r="122" spans="1:15" ht="12.75" customHeight="1">
      <c r="A122" s="53">
        <v>113</v>
      </c>
      <c r="B122" s="28" t="s">
        <v>130</v>
      </c>
      <c r="C122" s="28">
        <v>392.8</v>
      </c>
      <c r="D122" s="37">
        <v>395.9666666666667</v>
      </c>
      <c r="E122" s="37">
        <v>388.93333333333339</v>
      </c>
      <c r="F122" s="37">
        <v>385.06666666666672</v>
      </c>
      <c r="G122" s="37">
        <v>378.03333333333342</v>
      </c>
      <c r="H122" s="37">
        <v>399.83333333333337</v>
      </c>
      <c r="I122" s="37">
        <v>406.86666666666667</v>
      </c>
      <c r="J122" s="37">
        <v>410.73333333333335</v>
      </c>
      <c r="K122" s="28">
        <v>403</v>
      </c>
      <c r="L122" s="28">
        <v>392.1</v>
      </c>
      <c r="M122" s="28">
        <v>28.183820000000001</v>
      </c>
      <c r="N122" s="1"/>
      <c r="O122" s="1"/>
    </row>
    <row r="123" spans="1:15" ht="12.75" customHeight="1">
      <c r="A123" s="53">
        <v>114</v>
      </c>
      <c r="B123" s="28" t="s">
        <v>134</v>
      </c>
      <c r="C123" s="28">
        <v>252.55</v>
      </c>
      <c r="D123" s="37">
        <v>254.69999999999996</v>
      </c>
      <c r="E123" s="37">
        <v>249.39999999999992</v>
      </c>
      <c r="F123" s="37">
        <v>246.24999999999997</v>
      </c>
      <c r="G123" s="37">
        <v>240.94999999999993</v>
      </c>
      <c r="H123" s="37">
        <v>257.84999999999991</v>
      </c>
      <c r="I123" s="37">
        <v>263.14999999999992</v>
      </c>
      <c r="J123" s="37">
        <v>266.2999999999999</v>
      </c>
      <c r="K123" s="28">
        <v>260</v>
      </c>
      <c r="L123" s="28">
        <v>251.55</v>
      </c>
      <c r="M123" s="28">
        <v>29.77647</v>
      </c>
      <c r="N123" s="1"/>
      <c r="O123" s="1"/>
    </row>
    <row r="124" spans="1:15" ht="12.75" customHeight="1">
      <c r="A124" s="53">
        <v>115</v>
      </c>
      <c r="B124" s="28" t="s">
        <v>133</v>
      </c>
      <c r="C124" s="28">
        <v>872.1</v>
      </c>
      <c r="D124" s="37">
        <v>888.73333333333346</v>
      </c>
      <c r="E124" s="37">
        <v>850.01666666666688</v>
      </c>
      <c r="F124" s="37">
        <v>827.93333333333339</v>
      </c>
      <c r="G124" s="37">
        <v>789.21666666666681</v>
      </c>
      <c r="H124" s="37">
        <v>910.81666666666695</v>
      </c>
      <c r="I124" s="37">
        <v>949.53333333333342</v>
      </c>
      <c r="J124" s="37">
        <v>971.61666666666702</v>
      </c>
      <c r="K124" s="28">
        <v>927.45</v>
      </c>
      <c r="L124" s="28">
        <v>866.65</v>
      </c>
      <c r="M124" s="28">
        <v>101.48990000000001</v>
      </c>
      <c r="N124" s="1"/>
      <c r="O124" s="1"/>
    </row>
    <row r="125" spans="1:15" ht="12.75" customHeight="1">
      <c r="A125" s="53">
        <v>116</v>
      </c>
      <c r="B125" s="28" t="s">
        <v>166</v>
      </c>
      <c r="C125" s="28">
        <v>4900.8</v>
      </c>
      <c r="D125" s="37">
        <v>4814.916666666667</v>
      </c>
      <c r="E125" s="37">
        <v>4635.8833333333341</v>
      </c>
      <c r="F125" s="37">
        <v>4370.9666666666672</v>
      </c>
      <c r="G125" s="37">
        <v>4191.9333333333343</v>
      </c>
      <c r="H125" s="37">
        <v>5079.8333333333339</v>
      </c>
      <c r="I125" s="37">
        <v>5258.8666666666668</v>
      </c>
      <c r="J125" s="37">
        <v>5523.7833333333338</v>
      </c>
      <c r="K125" s="28">
        <v>4993.95</v>
      </c>
      <c r="L125" s="28">
        <v>4550</v>
      </c>
      <c r="M125" s="28">
        <v>20.702279999999998</v>
      </c>
      <c r="N125" s="1"/>
      <c r="O125" s="1"/>
    </row>
    <row r="126" spans="1:15" ht="12.75" customHeight="1">
      <c r="A126" s="53">
        <v>117</v>
      </c>
      <c r="B126" s="28" t="s">
        <v>135</v>
      </c>
      <c r="C126" s="28">
        <v>1736.2</v>
      </c>
      <c r="D126" s="37">
        <v>1733.6833333333332</v>
      </c>
      <c r="E126" s="37">
        <v>1717.8666666666663</v>
      </c>
      <c r="F126" s="37">
        <v>1699.5333333333331</v>
      </c>
      <c r="G126" s="37">
        <v>1683.7166666666662</v>
      </c>
      <c r="H126" s="37">
        <v>1752.0166666666664</v>
      </c>
      <c r="I126" s="37">
        <v>1767.8333333333335</v>
      </c>
      <c r="J126" s="37">
        <v>1786.1666666666665</v>
      </c>
      <c r="K126" s="28">
        <v>1749.5</v>
      </c>
      <c r="L126" s="28">
        <v>1715.35</v>
      </c>
      <c r="M126" s="28">
        <v>87.888720000000006</v>
      </c>
      <c r="N126" s="1"/>
      <c r="O126" s="1"/>
    </row>
    <row r="127" spans="1:15" ht="12.75" customHeight="1">
      <c r="A127" s="53">
        <v>118</v>
      </c>
      <c r="B127" s="28" t="s">
        <v>132</v>
      </c>
      <c r="C127" s="28">
        <v>1856.85</v>
      </c>
      <c r="D127" s="37">
        <v>1863.6166666666668</v>
      </c>
      <c r="E127" s="37">
        <v>1828.3333333333335</v>
      </c>
      <c r="F127" s="37">
        <v>1799.8166666666666</v>
      </c>
      <c r="G127" s="37">
        <v>1764.5333333333333</v>
      </c>
      <c r="H127" s="37">
        <v>1892.1333333333337</v>
      </c>
      <c r="I127" s="37">
        <v>1927.416666666667</v>
      </c>
      <c r="J127" s="37">
        <v>1955.9333333333338</v>
      </c>
      <c r="K127" s="28">
        <v>1898.9</v>
      </c>
      <c r="L127" s="28">
        <v>1835.1</v>
      </c>
      <c r="M127" s="28">
        <v>8.1498100000000004</v>
      </c>
      <c r="N127" s="1"/>
      <c r="O127" s="1"/>
    </row>
    <row r="128" spans="1:15" ht="12.75" customHeight="1">
      <c r="A128" s="53">
        <v>119</v>
      </c>
      <c r="B128" s="28" t="s">
        <v>266</v>
      </c>
      <c r="C128" s="28">
        <v>1034.6500000000001</v>
      </c>
      <c r="D128" s="37">
        <v>1027.4333333333334</v>
      </c>
      <c r="E128" s="37">
        <v>1015.8666666666668</v>
      </c>
      <c r="F128" s="37">
        <v>997.08333333333337</v>
      </c>
      <c r="G128" s="37">
        <v>985.51666666666677</v>
      </c>
      <c r="H128" s="37">
        <v>1046.2166666666667</v>
      </c>
      <c r="I128" s="37">
        <v>1057.7833333333333</v>
      </c>
      <c r="J128" s="37">
        <v>1076.5666666666668</v>
      </c>
      <c r="K128" s="28">
        <v>1039</v>
      </c>
      <c r="L128" s="28">
        <v>1008.65</v>
      </c>
      <c r="M128" s="28">
        <v>3.9194399999999998</v>
      </c>
      <c r="N128" s="1"/>
      <c r="O128" s="1"/>
    </row>
    <row r="129" spans="1:15" ht="12.75" customHeight="1">
      <c r="A129" s="53">
        <v>120</v>
      </c>
      <c r="B129" s="28" t="s">
        <v>267</v>
      </c>
      <c r="C129" s="28">
        <v>306.45</v>
      </c>
      <c r="D129" s="37">
        <v>302.31666666666666</v>
      </c>
      <c r="E129" s="37">
        <v>295.13333333333333</v>
      </c>
      <c r="F129" s="37">
        <v>283.81666666666666</v>
      </c>
      <c r="G129" s="37">
        <v>276.63333333333333</v>
      </c>
      <c r="H129" s="37">
        <v>313.63333333333333</v>
      </c>
      <c r="I129" s="37">
        <v>320.81666666666661</v>
      </c>
      <c r="J129" s="37">
        <v>332.13333333333333</v>
      </c>
      <c r="K129" s="28">
        <v>309.5</v>
      </c>
      <c r="L129" s="28">
        <v>291</v>
      </c>
      <c r="M129" s="28">
        <v>4.5159599999999998</v>
      </c>
      <c r="N129" s="1"/>
      <c r="O129" s="1"/>
    </row>
    <row r="130" spans="1:15" ht="12.75" customHeight="1">
      <c r="A130" s="53">
        <v>121</v>
      </c>
      <c r="B130" s="28" t="s">
        <v>140</v>
      </c>
      <c r="C130" s="28">
        <v>628.95000000000005</v>
      </c>
      <c r="D130" s="37">
        <v>631.98333333333335</v>
      </c>
      <c r="E130" s="37">
        <v>624.9666666666667</v>
      </c>
      <c r="F130" s="37">
        <v>620.98333333333335</v>
      </c>
      <c r="G130" s="37">
        <v>613.9666666666667</v>
      </c>
      <c r="H130" s="37">
        <v>635.9666666666667</v>
      </c>
      <c r="I130" s="37">
        <v>642.98333333333335</v>
      </c>
      <c r="J130" s="37">
        <v>646.9666666666667</v>
      </c>
      <c r="K130" s="28">
        <v>639</v>
      </c>
      <c r="L130" s="28">
        <v>628</v>
      </c>
      <c r="M130" s="28">
        <v>28.926469999999998</v>
      </c>
      <c r="N130" s="1"/>
      <c r="O130" s="1"/>
    </row>
    <row r="131" spans="1:15" ht="12.75" customHeight="1">
      <c r="A131" s="53">
        <v>122</v>
      </c>
      <c r="B131" s="28" t="s">
        <v>139</v>
      </c>
      <c r="C131" s="28">
        <v>386</v>
      </c>
      <c r="D131" s="37">
        <v>386.39999999999992</v>
      </c>
      <c r="E131" s="37">
        <v>382.24999999999983</v>
      </c>
      <c r="F131" s="37">
        <v>378.49999999999989</v>
      </c>
      <c r="G131" s="37">
        <v>374.3499999999998</v>
      </c>
      <c r="H131" s="37">
        <v>390.14999999999986</v>
      </c>
      <c r="I131" s="37">
        <v>394.29999999999995</v>
      </c>
      <c r="J131" s="37">
        <v>398.0499999999999</v>
      </c>
      <c r="K131" s="28">
        <v>390.55</v>
      </c>
      <c r="L131" s="28">
        <v>382.65</v>
      </c>
      <c r="M131" s="28">
        <v>46.104869999999998</v>
      </c>
      <c r="N131" s="1"/>
      <c r="O131" s="1"/>
    </row>
    <row r="132" spans="1:15" ht="12.75" customHeight="1">
      <c r="A132" s="53">
        <v>123</v>
      </c>
      <c r="B132" s="28" t="s">
        <v>141</v>
      </c>
      <c r="C132" s="28">
        <v>3384.25</v>
      </c>
      <c r="D132" s="37">
        <v>3418.4500000000003</v>
      </c>
      <c r="E132" s="37">
        <v>3325.9000000000005</v>
      </c>
      <c r="F132" s="37">
        <v>3267.55</v>
      </c>
      <c r="G132" s="37">
        <v>3175.0000000000005</v>
      </c>
      <c r="H132" s="37">
        <v>3476.8000000000006</v>
      </c>
      <c r="I132" s="37">
        <v>3569.3500000000008</v>
      </c>
      <c r="J132" s="37">
        <v>3627.7000000000007</v>
      </c>
      <c r="K132" s="28">
        <v>3511</v>
      </c>
      <c r="L132" s="28">
        <v>3360.1</v>
      </c>
      <c r="M132" s="28">
        <v>9.7855000000000008</v>
      </c>
      <c r="N132" s="1"/>
      <c r="O132" s="1"/>
    </row>
    <row r="133" spans="1:15" ht="12.75" customHeight="1">
      <c r="A133" s="53">
        <v>124</v>
      </c>
      <c r="B133" s="28" t="s">
        <v>142</v>
      </c>
      <c r="C133" s="28">
        <v>1857.25</v>
      </c>
      <c r="D133" s="37">
        <v>1879.05</v>
      </c>
      <c r="E133" s="37">
        <v>1819.1999999999998</v>
      </c>
      <c r="F133" s="37">
        <v>1781.1499999999999</v>
      </c>
      <c r="G133" s="37">
        <v>1721.2999999999997</v>
      </c>
      <c r="H133" s="37">
        <v>1917.1</v>
      </c>
      <c r="I133" s="37">
        <v>1976.9499999999998</v>
      </c>
      <c r="J133" s="37">
        <v>2015</v>
      </c>
      <c r="K133" s="28">
        <v>1938.9</v>
      </c>
      <c r="L133" s="28">
        <v>1841</v>
      </c>
      <c r="M133" s="28">
        <v>45.166249999999998</v>
      </c>
      <c r="N133" s="1"/>
      <c r="O133" s="1"/>
    </row>
    <row r="134" spans="1:15" ht="12.75" customHeight="1">
      <c r="A134" s="53">
        <v>125</v>
      </c>
      <c r="B134" s="28" t="s">
        <v>143</v>
      </c>
      <c r="C134" s="28">
        <v>74.8</v>
      </c>
      <c r="D134" s="37">
        <v>75.033333333333331</v>
      </c>
      <c r="E134" s="37">
        <v>74.166666666666657</v>
      </c>
      <c r="F134" s="37">
        <v>73.533333333333331</v>
      </c>
      <c r="G134" s="37">
        <v>72.666666666666657</v>
      </c>
      <c r="H134" s="37">
        <v>75.666666666666657</v>
      </c>
      <c r="I134" s="37">
        <v>76.533333333333331</v>
      </c>
      <c r="J134" s="37">
        <v>77.166666666666657</v>
      </c>
      <c r="K134" s="28">
        <v>75.900000000000006</v>
      </c>
      <c r="L134" s="28">
        <v>74.400000000000006</v>
      </c>
      <c r="M134" s="28">
        <v>37.087330000000001</v>
      </c>
      <c r="N134" s="1"/>
      <c r="O134" s="1"/>
    </row>
    <row r="135" spans="1:15" ht="12.75" customHeight="1">
      <c r="A135" s="53">
        <v>126</v>
      </c>
      <c r="B135" s="28" t="s">
        <v>148</v>
      </c>
      <c r="C135" s="28">
        <v>4693.1000000000004</v>
      </c>
      <c r="D135" s="37">
        <v>4711.8</v>
      </c>
      <c r="E135" s="37">
        <v>4639.9000000000005</v>
      </c>
      <c r="F135" s="37">
        <v>4586.7000000000007</v>
      </c>
      <c r="G135" s="37">
        <v>4514.8000000000011</v>
      </c>
      <c r="H135" s="37">
        <v>4765</v>
      </c>
      <c r="I135" s="37">
        <v>4836.8999999999996</v>
      </c>
      <c r="J135" s="37">
        <v>4890.0999999999995</v>
      </c>
      <c r="K135" s="28">
        <v>4783.7</v>
      </c>
      <c r="L135" s="28">
        <v>4658.6000000000004</v>
      </c>
      <c r="M135" s="28">
        <v>4.3491200000000001</v>
      </c>
      <c r="N135" s="1"/>
      <c r="O135" s="1"/>
    </row>
    <row r="136" spans="1:15" ht="12.75" customHeight="1">
      <c r="A136" s="53">
        <v>127</v>
      </c>
      <c r="B136" s="28" t="s">
        <v>145</v>
      </c>
      <c r="C136" s="28">
        <v>385.35</v>
      </c>
      <c r="D136" s="37">
        <v>387.41666666666669</v>
      </c>
      <c r="E136" s="37">
        <v>379.93333333333339</v>
      </c>
      <c r="F136" s="37">
        <v>374.51666666666671</v>
      </c>
      <c r="G136" s="37">
        <v>367.03333333333342</v>
      </c>
      <c r="H136" s="37">
        <v>392.83333333333337</v>
      </c>
      <c r="I136" s="37">
        <v>400.31666666666661</v>
      </c>
      <c r="J136" s="37">
        <v>405.73333333333335</v>
      </c>
      <c r="K136" s="28">
        <v>394.9</v>
      </c>
      <c r="L136" s="28">
        <v>382</v>
      </c>
      <c r="M136" s="28">
        <v>45.163249999999998</v>
      </c>
      <c r="N136" s="1"/>
      <c r="O136" s="1"/>
    </row>
    <row r="137" spans="1:15" ht="12.75" customHeight="1">
      <c r="A137" s="53">
        <v>128</v>
      </c>
      <c r="B137" s="28" t="s">
        <v>147</v>
      </c>
      <c r="C137" s="28">
        <v>6270.35</v>
      </c>
      <c r="D137" s="37">
        <v>6199.7833333333328</v>
      </c>
      <c r="E137" s="37">
        <v>6079.5666666666657</v>
      </c>
      <c r="F137" s="37">
        <v>5888.7833333333328</v>
      </c>
      <c r="G137" s="37">
        <v>5768.5666666666657</v>
      </c>
      <c r="H137" s="37">
        <v>6390.5666666666657</v>
      </c>
      <c r="I137" s="37">
        <v>6510.7833333333328</v>
      </c>
      <c r="J137" s="37">
        <v>6701.5666666666657</v>
      </c>
      <c r="K137" s="28">
        <v>6320</v>
      </c>
      <c r="L137" s="28">
        <v>6009</v>
      </c>
      <c r="M137" s="28">
        <v>7.4652399999999997</v>
      </c>
      <c r="N137" s="1"/>
      <c r="O137" s="1"/>
    </row>
    <row r="138" spans="1:15" ht="12.75" customHeight="1">
      <c r="A138" s="53">
        <v>129</v>
      </c>
      <c r="B138" s="28" t="s">
        <v>146</v>
      </c>
      <c r="C138" s="28">
        <v>1909.2</v>
      </c>
      <c r="D138" s="37">
        <v>1894.55</v>
      </c>
      <c r="E138" s="37">
        <v>1865.1</v>
      </c>
      <c r="F138" s="37">
        <v>1821</v>
      </c>
      <c r="G138" s="37">
        <v>1791.55</v>
      </c>
      <c r="H138" s="37">
        <v>1938.6499999999999</v>
      </c>
      <c r="I138" s="37">
        <v>1968.1000000000001</v>
      </c>
      <c r="J138" s="37">
        <v>2012.1999999999998</v>
      </c>
      <c r="K138" s="28">
        <v>1924</v>
      </c>
      <c r="L138" s="28">
        <v>1850.45</v>
      </c>
      <c r="M138" s="28">
        <v>31.61064</v>
      </c>
      <c r="N138" s="1"/>
      <c r="O138" s="1"/>
    </row>
    <row r="139" spans="1:15" ht="12.75" customHeight="1">
      <c r="A139" s="53">
        <v>130</v>
      </c>
      <c r="B139" s="28" t="s">
        <v>268</v>
      </c>
      <c r="C139" s="28">
        <v>502.7</v>
      </c>
      <c r="D139" s="37">
        <v>506.65000000000003</v>
      </c>
      <c r="E139" s="37">
        <v>496.50000000000011</v>
      </c>
      <c r="F139" s="37">
        <v>490.30000000000007</v>
      </c>
      <c r="G139" s="37">
        <v>480.15000000000015</v>
      </c>
      <c r="H139" s="37">
        <v>512.85000000000014</v>
      </c>
      <c r="I139" s="37">
        <v>523</v>
      </c>
      <c r="J139" s="37">
        <v>529.20000000000005</v>
      </c>
      <c r="K139" s="28">
        <v>516.79999999999995</v>
      </c>
      <c r="L139" s="28">
        <v>500.45</v>
      </c>
      <c r="M139" s="28">
        <v>43.066890000000001</v>
      </c>
      <c r="N139" s="1"/>
      <c r="O139" s="1"/>
    </row>
    <row r="140" spans="1:15" ht="12.75" customHeight="1">
      <c r="A140" s="53">
        <v>131</v>
      </c>
      <c r="B140" s="28" t="s">
        <v>149</v>
      </c>
      <c r="C140" s="28">
        <v>908.1</v>
      </c>
      <c r="D140" s="37">
        <v>904.31666666666661</v>
      </c>
      <c r="E140" s="37">
        <v>893.78333333333319</v>
      </c>
      <c r="F140" s="37">
        <v>879.46666666666658</v>
      </c>
      <c r="G140" s="37">
        <v>868.93333333333317</v>
      </c>
      <c r="H140" s="37">
        <v>918.63333333333321</v>
      </c>
      <c r="I140" s="37">
        <v>929.16666666666652</v>
      </c>
      <c r="J140" s="37">
        <v>943.48333333333323</v>
      </c>
      <c r="K140" s="28">
        <v>914.85</v>
      </c>
      <c r="L140" s="28">
        <v>890</v>
      </c>
      <c r="M140" s="28">
        <v>11.79252</v>
      </c>
      <c r="N140" s="1"/>
      <c r="O140" s="1"/>
    </row>
    <row r="141" spans="1:15" ht="12.75" customHeight="1">
      <c r="A141" s="53">
        <v>132</v>
      </c>
      <c r="B141" s="28" t="s">
        <v>162</v>
      </c>
      <c r="C141" s="28">
        <v>72148.100000000006</v>
      </c>
      <c r="D141" s="37">
        <v>72016.400000000009</v>
      </c>
      <c r="E141" s="37">
        <v>71532.750000000015</v>
      </c>
      <c r="F141" s="37">
        <v>70917.400000000009</v>
      </c>
      <c r="G141" s="37">
        <v>70433.750000000015</v>
      </c>
      <c r="H141" s="37">
        <v>72631.750000000015</v>
      </c>
      <c r="I141" s="37">
        <v>73115.400000000009</v>
      </c>
      <c r="J141" s="37">
        <v>73730.750000000015</v>
      </c>
      <c r="K141" s="28">
        <v>72500.05</v>
      </c>
      <c r="L141" s="28">
        <v>71401.05</v>
      </c>
      <c r="M141" s="28">
        <v>6.2010000000000003E-2</v>
      </c>
      <c r="N141" s="1"/>
      <c r="O141" s="1"/>
    </row>
    <row r="142" spans="1:15" ht="12.75" customHeight="1">
      <c r="A142" s="53">
        <v>133</v>
      </c>
      <c r="B142" s="28" t="s">
        <v>158</v>
      </c>
      <c r="C142" s="28">
        <v>819.35</v>
      </c>
      <c r="D142" s="37">
        <v>821.2833333333333</v>
      </c>
      <c r="E142" s="37">
        <v>814.06666666666661</v>
      </c>
      <c r="F142" s="37">
        <v>808.7833333333333</v>
      </c>
      <c r="G142" s="37">
        <v>801.56666666666661</v>
      </c>
      <c r="H142" s="37">
        <v>826.56666666666661</v>
      </c>
      <c r="I142" s="37">
        <v>833.7833333333333</v>
      </c>
      <c r="J142" s="37">
        <v>839.06666666666661</v>
      </c>
      <c r="K142" s="28">
        <v>828.5</v>
      </c>
      <c r="L142" s="28">
        <v>816</v>
      </c>
      <c r="M142" s="28">
        <v>2.7201</v>
      </c>
      <c r="N142" s="1"/>
      <c r="O142" s="1"/>
    </row>
    <row r="143" spans="1:15" ht="12.75" customHeight="1">
      <c r="A143" s="53">
        <v>134</v>
      </c>
      <c r="B143" s="28" t="s">
        <v>151</v>
      </c>
      <c r="C143" s="28">
        <v>161.55000000000001</v>
      </c>
      <c r="D143" s="37">
        <v>161.53333333333333</v>
      </c>
      <c r="E143" s="37">
        <v>158.66666666666666</v>
      </c>
      <c r="F143" s="37">
        <v>155.78333333333333</v>
      </c>
      <c r="G143" s="37">
        <v>152.91666666666666</v>
      </c>
      <c r="H143" s="37">
        <v>164.41666666666666</v>
      </c>
      <c r="I143" s="37">
        <v>167.28333333333333</v>
      </c>
      <c r="J143" s="37">
        <v>170.16666666666666</v>
      </c>
      <c r="K143" s="28">
        <v>164.4</v>
      </c>
      <c r="L143" s="28">
        <v>158.65</v>
      </c>
      <c r="M143" s="28">
        <v>51.643009999999997</v>
      </c>
      <c r="N143" s="1"/>
      <c r="O143" s="1"/>
    </row>
    <row r="144" spans="1:15" ht="12.75" customHeight="1">
      <c r="A144" s="53">
        <v>135</v>
      </c>
      <c r="B144" s="28" t="s">
        <v>150</v>
      </c>
      <c r="C144" s="28">
        <v>885.8</v>
      </c>
      <c r="D144" s="37">
        <v>882.25</v>
      </c>
      <c r="E144" s="37">
        <v>875.65</v>
      </c>
      <c r="F144" s="37">
        <v>865.5</v>
      </c>
      <c r="G144" s="37">
        <v>858.9</v>
      </c>
      <c r="H144" s="37">
        <v>892.4</v>
      </c>
      <c r="I144" s="37">
        <v>898.99999999999989</v>
      </c>
      <c r="J144" s="37">
        <v>909.15</v>
      </c>
      <c r="K144" s="28">
        <v>888.85</v>
      </c>
      <c r="L144" s="28">
        <v>872.1</v>
      </c>
      <c r="M144" s="28">
        <v>23.3504</v>
      </c>
      <c r="N144" s="1"/>
      <c r="O144" s="1"/>
    </row>
    <row r="145" spans="1:15" ht="12.75" customHeight="1">
      <c r="A145" s="53">
        <v>136</v>
      </c>
      <c r="B145" s="28" t="s">
        <v>152</v>
      </c>
      <c r="C145" s="28">
        <v>157.69999999999999</v>
      </c>
      <c r="D145" s="37">
        <v>158.31666666666666</v>
      </c>
      <c r="E145" s="37">
        <v>156.43333333333334</v>
      </c>
      <c r="F145" s="37">
        <v>155.16666666666669</v>
      </c>
      <c r="G145" s="37">
        <v>153.28333333333336</v>
      </c>
      <c r="H145" s="37">
        <v>159.58333333333331</v>
      </c>
      <c r="I145" s="37">
        <v>161.46666666666664</v>
      </c>
      <c r="J145" s="37">
        <v>162.73333333333329</v>
      </c>
      <c r="K145" s="28">
        <v>160.19999999999999</v>
      </c>
      <c r="L145" s="28">
        <v>157.05000000000001</v>
      </c>
      <c r="M145" s="28">
        <v>31.499669999999998</v>
      </c>
      <c r="N145" s="1"/>
      <c r="O145" s="1"/>
    </row>
    <row r="146" spans="1:15" ht="12.75" customHeight="1">
      <c r="A146" s="53">
        <v>137</v>
      </c>
      <c r="B146" s="28" t="s">
        <v>153</v>
      </c>
      <c r="C146" s="28">
        <v>482.55</v>
      </c>
      <c r="D146" s="37">
        <v>483.90000000000003</v>
      </c>
      <c r="E146" s="37">
        <v>473.10000000000008</v>
      </c>
      <c r="F146" s="37">
        <v>463.65000000000003</v>
      </c>
      <c r="G146" s="37">
        <v>452.85000000000008</v>
      </c>
      <c r="H146" s="37">
        <v>493.35000000000008</v>
      </c>
      <c r="I146" s="37">
        <v>504.15000000000003</v>
      </c>
      <c r="J146" s="37">
        <v>513.60000000000014</v>
      </c>
      <c r="K146" s="28">
        <v>494.7</v>
      </c>
      <c r="L146" s="28">
        <v>474.45</v>
      </c>
      <c r="M146" s="28">
        <v>26.473379999999999</v>
      </c>
      <c r="N146" s="1"/>
      <c r="O146" s="1"/>
    </row>
    <row r="147" spans="1:15" ht="12.75" customHeight="1">
      <c r="A147" s="53">
        <v>138</v>
      </c>
      <c r="B147" s="28" t="s">
        <v>154</v>
      </c>
      <c r="C147" s="28">
        <v>8597.2999999999993</v>
      </c>
      <c r="D147" s="37">
        <v>8623.3666666666668</v>
      </c>
      <c r="E147" s="37">
        <v>8526.7333333333336</v>
      </c>
      <c r="F147" s="37">
        <v>8456.1666666666661</v>
      </c>
      <c r="G147" s="37">
        <v>8359.5333333333328</v>
      </c>
      <c r="H147" s="37">
        <v>8693.9333333333343</v>
      </c>
      <c r="I147" s="37">
        <v>8790.5666666666693</v>
      </c>
      <c r="J147" s="37">
        <v>8861.133333333335</v>
      </c>
      <c r="K147" s="28">
        <v>8720</v>
      </c>
      <c r="L147" s="28">
        <v>8552.7999999999993</v>
      </c>
      <c r="M147" s="28">
        <v>5.6141899999999998</v>
      </c>
      <c r="N147" s="1"/>
      <c r="O147" s="1"/>
    </row>
    <row r="148" spans="1:15" ht="12.75" customHeight="1">
      <c r="A148" s="53">
        <v>139</v>
      </c>
      <c r="B148" s="28" t="s">
        <v>157</v>
      </c>
      <c r="C148" s="28">
        <v>952.15</v>
      </c>
      <c r="D148" s="37">
        <v>932.38333333333333</v>
      </c>
      <c r="E148" s="37">
        <v>909.76666666666665</v>
      </c>
      <c r="F148" s="37">
        <v>867.38333333333333</v>
      </c>
      <c r="G148" s="37">
        <v>844.76666666666665</v>
      </c>
      <c r="H148" s="37">
        <v>974.76666666666665</v>
      </c>
      <c r="I148" s="37">
        <v>997.38333333333321</v>
      </c>
      <c r="J148" s="37">
        <v>1039.7666666666667</v>
      </c>
      <c r="K148" s="28">
        <v>955</v>
      </c>
      <c r="L148" s="28">
        <v>890</v>
      </c>
      <c r="M148" s="28">
        <v>12.06887</v>
      </c>
      <c r="N148" s="1"/>
      <c r="O148" s="1"/>
    </row>
    <row r="149" spans="1:15" ht="12.75" customHeight="1">
      <c r="A149" s="53">
        <v>140</v>
      </c>
      <c r="B149" s="28" t="s">
        <v>159</v>
      </c>
      <c r="C149" s="28">
        <v>4006.3</v>
      </c>
      <c r="D149" s="37">
        <v>3970.4333333333329</v>
      </c>
      <c r="E149" s="37">
        <v>3870.8666666666659</v>
      </c>
      <c r="F149" s="37">
        <v>3735.4333333333329</v>
      </c>
      <c r="G149" s="37">
        <v>3635.8666666666659</v>
      </c>
      <c r="H149" s="37">
        <v>4105.8666666666659</v>
      </c>
      <c r="I149" s="37">
        <v>4205.4333333333325</v>
      </c>
      <c r="J149" s="37">
        <v>4340.8666666666659</v>
      </c>
      <c r="K149" s="28">
        <v>4070</v>
      </c>
      <c r="L149" s="28">
        <v>3835</v>
      </c>
      <c r="M149" s="28">
        <v>16.887440000000002</v>
      </c>
      <c r="N149" s="1"/>
      <c r="O149" s="1"/>
    </row>
    <row r="150" spans="1:15" ht="12.75" customHeight="1">
      <c r="A150" s="53">
        <v>141</v>
      </c>
      <c r="B150" s="28" t="s">
        <v>161</v>
      </c>
      <c r="C150" s="28">
        <v>3106.5</v>
      </c>
      <c r="D150" s="37">
        <v>3109.8166666666671</v>
      </c>
      <c r="E150" s="37">
        <v>3072.7833333333342</v>
      </c>
      <c r="F150" s="37">
        <v>3039.0666666666671</v>
      </c>
      <c r="G150" s="37">
        <v>3002.0333333333342</v>
      </c>
      <c r="H150" s="37">
        <v>3143.5333333333342</v>
      </c>
      <c r="I150" s="37">
        <v>3180.5666666666671</v>
      </c>
      <c r="J150" s="37">
        <v>3214.2833333333342</v>
      </c>
      <c r="K150" s="28">
        <v>3146.85</v>
      </c>
      <c r="L150" s="28">
        <v>3076.1</v>
      </c>
      <c r="M150" s="28">
        <v>3.8998200000000001</v>
      </c>
      <c r="N150" s="1"/>
      <c r="O150" s="1"/>
    </row>
    <row r="151" spans="1:15" ht="12.75" customHeight="1">
      <c r="A151" s="53">
        <v>142</v>
      </c>
      <c r="B151" s="28" t="s">
        <v>163</v>
      </c>
      <c r="C151" s="28">
        <v>1457.6</v>
      </c>
      <c r="D151" s="37">
        <v>1457.2166666666665</v>
      </c>
      <c r="E151" s="37">
        <v>1446.383333333333</v>
      </c>
      <c r="F151" s="37">
        <v>1435.1666666666665</v>
      </c>
      <c r="G151" s="37">
        <v>1424.333333333333</v>
      </c>
      <c r="H151" s="37">
        <v>1468.4333333333329</v>
      </c>
      <c r="I151" s="37">
        <v>1479.2666666666664</v>
      </c>
      <c r="J151" s="37">
        <v>1490.4833333333329</v>
      </c>
      <c r="K151" s="28">
        <v>1468.05</v>
      </c>
      <c r="L151" s="28">
        <v>1446</v>
      </c>
      <c r="M151" s="28">
        <v>4.2674700000000003</v>
      </c>
      <c r="N151" s="1"/>
      <c r="O151" s="1"/>
    </row>
    <row r="152" spans="1:15" ht="12.75" customHeight="1">
      <c r="A152" s="53">
        <v>143</v>
      </c>
      <c r="B152" s="28" t="s">
        <v>269</v>
      </c>
      <c r="C152" s="28">
        <v>910.35</v>
      </c>
      <c r="D152" s="37">
        <v>907.73333333333323</v>
      </c>
      <c r="E152" s="37">
        <v>900.31666666666649</v>
      </c>
      <c r="F152" s="37">
        <v>890.2833333333333</v>
      </c>
      <c r="G152" s="37">
        <v>882.86666666666656</v>
      </c>
      <c r="H152" s="37">
        <v>917.76666666666642</v>
      </c>
      <c r="I152" s="37">
        <v>925.18333333333317</v>
      </c>
      <c r="J152" s="37">
        <v>935.21666666666636</v>
      </c>
      <c r="K152" s="28">
        <v>915.15</v>
      </c>
      <c r="L152" s="28">
        <v>897.7</v>
      </c>
      <c r="M152" s="28">
        <v>1.9618</v>
      </c>
      <c r="N152" s="1"/>
      <c r="O152" s="1"/>
    </row>
    <row r="153" spans="1:15" ht="12.75" customHeight="1">
      <c r="A153" s="53">
        <v>144</v>
      </c>
      <c r="B153" s="28" t="s">
        <v>169</v>
      </c>
      <c r="C153" s="28">
        <v>138.94999999999999</v>
      </c>
      <c r="D153" s="37">
        <v>139.46666666666667</v>
      </c>
      <c r="E153" s="37">
        <v>137.58333333333334</v>
      </c>
      <c r="F153" s="37">
        <v>136.21666666666667</v>
      </c>
      <c r="G153" s="37">
        <v>134.33333333333334</v>
      </c>
      <c r="H153" s="37">
        <v>140.83333333333334</v>
      </c>
      <c r="I153" s="37">
        <v>142.71666666666667</v>
      </c>
      <c r="J153" s="37">
        <v>144.08333333333334</v>
      </c>
      <c r="K153" s="28">
        <v>141.35</v>
      </c>
      <c r="L153" s="28">
        <v>138.1</v>
      </c>
      <c r="M153" s="28">
        <v>66.148200000000003</v>
      </c>
      <c r="N153" s="1"/>
      <c r="O153" s="1"/>
    </row>
    <row r="154" spans="1:15" ht="12.75" customHeight="1">
      <c r="A154" s="53">
        <v>145</v>
      </c>
      <c r="B154" s="28" t="s">
        <v>171</v>
      </c>
      <c r="C154" s="28">
        <v>142.05000000000001</v>
      </c>
      <c r="D154" s="37">
        <v>141.33333333333334</v>
      </c>
      <c r="E154" s="37">
        <v>139.26666666666668</v>
      </c>
      <c r="F154" s="37">
        <v>136.48333333333335</v>
      </c>
      <c r="G154" s="37">
        <v>134.41666666666669</v>
      </c>
      <c r="H154" s="37">
        <v>144.11666666666667</v>
      </c>
      <c r="I154" s="37">
        <v>146.18333333333334</v>
      </c>
      <c r="J154" s="37">
        <v>148.96666666666667</v>
      </c>
      <c r="K154" s="28">
        <v>143.4</v>
      </c>
      <c r="L154" s="28">
        <v>138.55000000000001</v>
      </c>
      <c r="M154" s="28">
        <v>279.28926999999999</v>
      </c>
      <c r="N154" s="1"/>
      <c r="O154" s="1"/>
    </row>
    <row r="155" spans="1:15" ht="12.75" customHeight="1">
      <c r="A155" s="53">
        <v>146</v>
      </c>
      <c r="B155" s="28" t="s">
        <v>165</v>
      </c>
      <c r="C155" s="28">
        <v>108.85</v>
      </c>
      <c r="D155" s="37">
        <v>109.08333333333333</v>
      </c>
      <c r="E155" s="37">
        <v>107.76666666666665</v>
      </c>
      <c r="F155" s="37">
        <v>106.68333333333332</v>
      </c>
      <c r="G155" s="37">
        <v>105.36666666666665</v>
      </c>
      <c r="H155" s="37">
        <v>110.16666666666666</v>
      </c>
      <c r="I155" s="37">
        <v>111.48333333333335</v>
      </c>
      <c r="J155" s="37">
        <v>112.56666666666666</v>
      </c>
      <c r="K155" s="28">
        <v>110.4</v>
      </c>
      <c r="L155" s="28">
        <v>108</v>
      </c>
      <c r="M155" s="28">
        <v>130.71171000000001</v>
      </c>
      <c r="N155" s="1"/>
      <c r="O155" s="1"/>
    </row>
    <row r="156" spans="1:15" ht="12.75" customHeight="1">
      <c r="A156" s="53">
        <v>147</v>
      </c>
      <c r="B156" s="28" t="s">
        <v>167</v>
      </c>
      <c r="C156" s="28">
        <v>3934.3</v>
      </c>
      <c r="D156" s="37">
        <v>3924.1</v>
      </c>
      <c r="E156" s="37">
        <v>3870.2</v>
      </c>
      <c r="F156" s="37">
        <v>3806.1</v>
      </c>
      <c r="G156" s="37">
        <v>3752.2</v>
      </c>
      <c r="H156" s="37">
        <v>3988.2</v>
      </c>
      <c r="I156" s="37">
        <v>4042.1000000000004</v>
      </c>
      <c r="J156" s="37">
        <v>4106.2</v>
      </c>
      <c r="K156" s="28">
        <v>3978</v>
      </c>
      <c r="L156" s="28">
        <v>3860</v>
      </c>
      <c r="M156" s="28">
        <v>1.79158</v>
      </c>
      <c r="N156" s="1"/>
      <c r="O156" s="1"/>
    </row>
    <row r="157" spans="1:15" ht="12.75" customHeight="1">
      <c r="A157" s="53">
        <v>148</v>
      </c>
      <c r="B157" s="28" t="s">
        <v>168</v>
      </c>
      <c r="C157" s="28">
        <v>18521.55</v>
      </c>
      <c r="D157" s="37">
        <v>18529.816666666666</v>
      </c>
      <c r="E157" s="37">
        <v>18419.73333333333</v>
      </c>
      <c r="F157" s="37">
        <v>18317.916666666664</v>
      </c>
      <c r="G157" s="37">
        <v>18207.833333333328</v>
      </c>
      <c r="H157" s="37">
        <v>18631.633333333331</v>
      </c>
      <c r="I157" s="37">
        <v>18741.716666666667</v>
      </c>
      <c r="J157" s="37">
        <v>18843.533333333333</v>
      </c>
      <c r="K157" s="28">
        <v>18639.900000000001</v>
      </c>
      <c r="L157" s="28">
        <v>18428</v>
      </c>
      <c r="M157" s="28">
        <v>0.29760999999999999</v>
      </c>
      <c r="N157" s="1"/>
      <c r="O157" s="1"/>
    </row>
    <row r="158" spans="1:15" ht="12.75" customHeight="1">
      <c r="A158" s="53">
        <v>149</v>
      </c>
      <c r="B158" s="28" t="s">
        <v>164</v>
      </c>
      <c r="C158" s="28">
        <v>343.5</v>
      </c>
      <c r="D158" s="37">
        <v>341.2</v>
      </c>
      <c r="E158" s="37">
        <v>337.4</v>
      </c>
      <c r="F158" s="37">
        <v>331.3</v>
      </c>
      <c r="G158" s="37">
        <v>327.5</v>
      </c>
      <c r="H158" s="37">
        <v>347.29999999999995</v>
      </c>
      <c r="I158" s="37">
        <v>351.1</v>
      </c>
      <c r="J158" s="37">
        <v>357.19999999999993</v>
      </c>
      <c r="K158" s="28">
        <v>345</v>
      </c>
      <c r="L158" s="28">
        <v>335.1</v>
      </c>
      <c r="M158" s="28">
        <v>4.6228800000000003</v>
      </c>
      <c r="N158" s="1"/>
      <c r="O158" s="1"/>
    </row>
    <row r="159" spans="1:15" ht="12.75" customHeight="1">
      <c r="A159" s="53">
        <v>150</v>
      </c>
      <c r="B159" s="28" t="s">
        <v>270</v>
      </c>
      <c r="C159" s="28">
        <v>915.8</v>
      </c>
      <c r="D159" s="37">
        <v>912.15</v>
      </c>
      <c r="E159" s="37">
        <v>897.34999999999991</v>
      </c>
      <c r="F159" s="37">
        <v>878.9</v>
      </c>
      <c r="G159" s="37">
        <v>864.09999999999991</v>
      </c>
      <c r="H159" s="37">
        <v>930.59999999999991</v>
      </c>
      <c r="I159" s="37">
        <v>945.39999999999986</v>
      </c>
      <c r="J159" s="37">
        <v>963.84999999999991</v>
      </c>
      <c r="K159" s="28">
        <v>926.95</v>
      </c>
      <c r="L159" s="28">
        <v>893.7</v>
      </c>
      <c r="M159" s="28">
        <v>8.25108</v>
      </c>
      <c r="N159" s="1"/>
      <c r="O159" s="1"/>
    </row>
    <row r="160" spans="1:15" ht="12.75" customHeight="1">
      <c r="A160" s="53">
        <v>151</v>
      </c>
      <c r="B160" s="28" t="s">
        <v>172</v>
      </c>
      <c r="C160" s="28">
        <v>172.6</v>
      </c>
      <c r="D160" s="37">
        <v>172.33333333333334</v>
      </c>
      <c r="E160" s="37">
        <v>169.81666666666669</v>
      </c>
      <c r="F160" s="37">
        <v>167.03333333333336</v>
      </c>
      <c r="G160" s="37">
        <v>164.51666666666671</v>
      </c>
      <c r="H160" s="37">
        <v>175.11666666666667</v>
      </c>
      <c r="I160" s="37">
        <v>177.63333333333333</v>
      </c>
      <c r="J160" s="37">
        <v>180.41666666666666</v>
      </c>
      <c r="K160" s="28">
        <v>174.85</v>
      </c>
      <c r="L160" s="28">
        <v>169.55</v>
      </c>
      <c r="M160" s="28">
        <v>240.31034</v>
      </c>
      <c r="N160" s="1"/>
      <c r="O160" s="1"/>
    </row>
    <row r="161" spans="1:15" ht="12.75" customHeight="1">
      <c r="A161" s="53">
        <v>152</v>
      </c>
      <c r="B161" s="28" t="s">
        <v>271</v>
      </c>
      <c r="C161" s="28">
        <v>239.65</v>
      </c>
      <c r="D161" s="37">
        <v>237.28333333333333</v>
      </c>
      <c r="E161" s="37">
        <v>233.86666666666667</v>
      </c>
      <c r="F161" s="37">
        <v>228.08333333333334</v>
      </c>
      <c r="G161" s="37">
        <v>224.66666666666669</v>
      </c>
      <c r="H161" s="37">
        <v>243.06666666666666</v>
      </c>
      <c r="I161" s="37">
        <v>246.48333333333335</v>
      </c>
      <c r="J161" s="37">
        <v>252.26666666666665</v>
      </c>
      <c r="K161" s="28">
        <v>240.7</v>
      </c>
      <c r="L161" s="28">
        <v>231.5</v>
      </c>
      <c r="M161" s="28">
        <v>18.041640000000001</v>
      </c>
      <c r="N161" s="1"/>
      <c r="O161" s="1"/>
    </row>
    <row r="162" spans="1:15" ht="12.75" customHeight="1">
      <c r="A162" s="53">
        <v>153</v>
      </c>
      <c r="B162" s="28" t="s">
        <v>179</v>
      </c>
      <c r="C162" s="28">
        <v>2433.5</v>
      </c>
      <c r="D162" s="37">
        <v>2434.9166666666665</v>
      </c>
      <c r="E162" s="37">
        <v>2384.833333333333</v>
      </c>
      <c r="F162" s="37">
        <v>2336.1666666666665</v>
      </c>
      <c r="G162" s="37">
        <v>2286.083333333333</v>
      </c>
      <c r="H162" s="37">
        <v>2483.583333333333</v>
      </c>
      <c r="I162" s="37">
        <v>2533.6666666666661</v>
      </c>
      <c r="J162" s="37">
        <v>2582.333333333333</v>
      </c>
      <c r="K162" s="28">
        <v>2485</v>
      </c>
      <c r="L162" s="28">
        <v>2386.25</v>
      </c>
      <c r="M162" s="28">
        <v>7.3422099999999997</v>
      </c>
      <c r="N162" s="1"/>
      <c r="O162" s="1"/>
    </row>
    <row r="163" spans="1:15" ht="12.75" customHeight="1">
      <c r="A163" s="53">
        <v>154</v>
      </c>
      <c r="B163" s="28" t="s">
        <v>173</v>
      </c>
      <c r="C163" s="28">
        <v>42426.05</v>
      </c>
      <c r="D163" s="37">
        <v>42499.833333333336</v>
      </c>
      <c r="E163" s="37">
        <v>41999.76666666667</v>
      </c>
      <c r="F163" s="37">
        <v>41573.483333333337</v>
      </c>
      <c r="G163" s="37">
        <v>41073.416666666672</v>
      </c>
      <c r="H163" s="37">
        <v>42926.116666666669</v>
      </c>
      <c r="I163" s="37">
        <v>43426.183333333334</v>
      </c>
      <c r="J163" s="37">
        <v>43852.466666666667</v>
      </c>
      <c r="K163" s="28">
        <v>42999.9</v>
      </c>
      <c r="L163" s="28">
        <v>42073.55</v>
      </c>
      <c r="M163" s="28">
        <v>0.18628</v>
      </c>
      <c r="N163" s="1"/>
      <c r="O163" s="1"/>
    </row>
    <row r="164" spans="1:15" ht="12.75" customHeight="1">
      <c r="A164" s="53">
        <v>155</v>
      </c>
      <c r="B164" s="28" t="s">
        <v>175</v>
      </c>
      <c r="C164" s="28">
        <v>213.75</v>
      </c>
      <c r="D164" s="37">
        <v>214.4666666666667</v>
      </c>
      <c r="E164" s="37">
        <v>212.5833333333334</v>
      </c>
      <c r="F164" s="37">
        <v>211.41666666666671</v>
      </c>
      <c r="G164" s="37">
        <v>209.53333333333342</v>
      </c>
      <c r="H164" s="37">
        <v>215.63333333333338</v>
      </c>
      <c r="I164" s="37">
        <v>217.51666666666671</v>
      </c>
      <c r="J164" s="37">
        <v>218.68333333333337</v>
      </c>
      <c r="K164" s="28">
        <v>216.35</v>
      </c>
      <c r="L164" s="28">
        <v>213.3</v>
      </c>
      <c r="M164" s="28">
        <v>9.0405899999999999</v>
      </c>
      <c r="N164" s="1"/>
      <c r="O164" s="1"/>
    </row>
    <row r="165" spans="1:15" ht="12.75" customHeight="1">
      <c r="A165" s="53">
        <v>156</v>
      </c>
      <c r="B165" s="28" t="s">
        <v>177</v>
      </c>
      <c r="C165" s="28">
        <v>4529.75</v>
      </c>
      <c r="D165" s="37">
        <v>4526.4000000000005</v>
      </c>
      <c r="E165" s="37">
        <v>4492.8500000000013</v>
      </c>
      <c r="F165" s="37">
        <v>4455.9500000000007</v>
      </c>
      <c r="G165" s="37">
        <v>4422.4000000000015</v>
      </c>
      <c r="H165" s="37">
        <v>4563.3000000000011</v>
      </c>
      <c r="I165" s="37">
        <v>4596.8500000000004</v>
      </c>
      <c r="J165" s="37">
        <v>4633.7500000000009</v>
      </c>
      <c r="K165" s="28">
        <v>4559.95</v>
      </c>
      <c r="L165" s="28">
        <v>4489.5</v>
      </c>
      <c r="M165" s="28">
        <v>0.13816000000000001</v>
      </c>
      <c r="N165" s="1"/>
      <c r="O165" s="1"/>
    </row>
    <row r="166" spans="1:15" ht="12.75" customHeight="1">
      <c r="A166" s="53">
        <v>157</v>
      </c>
      <c r="B166" s="28" t="s">
        <v>178</v>
      </c>
      <c r="C166" s="28">
        <v>2456.5</v>
      </c>
      <c r="D166" s="37">
        <v>2474.9166666666665</v>
      </c>
      <c r="E166" s="37">
        <v>2426.833333333333</v>
      </c>
      <c r="F166" s="37">
        <v>2397.1666666666665</v>
      </c>
      <c r="G166" s="37">
        <v>2349.083333333333</v>
      </c>
      <c r="H166" s="37">
        <v>2504.583333333333</v>
      </c>
      <c r="I166" s="37">
        <v>2552.6666666666661</v>
      </c>
      <c r="J166" s="37">
        <v>2582.333333333333</v>
      </c>
      <c r="K166" s="28">
        <v>2523</v>
      </c>
      <c r="L166" s="28">
        <v>2445.25</v>
      </c>
      <c r="M166" s="28">
        <v>3.47289</v>
      </c>
      <c r="N166" s="1"/>
      <c r="O166" s="1"/>
    </row>
    <row r="167" spans="1:15" ht="12.75" customHeight="1">
      <c r="A167" s="53">
        <v>158</v>
      </c>
      <c r="B167" s="28" t="s">
        <v>174</v>
      </c>
      <c r="C167" s="28">
        <v>2391.5500000000002</v>
      </c>
      <c r="D167" s="37">
        <v>2391.8333333333335</v>
      </c>
      <c r="E167" s="37">
        <v>2374.7166666666672</v>
      </c>
      <c r="F167" s="37">
        <v>2357.8833333333337</v>
      </c>
      <c r="G167" s="37">
        <v>2340.7666666666673</v>
      </c>
      <c r="H167" s="37">
        <v>2408.666666666667</v>
      </c>
      <c r="I167" s="37">
        <v>2425.7833333333328</v>
      </c>
      <c r="J167" s="37">
        <v>2442.6166666666668</v>
      </c>
      <c r="K167" s="28">
        <v>2408.9499999999998</v>
      </c>
      <c r="L167" s="28">
        <v>2375</v>
      </c>
      <c r="M167" s="28">
        <v>2.5015499999999999</v>
      </c>
      <c r="N167" s="1"/>
      <c r="O167" s="1"/>
    </row>
    <row r="168" spans="1:15" ht="12.75" customHeight="1">
      <c r="A168" s="53">
        <v>159</v>
      </c>
      <c r="B168" s="28" t="s">
        <v>272</v>
      </c>
      <c r="C168" s="28">
        <v>2523.9</v>
      </c>
      <c r="D168" s="37">
        <v>2522.2833333333333</v>
      </c>
      <c r="E168" s="37">
        <v>2491.6166666666668</v>
      </c>
      <c r="F168" s="37">
        <v>2459.3333333333335</v>
      </c>
      <c r="G168" s="37">
        <v>2428.666666666667</v>
      </c>
      <c r="H168" s="37">
        <v>2554.5666666666666</v>
      </c>
      <c r="I168" s="37">
        <v>2585.2333333333336</v>
      </c>
      <c r="J168" s="37">
        <v>2617.5166666666664</v>
      </c>
      <c r="K168" s="28">
        <v>2552.9499999999998</v>
      </c>
      <c r="L168" s="28">
        <v>2490</v>
      </c>
      <c r="M168" s="28">
        <v>2.4828199999999998</v>
      </c>
      <c r="N168" s="1"/>
      <c r="O168" s="1"/>
    </row>
    <row r="169" spans="1:15" ht="12.75" customHeight="1">
      <c r="A169" s="53">
        <v>160</v>
      </c>
      <c r="B169" s="28" t="s">
        <v>176</v>
      </c>
      <c r="C169" s="28">
        <v>121.7</v>
      </c>
      <c r="D169" s="37">
        <v>120.89999999999999</v>
      </c>
      <c r="E169" s="37">
        <v>119.34999999999998</v>
      </c>
      <c r="F169" s="37">
        <v>116.99999999999999</v>
      </c>
      <c r="G169" s="37">
        <v>115.44999999999997</v>
      </c>
      <c r="H169" s="37">
        <v>123.24999999999999</v>
      </c>
      <c r="I169" s="37">
        <v>124.8</v>
      </c>
      <c r="J169" s="37">
        <v>127.14999999999999</v>
      </c>
      <c r="K169" s="28">
        <v>122.45</v>
      </c>
      <c r="L169" s="28">
        <v>118.55</v>
      </c>
      <c r="M169" s="28">
        <v>112.21369</v>
      </c>
      <c r="N169" s="1"/>
      <c r="O169" s="1"/>
    </row>
    <row r="170" spans="1:15" ht="12.75" customHeight="1">
      <c r="A170" s="53">
        <v>161</v>
      </c>
      <c r="B170" s="28" t="s">
        <v>181</v>
      </c>
      <c r="C170" s="28">
        <v>215.4</v>
      </c>
      <c r="D170" s="37">
        <v>214.44999999999996</v>
      </c>
      <c r="E170" s="37">
        <v>212.14999999999992</v>
      </c>
      <c r="F170" s="37">
        <v>208.89999999999995</v>
      </c>
      <c r="G170" s="37">
        <v>206.59999999999991</v>
      </c>
      <c r="H170" s="37">
        <v>217.69999999999993</v>
      </c>
      <c r="I170" s="37">
        <v>219.99999999999994</v>
      </c>
      <c r="J170" s="37">
        <v>223.24999999999994</v>
      </c>
      <c r="K170" s="28">
        <v>216.75</v>
      </c>
      <c r="L170" s="28">
        <v>211.2</v>
      </c>
      <c r="M170" s="28">
        <v>149.3082</v>
      </c>
      <c r="N170" s="1"/>
      <c r="O170" s="1"/>
    </row>
    <row r="171" spans="1:15" ht="12.75" customHeight="1">
      <c r="A171" s="53">
        <v>162</v>
      </c>
      <c r="B171" s="28" t="s">
        <v>273</v>
      </c>
      <c r="C171" s="28">
        <v>488.3</v>
      </c>
      <c r="D171" s="37">
        <v>488.59999999999997</v>
      </c>
      <c r="E171" s="37">
        <v>479.74999999999994</v>
      </c>
      <c r="F171" s="37">
        <v>471.2</v>
      </c>
      <c r="G171" s="37">
        <v>462.34999999999997</v>
      </c>
      <c r="H171" s="37">
        <v>497.14999999999992</v>
      </c>
      <c r="I171" s="37">
        <v>505.99999999999994</v>
      </c>
      <c r="J171" s="37">
        <v>514.54999999999995</v>
      </c>
      <c r="K171" s="28">
        <v>497.45</v>
      </c>
      <c r="L171" s="28">
        <v>480.05</v>
      </c>
      <c r="M171" s="28">
        <v>6.4625700000000004</v>
      </c>
      <c r="N171" s="1"/>
      <c r="O171" s="1"/>
    </row>
    <row r="172" spans="1:15" ht="12.75" customHeight="1">
      <c r="A172" s="53">
        <v>163</v>
      </c>
      <c r="B172" s="28" t="s">
        <v>274</v>
      </c>
      <c r="C172" s="28">
        <v>14754.1</v>
      </c>
      <c r="D172" s="37">
        <v>14693.733333333332</v>
      </c>
      <c r="E172" s="37">
        <v>14510.416666666664</v>
      </c>
      <c r="F172" s="37">
        <v>14266.733333333332</v>
      </c>
      <c r="G172" s="37">
        <v>14083.416666666664</v>
      </c>
      <c r="H172" s="37">
        <v>14937.416666666664</v>
      </c>
      <c r="I172" s="37">
        <v>15120.733333333334</v>
      </c>
      <c r="J172" s="37">
        <v>15364.416666666664</v>
      </c>
      <c r="K172" s="28">
        <v>14877.05</v>
      </c>
      <c r="L172" s="28">
        <v>14450.05</v>
      </c>
      <c r="M172" s="28">
        <v>0.20591000000000001</v>
      </c>
      <c r="N172" s="1"/>
      <c r="O172" s="1"/>
    </row>
    <row r="173" spans="1:15" ht="12.75" customHeight="1">
      <c r="A173" s="53">
        <v>164</v>
      </c>
      <c r="B173" s="28" t="s">
        <v>180</v>
      </c>
      <c r="C173" s="28">
        <v>41.55</v>
      </c>
      <c r="D173" s="37">
        <v>41.416666666666664</v>
      </c>
      <c r="E173" s="37">
        <v>40.983333333333327</v>
      </c>
      <c r="F173" s="37">
        <v>40.416666666666664</v>
      </c>
      <c r="G173" s="37">
        <v>39.983333333333327</v>
      </c>
      <c r="H173" s="37">
        <v>41.983333333333327</v>
      </c>
      <c r="I173" s="37">
        <v>42.416666666666664</v>
      </c>
      <c r="J173" s="37">
        <v>42.983333333333327</v>
      </c>
      <c r="K173" s="28">
        <v>41.85</v>
      </c>
      <c r="L173" s="28">
        <v>40.85</v>
      </c>
      <c r="M173" s="28">
        <v>653.58799999999997</v>
      </c>
      <c r="N173" s="1"/>
      <c r="O173" s="1"/>
    </row>
    <row r="174" spans="1:15" ht="12.75" customHeight="1">
      <c r="A174" s="53">
        <v>165</v>
      </c>
      <c r="B174" s="28" t="s">
        <v>185</v>
      </c>
      <c r="C174" s="28">
        <v>148.30000000000001</v>
      </c>
      <c r="D174" s="37">
        <v>149.25</v>
      </c>
      <c r="E174" s="37">
        <v>146.55000000000001</v>
      </c>
      <c r="F174" s="37">
        <v>144.80000000000001</v>
      </c>
      <c r="G174" s="37">
        <v>142.10000000000002</v>
      </c>
      <c r="H174" s="37">
        <v>151</v>
      </c>
      <c r="I174" s="37">
        <v>153.69999999999999</v>
      </c>
      <c r="J174" s="37">
        <v>155.44999999999999</v>
      </c>
      <c r="K174" s="28">
        <v>151.94999999999999</v>
      </c>
      <c r="L174" s="28">
        <v>147.5</v>
      </c>
      <c r="M174" s="28">
        <v>143.84692000000001</v>
      </c>
      <c r="N174" s="1"/>
      <c r="O174" s="1"/>
    </row>
    <row r="175" spans="1:15" ht="12.75" customHeight="1">
      <c r="A175" s="53">
        <v>166</v>
      </c>
      <c r="B175" s="28" t="s">
        <v>186</v>
      </c>
      <c r="C175" s="28">
        <v>138.65</v>
      </c>
      <c r="D175" s="37">
        <v>137.5</v>
      </c>
      <c r="E175" s="37">
        <v>135.65</v>
      </c>
      <c r="F175" s="37">
        <v>132.65</v>
      </c>
      <c r="G175" s="37">
        <v>130.80000000000001</v>
      </c>
      <c r="H175" s="37">
        <v>140.5</v>
      </c>
      <c r="I175" s="37">
        <v>142.35000000000002</v>
      </c>
      <c r="J175" s="37">
        <v>145.35</v>
      </c>
      <c r="K175" s="28">
        <v>139.35</v>
      </c>
      <c r="L175" s="28">
        <v>134.5</v>
      </c>
      <c r="M175" s="28">
        <v>78.820229999999995</v>
      </c>
      <c r="N175" s="1"/>
      <c r="O175" s="1"/>
    </row>
    <row r="176" spans="1:15" ht="12.75" customHeight="1">
      <c r="A176" s="53">
        <v>167</v>
      </c>
      <c r="B176" s="28" t="s">
        <v>187</v>
      </c>
      <c r="C176" s="28">
        <v>2386.6</v>
      </c>
      <c r="D176" s="37">
        <v>2383.0666666666666</v>
      </c>
      <c r="E176" s="37">
        <v>2359.7333333333331</v>
      </c>
      <c r="F176" s="37">
        <v>2332.8666666666663</v>
      </c>
      <c r="G176" s="37">
        <v>2309.5333333333328</v>
      </c>
      <c r="H176" s="37">
        <v>2409.9333333333334</v>
      </c>
      <c r="I176" s="37">
        <v>2433.2666666666673</v>
      </c>
      <c r="J176" s="37">
        <v>2460.1333333333337</v>
      </c>
      <c r="K176" s="28">
        <v>2406.4</v>
      </c>
      <c r="L176" s="28">
        <v>2356.1999999999998</v>
      </c>
      <c r="M176" s="28">
        <v>56.043080000000003</v>
      </c>
      <c r="N176" s="1"/>
      <c r="O176" s="1"/>
    </row>
    <row r="177" spans="1:15" ht="12.75" customHeight="1">
      <c r="A177" s="53">
        <v>168</v>
      </c>
      <c r="B177" s="28" t="s">
        <v>275</v>
      </c>
      <c r="C177" s="28">
        <v>879.5</v>
      </c>
      <c r="D177" s="37">
        <v>878.0333333333333</v>
      </c>
      <c r="E177" s="37">
        <v>872.56666666666661</v>
      </c>
      <c r="F177" s="37">
        <v>865.63333333333333</v>
      </c>
      <c r="G177" s="37">
        <v>860.16666666666663</v>
      </c>
      <c r="H177" s="37">
        <v>884.96666666666658</v>
      </c>
      <c r="I177" s="37">
        <v>890.43333333333328</v>
      </c>
      <c r="J177" s="37">
        <v>897.36666666666656</v>
      </c>
      <c r="K177" s="28">
        <v>883.5</v>
      </c>
      <c r="L177" s="28">
        <v>871.1</v>
      </c>
      <c r="M177" s="28">
        <v>10.70345</v>
      </c>
      <c r="N177" s="1"/>
      <c r="O177" s="1"/>
    </row>
    <row r="178" spans="1:15" ht="12.75" customHeight="1">
      <c r="A178" s="53">
        <v>169</v>
      </c>
      <c r="B178" s="28" t="s">
        <v>189</v>
      </c>
      <c r="C178" s="28">
        <v>1233.25</v>
      </c>
      <c r="D178" s="37">
        <v>1225.8999999999999</v>
      </c>
      <c r="E178" s="37">
        <v>1213.3999999999996</v>
      </c>
      <c r="F178" s="37">
        <v>1193.5499999999997</v>
      </c>
      <c r="G178" s="37">
        <v>1181.0499999999995</v>
      </c>
      <c r="H178" s="37">
        <v>1245.7499999999998</v>
      </c>
      <c r="I178" s="37">
        <v>1258.2500000000002</v>
      </c>
      <c r="J178" s="37">
        <v>1278.0999999999999</v>
      </c>
      <c r="K178" s="28">
        <v>1238.4000000000001</v>
      </c>
      <c r="L178" s="28">
        <v>1206.05</v>
      </c>
      <c r="M178" s="28">
        <v>17.71932</v>
      </c>
      <c r="N178" s="1"/>
      <c r="O178" s="1"/>
    </row>
    <row r="179" spans="1:15" ht="12.75" customHeight="1">
      <c r="A179" s="53">
        <v>170</v>
      </c>
      <c r="B179" s="28" t="s">
        <v>193</v>
      </c>
      <c r="C179" s="28">
        <v>2406.8000000000002</v>
      </c>
      <c r="D179" s="37">
        <v>2407.6</v>
      </c>
      <c r="E179" s="37">
        <v>2360.1999999999998</v>
      </c>
      <c r="F179" s="37">
        <v>2313.6</v>
      </c>
      <c r="G179" s="37">
        <v>2266.1999999999998</v>
      </c>
      <c r="H179" s="37">
        <v>2454.1999999999998</v>
      </c>
      <c r="I179" s="37">
        <v>2501.6000000000004</v>
      </c>
      <c r="J179" s="37">
        <v>2548.1999999999998</v>
      </c>
      <c r="K179" s="28">
        <v>2455</v>
      </c>
      <c r="L179" s="28">
        <v>2361</v>
      </c>
      <c r="M179" s="28">
        <v>7.5887799999999999</v>
      </c>
      <c r="N179" s="1"/>
      <c r="O179" s="1"/>
    </row>
    <row r="180" spans="1:15" ht="12.75" customHeight="1">
      <c r="A180" s="53">
        <v>171</v>
      </c>
      <c r="B180" s="28" t="s">
        <v>276</v>
      </c>
      <c r="C180" s="28">
        <v>7561.1</v>
      </c>
      <c r="D180" s="37">
        <v>7496.7</v>
      </c>
      <c r="E180" s="37">
        <v>7404.4</v>
      </c>
      <c r="F180" s="37">
        <v>7247.7</v>
      </c>
      <c r="G180" s="37">
        <v>7155.4</v>
      </c>
      <c r="H180" s="37">
        <v>7653.4</v>
      </c>
      <c r="I180" s="37">
        <v>7745.7000000000007</v>
      </c>
      <c r="J180" s="37">
        <v>7902.4</v>
      </c>
      <c r="K180" s="28">
        <v>7589</v>
      </c>
      <c r="L180" s="28">
        <v>7340</v>
      </c>
      <c r="M180" s="28">
        <v>0.15945000000000001</v>
      </c>
      <c r="N180" s="1"/>
      <c r="O180" s="1"/>
    </row>
    <row r="181" spans="1:15" ht="12.75" customHeight="1">
      <c r="A181" s="53">
        <v>172</v>
      </c>
      <c r="B181" s="28" t="s">
        <v>191</v>
      </c>
      <c r="C181" s="28">
        <v>24267.1</v>
      </c>
      <c r="D181" s="37">
        <v>24342.566666666666</v>
      </c>
      <c r="E181" s="37">
        <v>24135.133333333331</v>
      </c>
      <c r="F181" s="37">
        <v>24003.166666666664</v>
      </c>
      <c r="G181" s="37">
        <v>23795.73333333333</v>
      </c>
      <c r="H181" s="37">
        <v>24474.533333333333</v>
      </c>
      <c r="I181" s="37">
        <v>24681.966666666667</v>
      </c>
      <c r="J181" s="37">
        <v>24813.933333333334</v>
      </c>
      <c r="K181" s="28">
        <v>24550</v>
      </c>
      <c r="L181" s="28">
        <v>24210.6</v>
      </c>
      <c r="M181" s="28">
        <v>0.19599</v>
      </c>
      <c r="N181" s="1"/>
      <c r="O181" s="1"/>
    </row>
    <row r="182" spans="1:15" ht="12.75" customHeight="1">
      <c r="A182" s="53">
        <v>173</v>
      </c>
      <c r="B182" s="28" t="s">
        <v>194</v>
      </c>
      <c r="C182" s="28">
        <v>1228.4000000000001</v>
      </c>
      <c r="D182" s="37">
        <v>1241.8</v>
      </c>
      <c r="E182" s="37">
        <v>1211.5999999999999</v>
      </c>
      <c r="F182" s="37">
        <v>1194.8</v>
      </c>
      <c r="G182" s="37">
        <v>1164.5999999999999</v>
      </c>
      <c r="H182" s="37">
        <v>1258.5999999999999</v>
      </c>
      <c r="I182" s="37">
        <v>1288.8000000000002</v>
      </c>
      <c r="J182" s="37">
        <v>1305.5999999999999</v>
      </c>
      <c r="K182" s="28">
        <v>1272</v>
      </c>
      <c r="L182" s="28">
        <v>1225</v>
      </c>
      <c r="M182" s="28">
        <v>9.7342499999999994</v>
      </c>
      <c r="N182" s="1"/>
      <c r="O182" s="1"/>
    </row>
    <row r="183" spans="1:15" ht="12.75" customHeight="1">
      <c r="A183" s="53">
        <v>174</v>
      </c>
      <c r="B183" s="28" t="s">
        <v>192</v>
      </c>
      <c r="C183" s="28">
        <v>2325.3000000000002</v>
      </c>
      <c r="D183" s="37">
        <v>2318.4333333333334</v>
      </c>
      <c r="E183" s="37">
        <v>2300.8666666666668</v>
      </c>
      <c r="F183" s="37">
        <v>2276.4333333333334</v>
      </c>
      <c r="G183" s="37">
        <v>2258.8666666666668</v>
      </c>
      <c r="H183" s="37">
        <v>2342.8666666666668</v>
      </c>
      <c r="I183" s="37">
        <v>2360.4333333333334</v>
      </c>
      <c r="J183" s="37">
        <v>2384.8666666666668</v>
      </c>
      <c r="K183" s="28">
        <v>2336</v>
      </c>
      <c r="L183" s="28">
        <v>2294</v>
      </c>
      <c r="M183" s="28">
        <v>1.61134</v>
      </c>
      <c r="N183" s="1"/>
      <c r="O183" s="1"/>
    </row>
    <row r="184" spans="1:15" ht="12.75" customHeight="1">
      <c r="A184" s="53">
        <v>175</v>
      </c>
      <c r="B184" s="28" t="s">
        <v>190</v>
      </c>
      <c r="C184" s="28">
        <v>538.29999999999995</v>
      </c>
      <c r="D184" s="37">
        <v>535.41666666666663</v>
      </c>
      <c r="E184" s="37">
        <v>529.93333333333328</v>
      </c>
      <c r="F184" s="37">
        <v>521.56666666666661</v>
      </c>
      <c r="G184" s="37">
        <v>516.08333333333326</v>
      </c>
      <c r="H184" s="37">
        <v>543.7833333333333</v>
      </c>
      <c r="I184" s="37">
        <v>549.26666666666665</v>
      </c>
      <c r="J184" s="37">
        <v>557.63333333333333</v>
      </c>
      <c r="K184" s="28">
        <v>540.9</v>
      </c>
      <c r="L184" s="28">
        <v>527.04999999999995</v>
      </c>
      <c r="M184" s="28">
        <v>286.74232000000001</v>
      </c>
      <c r="N184" s="1"/>
      <c r="O184" s="1"/>
    </row>
    <row r="185" spans="1:15" ht="12.75" customHeight="1">
      <c r="A185" s="53">
        <v>176</v>
      </c>
      <c r="B185" s="28" t="s">
        <v>188</v>
      </c>
      <c r="C185" s="28">
        <v>98.45</v>
      </c>
      <c r="D185" s="37">
        <v>98.550000000000011</v>
      </c>
      <c r="E185" s="37">
        <v>97.450000000000017</v>
      </c>
      <c r="F185" s="37">
        <v>96.45</v>
      </c>
      <c r="G185" s="37">
        <v>95.350000000000009</v>
      </c>
      <c r="H185" s="37">
        <v>99.550000000000026</v>
      </c>
      <c r="I185" s="37">
        <v>100.65000000000002</v>
      </c>
      <c r="J185" s="37">
        <v>101.65000000000003</v>
      </c>
      <c r="K185" s="28">
        <v>99.65</v>
      </c>
      <c r="L185" s="28">
        <v>97.55</v>
      </c>
      <c r="M185" s="28">
        <v>291.76967000000002</v>
      </c>
      <c r="N185" s="1"/>
      <c r="O185" s="1"/>
    </row>
    <row r="186" spans="1:15" ht="12.75" customHeight="1">
      <c r="A186" s="53">
        <v>177</v>
      </c>
      <c r="B186" s="28" t="s">
        <v>195</v>
      </c>
      <c r="C186" s="28">
        <v>834.5</v>
      </c>
      <c r="D186" s="37">
        <v>834.76666666666677</v>
      </c>
      <c r="E186" s="37">
        <v>819.78333333333353</v>
      </c>
      <c r="F186" s="37">
        <v>805.06666666666672</v>
      </c>
      <c r="G186" s="37">
        <v>790.08333333333348</v>
      </c>
      <c r="H186" s="37">
        <v>849.48333333333358</v>
      </c>
      <c r="I186" s="37">
        <v>864.46666666666692</v>
      </c>
      <c r="J186" s="37">
        <v>879.18333333333362</v>
      </c>
      <c r="K186" s="28">
        <v>849.75</v>
      </c>
      <c r="L186" s="28">
        <v>820.05</v>
      </c>
      <c r="M186" s="28">
        <v>80.415170000000003</v>
      </c>
      <c r="N186" s="1"/>
      <c r="O186" s="1"/>
    </row>
    <row r="187" spans="1:15" ht="12.75" customHeight="1">
      <c r="A187" s="53">
        <v>178</v>
      </c>
      <c r="B187" s="28" t="s">
        <v>196</v>
      </c>
      <c r="C187" s="28">
        <v>497.8</v>
      </c>
      <c r="D187" s="37">
        <v>497.2</v>
      </c>
      <c r="E187" s="37">
        <v>493.09999999999997</v>
      </c>
      <c r="F187" s="37">
        <v>488.4</v>
      </c>
      <c r="G187" s="37">
        <v>484.29999999999995</v>
      </c>
      <c r="H187" s="37">
        <v>501.9</v>
      </c>
      <c r="I187" s="37">
        <v>506</v>
      </c>
      <c r="J187" s="37">
        <v>510.7</v>
      </c>
      <c r="K187" s="28">
        <v>501.3</v>
      </c>
      <c r="L187" s="28">
        <v>492.5</v>
      </c>
      <c r="M187" s="28">
        <v>5.4433999999999996</v>
      </c>
      <c r="N187" s="1"/>
      <c r="O187" s="1"/>
    </row>
    <row r="188" spans="1:15" ht="12.75" customHeight="1">
      <c r="A188" s="53">
        <v>179</v>
      </c>
      <c r="B188" s="28" t="s">
        <v>277</v>
      </c>
      <c r="C188" s="28">
        <v>570.1</v>
      </c>
      <c r="D188" s="37">
        <v>572.91666666666663</v>
      </c>
      <c r="E188" s="37">
        <v>564.23333333333323</v>
      </c>
      <c r="F188" s="37">
        <v>558.36666666666656</v>
      </c>
      <c r="G188" s="37">
        <v>549.68333333333317</v>
      </c>
      <c r="H188" s="37">
        <v>578.7833333333333</v>
      </c>
      <c r="I188" s="37">
        <v>587.4666666666667</v>
      </c>
      <c r="J188" s="37">
        <v>593.33333333333337</v>
      </c>
      <c r="K188" s="28">
        <v>581.6</v>
      </c>
      <c r="L188" s="28">
        <v>567.04999999999995</v>
      </c>
      <c r="M188" s="28">
        <v>2.1554700000000002</v>
      </c>
      <c r="N188" s="1"/>
      <c r="O188" s="1"/>
    </row>
    <row r="189" spans="1:15" ht="12.75" customHeight="1">
      <c r="A189" s="53">
        <v>180</v>
      </c>
      <c r="B189" s="28" t="s">
        <v>208</v>
      </c>
      <c r="C189" s="28">
        <v>606.29999999999995</v>
      </c>
      <c r="D189" s="37">
        <v>605.68333333333328</v>
      </c>
      <c r="E189" s="37">
        <v>597.86666666666656</v>
      </c>
      <c r="F189" s="37">
        <v>589.43333333333328</v>
      </c>
      <c r="G189" s="37">
        <v>581.61666666666656</v>
      </c>
      <c r="H189" s="37">
        <v>614.11666666666656</v>
      </c>
      <c r="I189" s="37">
        <v>621.93333333333339</v>
      </c>
      <c r="J189" s="37">
        <v>630.36666666666656</v>
      </c>
      <c r="K189" s="28">
        <v>613.5</v>
      </c>
      <c r="L189" s="28">
        <v>597.25</v>
      </c>
      <c r="M189" s="28">
        <v>20.667960000000001</v>
      </c>
      <c r="N189" s="1"/>
      <c r="O189" s="1"/>
    </row>
    <row r="190" spans="1:15" ht="12.75" customHeight="1">
      <c r="A190" s="53">
        <v>181</v>
      </c>
      <c r="B190" s="28" t="s">
        <v>197</v>
      </c>
      <c r="C190" s="28">
        <v>933.75</v>
      </c>
      <c r="D190" s="37">
        <v>941.18333333333339</v>
      </c>
      <c r="E190" s="37">
        <v>924.46666666666681</v>
      </c>
      <c r="F190" s="37">
        <v>915.18333333333339</v>
      </c>
      <c r="G190" s="37">
        <v>898.46666666666681</v>
      </c>
      <c r="H190" s="37">
        <v>950.46666666666681</v>
      </c>
      <c r="I190" s="37">
        <v>967.18333333333351</v>
      </c>
      <c r="J190" s="37">
        <v>976.46666666666681</v>
      </c>
      <c r="K190" s="28">
        <v>957.9</v>
      </c>
      <c r="L190" s="28">
        <v>931.9</v>
      </c>
      <c r="M190" s="28">
        <v>15.33507</v>
      </c>
      <c r="N190" s="1"/>
      <c r="O190" s="1"/>
    </row>
    <row r="191" spans="1:15" ht="12.75" customHeight="1">
      <c r="A191" s="53">
        <v>182</v>
      </c>
      <c r="B191" s="28" t="s">
        <v>534</v>
      </c>
      <c r="C191" s="28">
        <v>1283.3</v>
      </c>
      <c r="D191" s="37">
        <v>1287.05</v>
      </c>
      <c r="E191" s="37">
        <v>1271.25</v>
      </c>
      <c r="F191" s="37">
        <v>1259.2</v>
      </c>
      <c r="G191" s="37">
        <v>1243.4000000000001</v>
      </c>
      <c r="H191" s="37">
        <v>1299.0999999999999</v>
      </c>
      <c r="I191" s="37">
        <v>1314.8999999999996</v>
      </c>
      <c r="J191" s="37">
        <v>1326.9499999999998</v>
      </c>
      <c r="K191" s="28">
        <v>1302.8499999999999</v>
      </c>
      <c r="L191" s="28">
        <v>1275</v>
      </c>
      <c r="M191" s="28">
        <v>3.7782300000000002</v>
      </c>
      <c r="N191" s="1"/>
      <c r="O191" s="1"/>
    </row>
    <row r="192" spans="1:15" ht="12.75" customHeight="1">
      <c r="A192" s="53">
        <v>183</v>
      </c>
      <c r="B192" s="28" t="s">
        <v>202</v>
      </c>
      <c r="C192" s="28">
        <v>3736.25</v>
      </c>
      <c r="D192" s="37">
        <v>3738.5499999999997</v>
      </c>
      <c r="E192" s="37">
        <v>3719.0999999999995</v>
      </c>
      <c r="F192" s="37">
        <v>3701.95</v>
      </c>
      <c r="G192" s="37">
        <v>3682.4999999999995</v>
      </c>
      <c r="H192" s="37">
        <v>3755.6999999999994</v>
      </c>
      <c r="I192" s="37">
        <v>3775.1499999999992</v>
      </c>
      <c r="J192" s="37">
        <v>3792.2999999999993</v>
      </c>
      <c r="K192" s="28">
        <v>3758</v>
      </c>
      <c r="L192" s="28">
        <v>3721.4</v>
      </c>
      <c r="M192" s="28">
        <v>27.393930000000001</v>
      </c>
      <c r="N192" s="1"/>
      <c r="O192" s="1"/>
    </row>
    <row r="193" spans="1:15" ht="12.75" customHeight="1">
      <c r="A193" s="53">
        <v>184</v>
      </c>
      <c r="B193" s="28" t="s">
        <v>198</v>
      </c>
      <c r="C193" s="28">
        <v>727.3</v>
      </c>
      <c r="D193" s="37">
        <v>728.76666666666677</v>
      </c>
      <c r="E193" s="37">
        <v>720.58333333333348</v>
      </c>
      <c r="F193" s="37">
        <v>713.86666666666667</v>
      </c>
      <c r="G193" s="37">
        <v>705.68333333333339</v>
      </c>
      <c r="H193" s="37">
        <v>735.48333333333358</v>
      </c>
      <c r="I193" s="37">
        <v>743.66666666666674</v>
      </c>
      <c r="J193" s="37">
        <v>750.38333333333367</v>
      </c>
      <c r="K193" s="28">
        <v>736.95</v>
      </c>
      <c r="L193" s="28">
        <v>722.05</v>
      </c>
      <c r="M193" s="28">
        <v>16.824590000000001</v>
      </c>
      <c r="N193" s="1"/>
      <c r="O193" s="1"/>
    </row>
    <row r="194" spans="1:15" ht="12.75" customHeight="1">
      <c r="A194" s="53">
        <v>185</v>
      </c>
      <c r="B194" s="28" t="s">
        <v>278</v>
      </c>
      <c r="C194" s="28">
        <v>7607.35</v>
      </c>
      <c r="D194" s="37">
        <v>7587.0166666666664</v>
      </c>
      <c r="E194" s="37">
        <v>7397.0333333333328</v>
      </c>
      <c r="F194" s="37">
        <v>7186.7166666666662</v>
      </c>
      <c r="G194" s="37">
        <v>6996.7333333333327</v>
      </c>
      <c r="H194" s="37">
        <v>7797.333333333333</v>
      </c>
      <c r="I194" s="37">
        <v>7987.3166666666666</v>
      </c>
      <c r="J194" s="37">
        <v>8197.6333333333332</v>
      </c>
      <c r="K194" s="28">
        <v>7777</v>
      </c>
      <c r="L194" s="28">
        <v>7376.7</v>
      </c>
      <c r="M194" s="28">
        <v>10.0694</v>
      </c>
      <c r="N194" s="1"/>
      <c r="O194" s="1"/>
    </row>
    <row r="195" spans="1:15" ht="12.75" customHeight="1">
      <c r="A195" s="53">
        <v>186</v>
      </c>
      <c r="B195" s="28" t="s">
        <v>199</v>
      </c>
      <c r="C195" s="28">
        <v>517.75</v>
      </c>
      <c r="D195" s="37">
        <v>511.98333333333335</v>
      </c>
      <c r="E195" s="37">
        <v>503.9666666666667</v>
      </c>
      <c r="F195" s="37">
        <v>490.18333333333334</v>
      </c>
      <c r="G195" s="37">
        <v>482.16666666666669</v>
      </c>
      <c r="H195" s="37">
        <v>525.76666666666665</v>
      </c>
      <c r="I195" s="37">
        <v>533.7833333333333</v>
      </c>
      <c r="J195" s="37">
        <v>547.56666666666672</v>
      </c>
      <c r="K195" s="28">
        <v>520</v>
      </c>
      <c r="L195" s="28">
        <v>498.2</v>
      </c>
      <c r="M195" s="28">
        <v>273.06578000000002</v>
      </c>
      <c r="N195" s="1"/>
      <c r="O195" s="1"/>
    </row>
    <row r="196" spans="1:15" ht="12.75" customHeight="1">
      <c r="A196" s="53">
        <v>187</v>
      </c>
      <c r="B196" s="28" t="s">
        <v>200</v>
      </c>
      <c r="C196" s="28">
        <v>246.05</v>
      </c>
      <c r="D196" s="37">
        <v>246.9666666666667</v>
      </c>
      <c r="E196" s="37">
        <v>244.38333333333338</v>
      </c>
      <c r="F196" s="37">
        <v>242.7166666666667</v>
      </c>
      <c r="G196" s="37">
        <v>240.13333333333338</v>
      </c>
      <c r="H196" s="37">
        <v>248.63333333333338</v>
      </c>
      <c r="I196" s="37">
        <v>251.2166666666667</v>
      </c>
      <c r="J196" s="37">
        <v>252.88333333333338</v>
      </c>
      <c r="K196" s="28">
        <v>249.55</v>
      </c>
      <c r="L196" s="28">
        <v>245.3</v>
      </c>
      <c r="M196" s="28">
        <v>249.39671000000001</v>
      </c>
      <c r="N196" s="1"/>
      <c r="O196" s="1"/>
    </row>
    <row r="197" spans="1:15" ht="12.75" customHeight="1">
      <c r="A197" s="53">
        <v>188</v>
      </c>
      <c r="B197" s="28" t="s">
        <v>201</v>
      </c>
      <c r="C197" s="28">
        <v>1085.55</v>
      </c>
      <c r="D197" s="37">
        <v>1093.55</v>
      </c>
      <c r="E197" s="37">
        <v>1072.5</v>
      </c>
      <c r="F197" s="37">
        <v>1059.45</v>
      </c>
      <c r="G197" s="37">
        <v>1038.4000000000001</v>
      </c>
      <c r="H197" s="37">
        <v>1106.5999999999999</v>
      </c>
      <c r="I197" s="37">
        <v>1127.6499999999996</v>
      </c>
      <c r="J197" s="37">
        <v>1140.6999999999998</v>
      </c>
      <c r="K197" s="28">
        <v>1114.5999999999999</v>
      </c>
      <c r="L197" s="28">
        <v>1080.5</v>
      </c>
      <c r="M197" s="28">
        <v>55.709389999999999</v>
      </c>
      <c r="N197" s="1"/>
      <c r="O197" s="1"/>
    </row>
    <row r="198" spans="1:15" ht="12.75" customHeight="1">
      <c r="A198" s="53">
        <v>189</v>
      </c>
      <c r="B198" s="28" t="s">
        <v>203</v>
      </c>
      <c r="C198" s="28">
        <v>1479</v>
      </c>
      <c r="D198" s="37">
        <v>1466.0333333333335</v>
      </c>
      <c r="E198" s="37">
        <v>1444.4666666666672</v>
      </c>
      <c r="F198" s="37">
        <v>1409.9333333333336</v>
      </c>
      <c r="G198" s="37">
        <v>1388.3666666666672</v>
      </c>
      <c r="H198" s="37">
        <v>1500.5666666666671</v>
      </c>
      <c r="I198" s="37">
        <v>1522.1333333333332</v>
      </c>
      <c r="J198" s="37">
        <v>1556.666666666667</v>
      </c>
      <c r="K198" s="28">
        <v>1487.6</v>
      </c>
      <c r="L198" s="28">
        <v>1431.5</v>
      </c>
      <c r="M198" s="28">
        <v>44.06035</v>
      </c>
      <c r="N198" s="1"/>
      <c r="O198" s="1"/>
    </row>
    <row r="199" spans="1:15" ht="12.75" customHeight="1">
      <c r="A199" s="53">
        <v>190</v>
      </c>
      <c r="B199" s="28" t="s">
        <v>184</v>
      </c>
      <c r="C199" s="28">
        <v>869.1</v>
      </c>
      <c r="D199" s="37">
        <v>865.86666666666667</v>
      </c>
      <c r="E199" s="37">
        <v>853.73333333333335</v>
      </c>
      <c r="F199" s="37">
        <v>838.36666666666667</v>
      </c>
      <c r="G199" s="37">
        <v>826.23333333333335</v>
      </c>
      <c r="H199" s="37">
        <v>881.23333333333335</v>
      </c>
      <c r="I199" s="37">
        <v>893.36666666666679</v>
      </c>
      <c r="J199" s="37">
        <v>908.73333333333335</v>
      </c>
      <c r="K199" s="28">
        <v>878</v>
      </c>
      <c r="L199" s="28">
        <v>850.5</v>
      </c>
      <c r="M199" s="28">
        <v>3.2247599999999998</v>
      </c>
      <c r="N199" s="1"/>
      <c r="O199" s="1"/>
    </row>
    <row r="200" spans="1:15" ht="12.75" customHeight="1">
      <c r="A200" s="53">
        <v>191</v>
      </c>
      <c r="B200" s="28" t="s">
        <v>204</v>
      </c>
      <c r="C200" s="28">
        <v>2360.3000000000002</v>
      </c>
      <c r="D200" s="37">
        <v>2358.8833333333332</v>
      </c>
      <c r="E200" s="37">
        <v>2337.7666666666664</v>
      </c>
      <c r="F200" s="37">
        <v>2315.2333333333331</v>
      </c>
      <c r="G200" s="37">
        <v>2294.1166666666663</v>
      </c>
      <c r="H200" s="37">
        <v>2381.4166666666665</v>
      </c>
      <c r="I200" s="37">
        <v>2402.5333333333333</v>
      </c>
      <c r="J200" s="37">
        <v>2425.0666666666666</v>
      </c>
      <c r="K200" s="28">
        <v>2380</v>
      </c>
      <c r="L200" s="28">
        <v>2336.35</v>
      </c>
      <c r="M200" s="28">
        <v>9.0051000000000005</v>
      </c>
      <c r="N200" s="1"/>
      <c r="O200" s="1"/>
    </row>
    <row r="201" spans="1:15" ht="12.75" customHeight="1">
      <c r="A201" s="53">
        <v>192</v>
      </c>
      <c r="B201" s="28" t="s">
        <v>205</v>
      </c>
      <c r="C201" s="28">
        <v>2671.45</v>
      </c>
      <c r="D201" s="37">
        <v>2659.4833333333331</v>
      </c>
      <c r="E201" s="37">
        <v>2626.9666666666662</v>
      </c>
      <c r="F201" s="37">
        <v>2582.4833333333331</v>
      </c>
      <c r="G201" s="37">
        <v>2549.9666666666662</v>
      </c>
      <c r="H201" s="37">
        <v>2703.9666666666662</v>
      </c>
      <c r="I201" s="37">
        <v>2736.4833333333336</v>
      </c>
      <c r="J201" s="37">
        <v>2780.9666666666662</v>
      </c>
      <c r="K201" s="28">
        <v>2692</v>
      </c>
      <c r="L201" s="28">
        <v>2615</v>
      </c>
      <c r="M201" s="28">
        <v>5.6749999999999998</v>
      </c>
      <c r="N201" s="1"/>
      <c r="O201" s="1"/>
    </row>
    <row r="202" spans="1:15" ht="12.75" customHeight="1">
      <c r="A202" s="53">
        <v>193</v>
      </c>
      <c r="B202" s="28" t="s">
        <v>206</v>
      </c>
      <c r="C202" s="28">
        <v>545.70000000000005</v>
      </c>
      <c r="D202" s="37">
        <v>544.73333333333323</v>
      </c>
      <c r="E202" s="37">
        <v>540.06666666666649</v>
      </c>
      <c r="F202" s="37">
        <v>534.43333333333328</v>
      </c>
      <c r="G202" s="37">
        <v>529.76666666666654</v>
      </c>
      <c r="H202" s="37">
        <v>550.36666666666645</v>
      </c>
      <c r="I202" s="37">
        <v>555.03333333333319</v>
      </c>
      <c r="J202" s="37">
        <v>560.6666666666664</v>
      </c>
      <c r="K202" s="28">
        <v>549.4</v>
      </c>
      <c r="L202" s="28">
        <v>539.1</v>
      </c>
      <c r="M202" s="28">
        <v>10.7326</v>
      </c>
      <c r="N202" s="1"/>
      <c r="O202" s="1"/>
    </row>
    <row r="203" spans="1:15" ht="12.75" customHeight="1">
      <c r="A203" s="53">
        <v>194</v>
      </c>
      <c r="B203" s="28" t="s">
        <v>207</v>
      </c>
      <c r="C203" s="28">
        <v>1031.55</v>
      </c>
      <c r="D203" s="37">
        <v>1029.1333333333332</v>
      </c>
      <c r="E203" s="37">
        <v>1020.4166666666665</v>
      </c>
      <c r="F203" s="37">
        <v>1009.2833333333333</v>
      </c>
      <c r="G203" s="37">
        <v>1000.5666666666666</v>
      </c>
      <c r="H203" s="37">
        <v>1040.2666666666664</v>
      </c>
      <c r="I203" s="37">
        <v>1048.9833333333331</v>
      </c>
      <c r="J203" s="37">
        <v>1060.1166666666663</v>
      </c>
      <c r="K203" s="28">
        <v>1037.8499999999999</v>
      </c>
      <c r="L203" s="28">
        <v>1018</v>
      </c>
      <c r="M203" s="28">
        <v>4.0825399999999998</v>
      </c>
      <c r="N203" s="1"/>
      <c r="O203" s="1"/>
    </row>
    <row r="204" spans="1:15" ht="12.75" customHeight="1">
      <c r="A204" s="53">
        <v>195</v>
      </c>
      <c r="B204" s="28" t="s">
        <v>211</v>
      </c>
      <c r="C204" s="28">
        <v>776.5</v>
      </c>
      <c r="D204" s="37">
        <v>788.06666666666661</v>
      </c>
      <c r="E204" s="37">
        <v>763.43333333333317</v>
      </c>
      <c r="F204" s="37">
        <v>750.36666666666656</v>
      </c>
      <c r="G204" s="37">
        <v>725.73333333333312</v>
      </c>
      <c r="H204" s="37">
        <v>801.13333333333321</v>
      </c>
      <c r="I204" s="37">
        <v>825.76666666666665</v>
      </c>
      <c r="J204" s="37">
        <v>838.83333333333326</v>
      </c>
      <c r="K204" s="28">
        <v>812.7</v>
      </c>
      <c r="L204" s="28">
        <v>775</v>
      </c>
      <c r="M204" s="28">
        <v>51.387920000000001</v>
      </c>
      <c r="N204" s="1"/>
      <c r="O204" s="1"/>
    </row>
    <row r="205" spans="1:15" ht="12.75" customHeight="1">
      <c r="A205" s="53">
        <v>196</v>
      </c>
      <c r="B205" s="28" t="s">
        <v>210</v>
      </c>
      <c r="C205" s="28">
        <v>7216.4</v>
      </c>
      <c r="D205" s="37">
        <v>7221.1833333333343</v>
      </c>
      <c r="E205" s="37">
        <v>7162.8166666666684</v>
      </c>
      <c r="F205" s="37">
        <v>7109.2333333333345</v>
      </c>
      <c r="G205" s="37">
        <v>7050.8666666666686</v>
      </c>
      <c r="H205" s="37">
        <v>7274.7666666666682</v>
      </c>
      <c r="I205" s="37">
        <v>7333.1333333333332</v>
      </c>
      <c r="J205" s="37">
        <v>7386.7166666666681</v>
      </c>
      <c r="K205" s="28">
        <v>7279.55</v>
      </c>
      <c r="L205" s="28">
        <v>7167.6</v>
      </c>
      <c r="M205" s="28">
        <v>2.50406</v>
      </c>
      <c r="N205" s="1"/>
      <c r="O205" s="1"/>
    </row>
    <row r="206" spans="1:15" ht="12.75" customHeight="1">
      <c r="A206" s="53">
        <v>197</v>
      </c>
      <c r="B206" s="28" t="s">
        <v>279</v>
      </c>
      <c r="C206" s="28">
        <v>47.4</v>
      </c>
      <c r="D206" s="37">
        <v>47.466666666666661</v>
      </c>
      <c r="E206" s="37">
        <v>46.73333333333332</v>
      </c>
      <c r="F206" s="37">
        <v>46.066666666666656</v>
      </c>
      <c r="G206" s="37">
        <v>45.333333333333314</v>
      </c>
      <c r="H206" s="37">
        <v>48.133333333333326</v>
      </c>
      <c r="I206" s="37">
        <v>48.86666666666666</v>
      </c>
      <c r="J206" s="37">
        <v>49.533333333333331</v>
      </c>
      <c r="K206" s="28">
        <v>48.2</v>
      </c>
      <c r="L206" s="28">
        <v>46.8</v>
      </c>
      <c r="M206" s="28">
        <v>134.78101000000001</v>
      </c>
      <c r="N206" s="1"/>
      <c r="O206" s="1"/>
    </row>
    <row r="207" spans="1:15" ht="12.75" customHeight="1">
      <c r="A207" s="53">
        <v>198</v>
      </c>
      <c r="B207" s="28" t="s">
        <v>209</v>
      </c>
      <c r="C207" s="28">
        <v>1619.2</v>
      </c>
      <c r="D207" s="37">
        <v>1609.3999999999999</v>
      </c>
      <c r="E207" s="37">
        <v>1559.8499999999997</v>
      </c>
      <c r="F207" s="37">
        <v>1500.4999999999998</v>
      </c>
      <c r="G207" s="37">
        <v>1450.9499999999996</v>
      </c>
      <c r="H207" s="37">
        <v>1668.7499999999998</v>
      </c>
      <c r="I207" s="37">
        <v>1718.3</v>
      </c>
      <c r="J207" s="37">
        <v>1777.6499999999999</v>
      </c>
      <c r="K207" s="28">
        <v>1658.95</v>
      </c>
      <c r="L207" s="28">
        <v>1550.05</v>
      </c>
      <c r="M207" s="28">
        <v>9.5971600000000006</v>
      </c>
      <c r="N207" s="1"/>
      <c r="O207" s="1"/>
    </row>
    <row r="208" spans="1:15" ht="12.75" customHeight="1">
      <c r="A208" s="53">
        <v>199</v>
      </c>
      <c r="B208" s="28" t="s">
        <v>155</v>
      </c>
      <c r="C208" s="28">
        <v>866.4</v>
      </c>
      <c r="D208" s="37">
        <v>868.01666666666677</v>
      </c>
      <c r="E208" s="37">
        <v>854.93333333333351</v>
      </c>
      <c r="F208" s="37">
        <v>843.4666666666667</v>
      </c>
      <c r="G208" s="37">
        <v>830.38333333333344</v>
      </c>
      <c r="H208" s="37">
        <v>879.48333333333358</v>
      </c>
      <c r="I208" s="37">
        <v>892.56666666666683</v>
      </c>
      <c r="J208" s="37">
        <v>904.03333333333364</v>
      </c>
      <c r="K208" s="28">
        <v>881.1</v>
      </c>
      <c r="L208" s="28">
        <v>856.55</v>
      </c>
      <c r="M208" s="28">
        <v>15.561540000000001</v>
      </c>
      <c r="N208" s="1"/>
      <c r="O208" s="1"/>
    </row>
    <row r="209" spans="1:15" ht="12.75" customHeight="1">
      <c r="A209" s="53">
        <v>200</v>
      </c>
      <c r="B209" s="28" t="s">
        <v>281</v>
      </c>
      <c r="C209" s="28">
        <v>904.85</v>
      </c>
      <c r="D209" s="37">
        <v>899.93333333333339</v>
      </c>
      <c r="E209" s="37">
        <v>888.06666666666683</v>
      </c>
      <c r="F209" s="37">
        <v>871.28333333333342</v>
      </c>
      <c r="G209" s="37">
        <v>859.41666666666686</v>
      </c>
      <c r="H209" s="37">
        <v>916.71666666666681</v>
      </c>
      <c r="I209" s="37">
        <v>928.58333333333337</v>
      </c>
      <c r="J209" s="37">
        <v>945.36666666666679</v>
      </c>
      <c r="K209" s="28">
        <v>911.8</v>
      </c>
      <c r="L209" s="28">
        <v>883.15</v>
      </c>
      <c r="M209" s="28">
        <v>2.7729699999999999</v>
      </c>
      <c r="N209" s="1"/>
      <c r="O209" s="1"/>
    </row>
    <row r="210" spans="1:15" ht="12.75" customHeight="1">
      <c r="A210" s="53">
        <v>201</v>
      </c>
      <c r="B210" s="28" t="s">
        <v>212</v>
      </c>
      <c r="C210" s="28">
        <v>321.75</v>
      </c>
      <c r="D210" s="37">
        <v>322.63333333333333</v>
      </c>
      <c r="E210" s="37">
        <v>314.61666666666667</v>
      </c>
      <c r="F210" s="37">
        <v>307.48333333333335</v>
      </c>
      <c r="G210" s="37">
        <v>299.4666666666667</v>
      </c>
      <c r="H210" s="37">
        <v>329.76666666666665</v>
      </c>
      <c r="I210" s="37">
        <v>337.7833333333333</v>
      </c>
      <c r="J210" s="37">
        <v>344.91666666666663</v>
      </c>
      <c r="K210" s="28">
        <v>330.65</v>
      </c>
      <c r="L210" s="28">
        <v>315.5</v>
      </c>
      <c r="M210" s="28">
        <v>142.73582999999999</v>
      </c>
      <c r="N210" s="1"/>
      <c r="O210" s="1"/>
    </row>
    <row r="211" spans="1:15" ht="12.75" customHeight="1">
      <c r="A211" s="53">
        <v>202</v>
      </c>
      <c r="B211" s="28" t="s">
        <v>128</v>
      </c>
      <c r="C211" s="28">
        <v>10.65</v>
      </c>
      <c r="D211" s="37">
        <v>10.733333333333334</v>
      </c>
      <c r="E211" s="37">
        <v>10.416666666666668</v>
      </c>
      <c r="F211" s="37">
        <v>10.183333333333334</v>
      </c>
      <c r="G211" s="37">
        <v>9.8666666666666671</v>
      </c>
      <c r="H211" s="37">
        <v>10.966666666666669</v>
      </c>
      <c r="I211" s="37">
        <v>11.283333333333335</v>
      </c>
      <c r="J211" s="37">
        <v>11.516666666666669</v>
      </c>
      <c r="K211" s="28">
        <v>11.05</v>
      </c>
      <c r="L211" s="28">
        <v>10.5</v>
      </c>
      <c r="M211" s="28">
        <v>2426.9161300000001</v>
      </c>
      <c r="N211" s="1"/>
      <c r="O211" s="1"/>
    </row>
    <row r="212" spans="1:15" ht="12.75" customHeight="1">
      <c r="A212" s="53">
        <v>203</v>
      </c>
      <c r="B212" s="28" t="s">
        <v>213</v>
      </c>
      <c r="C212" s="28">
        <v>1183.3</v>
      </c>
      <c r="D212" s="37">
        <v>1178.2666666666667</v>
      </c>
      <c r="E212" s="37">
        <v>1162.7333333333333</v>
      </c>
      <c r="F212" s="37">
        <v>1142.1666666666667</v>
      </c>
      <c r="G212" s="37">
        <v>1126.6333333333334</v>
      </c>
      <c r="H212" s="37">
        <v>1198.8333333333333</v>
      </c>
      <c r="I212" s="37">
        <v>1214.3666666666666</v>
      </c>
      <c r="J212" s="37">
        <v>1234.9333333333332</v>
      </c>
      <c r="K212" s="28">
        <v>1193.8</v>
      </c>
      <c r="L212" s="28">
        <v>1157.7</v>
      </c>
      <c r="M212" s="28">
        <v>8.4962199999999992</v>
      </c>
      <c r="N212" s="1"/>
      <c r="O212" s="1"/>
    </row>
    <row r="213" spans="1:15" ht="12.75" customHeight="1">
      <c r="A213" s="53">
        <v>204</v>
      </c>
      <c r="B213" s="28" t="s">
        <v>282</v>
      </c>
      <c r="C213" s="28">
        <v>1850.9</v>
      </c>
      <c r="D213" s="37">
        <v>1846.1166666666668</v>
      </c>
      <c r="E213" s="37">
        <v>1829.7833333333335</v>
      </c>
      <c r="F213" s="37">
        <v>1808.6666666666667</v>
      </c>
      <c r="G213" s="37">
        <v>1792.3333333333335</v>
      </c>
      <c r="H213" s="37">
        <v>1867.2333333333336</v>
      </c>
      <c r="I213" s="37">
        <v>1883.5666666666666</v>
      </c>
      <c r="J213" s="37">
        <v>1904.6833333333336</v>
      </c>
      <c r="K213" s="28">
        <v>1862.45</v>
      </c>
      <c r="L213" s="28">
        <v>1825</v>
      </c>
      <c r="M213" s="28">
        <v>1.0881000000000001</v>
      </c>
      <c r="N213" s="1"/>
      <c r="O213" s="1"/>
    </row>
    <row r="214" spans="1:15" ht="12.75" customHeight="1">
      <c r="A214" s="53">
        <v>205</v>
      </c>
      <c r="B214" s="28" t="s">
        <v>214</v>
      </c>
      <c r="C214" s="37">
        <v>572.6</v>
      </c>
      <c r="D214" s="37">
        <v>569.85</v>
      </c>
      <c r="E214" s="37">
        <v>565.30000000000007</v>
      </c>
      <c r="F214" s="37">
        <v>558</v>
      </c>
      <c r="G214" s="37">
        <v>553.45000000000005</v>
      </c>
      <c r="H214" s="37">
        <v>577.15000000000009</v>
      </c>
      <c r="I214" s="37">
        <v>581.70000000000005</v>
      </c>
      <c r="J214" s="37">
        <v>589.00000000000011</v>
      </c>
      <c r="K214" s="37">
        <v>574.4</v>
      </c>
      <c r="L214" s="37">
        <v>562.54999999999995</v>
      </c>
      <c r="M214" s="37">
        <v>131.26087000000001</v>
      </c>
      <c r="N214" s="1"/>
      <c r="O214" s="1"/>
    </row>
    <row r="215" spans="1:15" ht="12.75" customHeight="1">
      <c r="A215" s="53">
        <v>206</v>
      </c>
      <c r="B215" s="28" t="s">
        <v>283</v>
      </c>
      <c r="C215" s="37">
        <v>13.3</v>
      </c>
      <c r="D215" s="37">
        <v>13.366666666666665</v>
      </c>
      <c r="E215" s="37">
        <v>13.133333333333331</v>
      </c>
      <c r="F215" s="37">
        <v>12.966666666666665</v>
      </c>
      <c r="G215" s="37">
        <v>12.733333333333331</v>
      </c>
      <c r="H215" s="37">
        <v>13.533333333333331</v>
      </c>
      <c r="I215" s="37">
        <v>13.766666666666666</v>
      </c>
      <c r="J215" s="37">
        <v>13.933333333333332</v>
      </c>
      <c r="K215" s="37">
        <v>13.6</v>
      </c>
      <c r="L215" s="37">
        <v>13.2</v>
      </c>
      <c r="M215" s="37">
        <v>822.99005999999997</v>
      </c>
      <c r="N215" s="1"/>
      <c r="O215" s="1"/>
    </row>
    <row r="216" spans="1:15" ht="12.75" customHeight="1">
      <c r="A216" s="53">
        <v>207</v>
      </c>
      <c r="B216" s="28" t="s">
        <v>215</v>
      </c>
      <c r="C216" s="37">
        <v>289.55</v>
      </c>
      <c r="D216" s="37">
        <v>290.93333333333334</v>
      </c>
      <c r="E216" s="37">
        <v>287.31666666666666</v>
      </c>
      <c r="F216" s="37">
        <v>285.08333333333331</v>
      </c>
      <c r="G216" s="37">
        <v>281.46666666666664</v>
      </c>
      <c r="H216" s="37">
        <v>293.16666666666669</v>
      </c>
      <c r="I216" s="37">
        <v>296.78333333333336</v>
      </c>
      <c r="J216" s="37">
        <v>299.01666666666671</v>
      </c>
      <c r="K216" s="37">
        <v>294.55</v>
      </c>
      <c r="L216" s="37">
        <v>288.7</v>
      </c>
      <c r="M216" s="37">
        <v>88.274959999999993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284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285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286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216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217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218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219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220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221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222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223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224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225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226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227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228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229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230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3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89"/>
      <c r="B1" s="490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29" t="s">
        <v>287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44593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82" t="s">
        <v>16</v>
      </c>
      <c r="B9" s="484" t="s">
        <v>18</v>
      </c>
      <c r="C9" s="488" t="s">
        <v>20</v>
      </c>
      <c r="D9" s="488" t="s">
        <v>21</v>
      </c>
      <c r="E9" s="479" t="s">
        <v>22</v>
      </c>
      <c r="F9" s="480"/>
      <c r="G9" s="481"/>
      <c r="H9" s="479" t="s">
        <v>23</v>
      </c>
      <c r="I9" s="480"/>
      <c r="J9" s="481"/>
      <c r="K9" s="23"/>
      <c r="L9" s="24"/>
      <c r="M9" s="50"/>
      <c r="N9" s="1"/>
      <c r="O9" s="1"/>
    </row>
    <row r="10" spans="1:15" ht="42.75" customHeight="1">
      <c r="A10" s="486"/>
      <c r="B10" s="487"/>
      <c r="C10" s="487"/>
      <c r="D10" s="48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231</v>
      </c>
      <c r="N10" s="1"/>
      <c r="O10" s="1"/>
    </row>
    <row r="11" spans="1:15" ht="12" customHeight="1">
      <c r="A11" s="30">
        <v>1</v>
      </c>
      <c r="B11" s="407" t="s">
        <v>289</v>
      </c>
      <c r="C11" s="359">
        <v>24989.9</v>
      </c>
      <c r="D11" s="360">
        <v>24714.433333333334</v>
      </c>
      <c r="E11" s="360">
        <v>24428.866666666669</v>
      </c>
      <c r="F11" s="360">
        <v>23867.833333333336</v>
      </c>
      <c r="G11" s="360">
        <v>23582.26666666667</v>
      </c>
      <c r="H11" s="360">
        <v>25275.466666666667</v>
      </c>
      <c r="I11" s="360">
        <v>25561.033333333333</v>
      </c>
      <c r="J11" s="360">
        <v>26122.066666666666</v>
      </c>
      <c r="K11" s="359">
        <v>25000</v>
      </c>
      <c r="L11" s="359">
        <v>24153.4</v>
      </c>
      <c r="M11" s="359">
        <v>5.7779999999999998E-2</v>
      </c>
      <c r="N11" s="1"/>
      <c r="O11" s="1"/>
    </row>
    <row r="12" spans="1:15" ht="12" customHeight="1">
      <c r="A12" s="30">
        <v>2</v>
      </c>
      <c r="B12" s="408" t="s">
        <v>294</v>
      </c>
      <c r="C12" s="359">
        <v>503.45</v>
      </c>
      <c r="D12" s="360">
        <v>505.0333333333333</v>
      </c>
      <c r="E12" s="360">
        <v>492.06666666666661</v>
      </c>
      <c r="F12" s="360">
        <v>480.68333333333328</v>
      </c>
      <c r="G12" s="360">
        <v>467.71666666666658</v>
      </c>
      <c r="H12" s="360">
        <v>516.41666666666663</v>
      </c>
      <c r="I12" s="360">
        <v>529.38333333333333</v>
      </c>
      <c r="J12" s="360">
        <v>540.76666666666665</v>
      </c>
      <c r="K12" s="359">
        <v>518</v>
      </c>
      <c r="L12" s="359">
        <v>493.65</v>
      </c>
      <c r="M12" s="359">
        <v>2.9530599999999998</v>
      </c>
      <c r="N12" s="1"/>
      <c r="O12" s="1"/>
    </row>
    <row r="13" spans="1:15" ht="12" customHeight="1">
      <c r="A13" s="30">
        <v>3</v>
      </c>
      <c r="B13" s="408" t="s">
        <v>39</v>
      </c>
      <c r="C13" s="359">
        <v>986.9</v>
      </c>
      <c r="D13" s="360">
        <v>995.2833333333333</v>
      </c>
      <c r="E13" s="360">
        <v>973.76666666666665</v>
      </c>
      <c r="F13" s="360">
        <v>960.63333333333333</v>
      </c>
      <c r="G13" s="360">
        <v>939.11666666666667</v>
      </c>
      <c r="H13" s="360">
        <v>1008.4166666666666</v>
      </c>
      <c r="I13" s="360">
        <v>1029.9333333333334</v>
      </c>
      <c r="J13" s="360">
        <v>1043.0666666666666</v>
      </c>
      <c r="K13" s="359">
        <v>1016.8</v>
      </c>
      <c r="L13" s="359">
        <v>982.15</v>
      </c>
      <c r="M13" s="359">
        <v>5.0906200000000004</v>
      </c>
      <c r="N13" s="1"/>
      <c r="O13" s="1"/>
    </row>
    <row r="14" spans="1:15" ht="12" customHeight="1">
      <c r="A14" s="30">
        <v>4</v>
      </c>
      <c r="B14" s="408" t="s">
        <v>295</v>
      </c>
      <c r="C14" s="359">
        <v>2874.1</v>
      </c>
      <c r="D14" s="360">
        <v>2874.7000000000003</v>
      </c>
      <c r="E14" s="360">
        <v>2833.4000000000005</v>
      </c>
      <c r="F14" s="360">
        <v>2792.7000000000003</v>
      </c>
      <c r="G14" s="360">
        <v>2751.4000000000005</v>
      </c>
      <c r="H14" s="360">
        <v>2915.4000000000005</v>
      </c>
      <c r="I14" s="360">
        <v>2956.7000000000007</v>
      </c>
      <c r="J14" s="360">
        <v>2997.4000000000005</v>
      </c>
      <c r="K14" s="359">
        <v>2916</v>
      </c>
      <c r="L14" s="359">
        <v>2834</v>
      </c>
      <c r="M14" s="359">
        <v>0.54998999999999998</v>
      </c>
      <c r="N14" s="1"/>
      <c r="O14" s="1"/>
    </row>
    <row r="15" spans="1:15" ht="12" customHeight="1">
      <c r="A15" s="30">
        <v>5</v>
      </c>
      <c r="B15" s="408" t="s">
        <v>290</v>
      </c>
      <c r="C15" s="359">
        <v>2301.0500000000002</v>
      </c>
      <c r="D15" s="360">
        <v>2276.5666666666671</v>
      </c>
      <c r="E15" s="360">
        <v>2219.5833333333339</v>
      </c>
      <c r="F15" s="360">
        <v>2138.1166666666668</v>
      </c>
      <c r="G15" s="360">
        <v>2081.1333333333337</v>
      </c>
      <c r="H15" s="360">
        <v>2358.0333333333342</v>
      </c>
      <c r="I15" s="360">
        <v>2415.0166666666669</v>
      </c>
      <c r="J15" s="360">
        <v>2496.4833333333345</v>
      </c>
      <c r="K15" s="359">
        <v>2333.5500000000002</v>
      </c>
      <c r="L15" s="359">
        <v>2195.1</v>
      </c>
      <c r="M15" s="359">
        <v>4.15951</v>
      </c>
      <c r="N15" s="1"/>
      <c r="O15" s="1"/>
    </row>
    <row r="16" spans="1:15" ht="12" customHeight="1">
      <c r="A16" s="30">
        <v>6</v>
      </c>
      <c r="B16" s="408" t="s">
        <v>239</v>
      </c>
      <c r="C16" s="359">
        <v>16079.75</v>
      </c>
      <c r="D16" s="360">
        <v>16097.550000000001</v>
      </c>
      <c r="E16" s="360">
        <v>15965.200000000003</v>
      </c>
      <c r="F16" s="360">
        <v>15850.650000000001</v>
      </c>
      <c r="G16" s="360">
        <v>15718.300000000003</v>
      </c>
      <c r="H16" s="360">
        <v>16212.100000000002</v>
      </c>
      <c r="I16" s="360">
        <v>16344.45</v>
      </c>
      <c r="J16" s="360">
        <v>16459</v>
      </c>
      <c r="K16" s="359">
        <v>16229.9</v>
      </c>
      <c r="L16" s="359">
        <v>15983</v>
      </c>
      <c r="M16" s="359">
        <v>0.34116999999999997</v>
      </c>
      <c r="N16" s="1"/>
      <c r="O16" s="1"/>
    </row>
    <row r="17" spans="1:15" ht="12" customHeight="1">
      <c r="A17" s="30">
        <v>7</v>
      </c>
      <c r="B17" s="408" t="s">
        <v>243</v>
      </c>
      <c r="C17" s="359">
        <v>117.65</v>
      </c>
      <c r="D17" s="360">
        <v>118.23333333333333</v>
      </c>
      <c r="E17" s="360">
        <v>115.96666666666667</v>
      </c>
      <c r="F17" s="360">
        <v>114.28333333333333</v>
      </c>
      <c r="G17" s="360">
        <v>112.01666666666667</v>
      </c>
      <c r="H17" s="360">
        <v>119.91666666666667</v>
      </c>
      <c r="I17" s="360">
        <v>122.18333333333335</v>
      </c>
      <c r="J17" s="360">
        <v>123.86666666666667</v>
      </c>
      <c r="K17" s="359">
        <v>120.5</v>
      </c>
      <c r="L17" s="359">
        <v>116.55</v>
      </c>
      <c r="M17" s="359">
        <v>32.111620000000002</v>
      </c>
      <c r="N17" s="1"/>
      <c r="O17" s="1"/>
    </row>
    <row r="18" spans="1:15" ht="12" customHeight="1">
      <c r="A18" s="30">
        <v>8</v>
      </c>
      <c r="B18" s="408" t="s">
        <v>41</v>
      </c>
      <c r="C18" s="359">
        <v>293.55</v>
      </c>
      <c r="D18" s="360">
        <v>292.68333333333334</v>
      </c>
      <c r="E18" s="360">
        <v>288.86666666666667</v>
      </c>
      <c r="F18" s="360">
        <v>284.18333333333334</v>
      </c>
      <c r="G18" s="360">
        <v>280.36666666666667</v>
      </c>
      <c r="H18" s="360">
        <v>297.36666666666667</v>
      </c>
      <c r="I18" s="360">
        <v>301.18333333333339</v>
      </c>
      <c r="J18" s="360">
        <v>305.86666666666667</v>
      </c>
      <c r="K18" s="359">
        <v>296.5</v>
      </c>
      <c r="L18" s="359">
        <v>288</v>
      </c>
      <c r="M18" s="359">
        <v>21.26905</v>
      </c>
      <c r="N18" s="1"/>
      <c r="O18" s="1"/>
    </row>
    <row r="19" spans="1:15" ht="12" customHeight="1">
      <c r="A19" s="30">
        <v>9</v>
      </c>
      <c r="B19" s="408" t="s">
        <v>43</v>
      </c>
      <c r="C19" s="359">
        <v>2285.75</v>
      </c>
      <c r="D19" s="360">
        <v>2268.4833333333331</v>
      </c>
      <c r="E19" s="360">
        <v>2244.2666666666664</v>
      </c>
      <c r="F19" s="360">
        <v>2202.7833333333333</v>
      </c>
      <c r="G19" s="360">
        <v>2178.5666666666666</v>
      </c>
      <c r="H19" s="360">
        <v>2309.9666666666662</v>
      </c>
      <c r="I19" s="360">
        <v>2334.1833333333325</v>
      </c>
      <c r="J19" s="360">
        <v>2375.6666666666661</v>
      </c>
      <c r="K19" s="359">
        <v>2292.6999999999998</v>
      </c>
      <c r="L19" s="359">
        <v>2227</v>
      </c>
      <c r="M19" s="359">
        <v>4.28789</v>
      </c>
      <c r="N19" s="1"/>
      <c r="O19" s="1"/>
    </row>
    <row r="20" spans="1:15" ht="12" customHeight="1">
      <c r="A20" s="30">
        <v>10</v>
      </c>
      <c r="B20" s="408" t="s">
        <v>45</v>
      </c>
      <c r="C20" s="359">
        <v>1714.95</v>
      </c>
      <c r="D20" s="360">
        <v>1717.9833333333333</v>
      </c>
      <c r="E20" s="360">
        <v>1701.9666666666667</v>
      </c>
      <c r="F20" s="360">
        <v>1688.9833333333333</v>
      </c>
      <c r="G20" s="360">
        <v>1672.9666666666667</v>
      </c>
      <c r="H20" s="360">
        <v>1730.9666666666667</v>
      </c>
      <c r="I20" s="360">
        <v>1746.9833333333336</v>
      </c>
      <c r="J20" s="360">
        <v>1759.9666666666667</v>
      </c>
      <c r="K20" s="359">
        <v>1734</v>
      </c>
      <c r="L20" s="359">
        <v>1705</v>
      </c>
      <c r="M20" s="359">
        <v>10.24738</v>
      </c>
      <c r="N20" s="1"/>
      <c r="O20" s="1"/>
    </row>
    <row r="21" spans="1:15" ht="12" customHeight="1">
      <c r="A21" s="30">
        <v>11</v>
      </c>
      <c r="B21" s="408" t="s">
        <v>240</v>
      </c>
      <c r="C21" s="359">
        <v>1877.85</v>
      </c>
      <c r="D21" s="360">
        <v>1902.2166666666665</v>
      </c>
      <c r="E21" s="360">
        <v>1839.5333333333328</v>
      </c>
      <c r="F21" s="360">
        <v>1801.2166666666665</v>
      </c>
      <c r="G21" s="360">
        <v>1738.5333333333328</v>
      </c>
      <c r="H21" s="360">
        <v>1940.5333333333328</v>
      </c>
      <c r="I21" s="360">
        <v>2003.2166666666667</v>
      </c>
      <c r="J21" s="360">
        <v>2041.5333333333328</v>
      </c>
      <c r="K21" s="359">
        <v>1964.9</v>
      </c>
      <c r="L21" s="359">
        <v>1863.9</v>
      </c>
      <c r="M21" s="359">
        <v>2.97221</v>
      </c>
      <c r="N21" s="1"/>
      <c r="O21" s="1"/>
    </row>
    <row r="22" spans="1:15" ht="12" customHeight="1">
      <c r="A22" s="30">
        <v>12</v>
      </c>
      <c r="B22" s="408" t="s">
        <v>46</v>
      </c>
      <c r="C22" s="359">
        <v>716.3</v>
      </c>
      <c r="D22" s="360">
        <v>718.25</v>
      </c>
      <c r="E22" s="360">
        <v>712.6</v>
      </c>
      <c r="F22" s="360">
        <v>708.9</v>
      </c>
      <c r="G22" s="360">
        <v>703.25</v>
      </c>
      <c r="H22" s="360">
        <v>721.95</v>
      </c>
      <c r="I22" s="360">
        <v>727.60000000000014</v>
      </c>
      <c r="J22" s="360">
        <v>731.30000000000007</v>
      </c>
      <c r="K22" s="359">
        <v>723.9</v>
      </c>
      <c r="L22" s="359">
        <v>714.55</v>
      </c>
      <c r="M22" s="359">
        <v>21.520659999999999</v>
      </c>
      <c r="N22" s="1"/>
      <c r="O22" s="1"/>
    </row>
    <row r="23" spans="1:15" ht="12.75" customHeight="1">
      <c r="A23" s="30">
        <v>13</v>
      </c>
      <c r="B23" s="408" t="s">
        <v>242</v>
      </c>
      <c r="C23" s="359">
        <v>1970.9</v>
      </c>
      <c r="D23" s="360">
        <v>1989.0666666666666</v>
      </c>
      <c r="E23" s="360">
        <v>1931.8333333333333</v>
      </c>
      <c r="F23" s="360">
        <v>1892.7666666666667</v>
      </c>
      <c r="G23" s="360">
        <v>1835.5333333333333</v>
      </c>
      <c r="H23" s="360">
        <v>2028.1333333333332</v>
      </c>
      <c r="I23" s="360">
        <v>2085.3666666666668</v>
      </c>
      <c r="J23" s="360">
        <v>2124.4333333333334</v>
      </c>
      <c r="K23" s="359">
        <v>2046.3</v>
      </c>
      <c r="L23" s="359">
        <v>1950</v>
      </c>
      <c r="M23" s="359">
        <v>1.5317700000000001</v>
      </c>
      <c r="N23" s="1"/>
      <c r="O23" s="1"/>
    </row>
    <row r="24" spans="1:15" ht="12.75" customHeight="1">
      <c r="A24" s="30">
        <v>14</v>
      </c>
      <c r="B24" s="408" t="s">
        <v>296</v>
      </c>
      <c r="C24" s="359">
        <v>315.2</v>
      </c>
      <c r="D24" s="360">
        <v>315.11666666666667</v>
      </c>
      <c r="E24" s="360">
        <v>312.98333333333335</v>
      </c>
      <c r="F24" s="360">
        <v>310.76666666666665</v>
      </c>
      <c r="G24" s="360">
        <v>308.63333333333333</v>
      </c>
      <c r="H24" s="360">
        <v>317.33333333333337</v>
      </c>
      <c r="I24" s="360">
        <v>319.4666666666667</v>
      </c>
      <c r="J24" s="360">
        <v>321.68333333333339</v>
      </c>
      <c r="K24" s="359">
        <v>317.25</v>
      </c>
      <c r="L24" s="359">
        <v>312.89999999999998</v>
      </c>
      <c r="M24" s="359">
        <v>0.50621000000000005</v>
      </c>
      <c r="N24" s="1"/>
      <c r="O24" s="1"/>
    </row>
    <row r="25" spans="1:15" ht="12.75" customHeight="1">
      <c r="A25" s="30">
        <v>15</v>
      </c>
      <c r="B25" s="408" t="s">
        <v>297</v>
      </c>
      <c r="C25" s="359">
        <v>202.7</v>
      </c>
      <c r="D25" s="360">
        <v>204.46666666666667</v>
      </c>
      <c r="E25" s="360">
        <v>199.23333333333335</v>
      </c>
      <c r="F25" s="360">
        <v>195.76666666666668</v>
      </c>
      <c r="G25" s="360">
        <v>190.53333333333336</v>
      </c>
      <c r="H25" s="360">
        <v>207.93333333333334</v>
      </c>
      <c r="I25" s="360">
        <v>213.16666666666663</v>
      </c>
      <c r="J25" s="360">
        <v>216.63333333333333</v>
      </c>
      <c r="K25" s="359">
        <v>209.7</v>
      </c>
      <c r="L25" s="359">
        <v>201</v>
      </c>
      <c r="M25" s="359">
        <v>4.0318899999999998</v>
      </c>
      <c r="N25" s="1"/>
      <c r="O25" s="1"/>
    </row>
    <row r="26" spans="1:15" ht="12.75" customHeight="1">
      <c r="A26" s="30">
        <v>16</v>
      </c>
      <c r="B26" s="408" t="s">
        <v>298</v>
      </c>
      <c r="C26" s="359">
        <v>1310.3499999999999</v>
      </c>
      <c r="D26" s="360">
        <v>1288.3999999999999</v>
      </c>
      <c r="E26" s="360">
        <v>1253.6499999999996</v>
      </c>
      <c r="F26" s="360">
        <v>1196.9499999999998</v>
      </c>
      <c r="G26" s="360">
        <v>1162.1999999999996</v>
      </c>
      <c r="H26" s="360">
        <v>1345.0999999999997</v>
      </c>
      <c r="I26" s="360">
        <v>1379.8500000000001</v>
      </c>
      <c r="J26" s="360">
        <v>1436.5499999999997</v>
      </c>
      <c r="K26" s="359">
        <v>1323.15</v>
      </c>
      <c r="L26" s="359">
        <v>1231.7</v>
      </c>
      <c r="M26" s="359">
        <v>7.2481200000000001</v>
      </c>
      <c r="N26" s="1"/>
      <c r="O26" s="1"/>
    </row>
    <row r="27" spans="1:15" ht="12.75" customHeight="1">
      <c r="A27" s="30">
        <v>17</v>
      </c>
      <c r="B27" s="408" t="s">
        <v>292</v>
      </c>
      <c r="C27" s="359">
        <v>1889</v>
      </c>
      <c r="D27" s="360">
        <v>1882.9333333333332</v>
      </c>
      <c r="E27" s="360">
        <v>1866.1666666666663</v>
      </c>
      <c r="F27" s="360">
        <v>1843.333333333333</v>
      </c>
      <c r="G27" s="360">
        <v>1826.5666666666662</v>
      </c>
      <c r="H27" s="360">
        <v>1905.7666666666664</v>
      </c>
      <c r="I27" s="360">
        <v>1922.5333333333333</v>
      </c>
      <c r="J27" s="360">
        <v>1945.3666666666666</v>
      </c>
      <c r="K27" s="359">
        <v>1899.7</v>
      </c>
      <c r="L27" s="359">
        <v>1860.1</v>
      </c>
      <c r="M27" s="359">
        <v>0.20226</v>
      </c>
      <c r="N27" s="1"/>
      <c r="O27" s="1"/>
    </row>
    <row r="28" spans="1:15" ht="12.75" customHeight="1">
      <c r="A28" s="30">
        <v>18</v>
      </c>
      <c r="B28" s="408" t="s">
        <v>244</v>
      </c>
      <c r="C28" s="359">
        <v>2200.85</v>
      </c>
      <c r="D28" s="360">
        <v>2196.9500000000003</v>
      </c>
      <c r="E28" s="360">
        <v>2143.9000000000005</v>
      </c>
      <c r="F28" s="360">
        <v>2086.9500000000003</v>
      </c>
      <c r="G28" s="360">
        <v>2033.9000000000005</v>
      </c>
      <c r="H28" s="360">
        <v>2253.9000000000005</v>
      </c>
      <c r="I28" s="360">
        <v>2306.9500000000007</v>
      </c>
      <c r="J28" s="360">
        <v>2363.9000000000005</v>
      </c>
      <c r="K28" s="359">
        <v>2250</v>
      </c>
      <c r="L28" s="359">
        <v>2140</v>
      </c>
      <c r="M28" s="359">
        <v>0.63441000000000003</v>
      </c>
      <c r="N28" s="1"/>
      <c r="O28" s="1"/>
    </row>
    <row r="29" spans="1:15" ht="12.75" customHeight="1">
      <c r="A29" s="30">
        <v>19</v>
      </c>
      <c r="B29" s="408" t="s">
        <v>299</v>
      </c>
      <c r="C29" s="359">
        <v>99.1</v>
      </c>
      <c r="D29" s="360">
        <v>99.7</v>
      </c>
      <c r="E29" s="360">
        <v>98.4</v>
      </c>
      <c r="F29" s="360">
        <v>97.7</v>
      </c>
      <c r="G29" s="360">
        <v>96.4</v>
      </c>
      <c r="H29" s="360">
        <v>100.4</v>
      </c>
      <c r="I29" s="360">
        <v>101.69999999999999</v>
      </c>
      <c r="J29" s="360">
        <v>102.4</v>
      </c>
      <c r="K29" s="359">
        <v>101</v>
      </c>
      <c r="L29" s="359">
        <v>99</v>
      </c>
      <c r="M29" s="359">
        <v>1.1471100000000001</v>
      </c>
      <c r="N29" s="1"/>
      <c r="O29" s="1"/>
    </row>
    <row r="30" spans="1:15" ht="12.75" customHeight="1">
      <c r="A30" s="30">
        <v>20</v>
      </c>
      <c r="B30" s="408" t="s">
        <v>48</v>
      </c>
      <c r="C30" s="359">
        <v>3539.15</v>
      </c>
      <c r="D30" s="360">
        <v>3506.0333333333333</v>
      </c>
      <c r="E30" s="360">
        <v>3443.1166666666668</v>
      </c>
      <c r="F30" s="360">
        <v>3347.0833333333335</v>
      </c>
      <c r="G30" s="360">
        <v>3284.166666666667</v>
      </c>
      <c r="H30" s="360">
        <v>3602.0666666666666</v>
      </c>
      <c r="I30" s="360">
        <v>3664.9833333333336</v>
      </c>
      <c r="J30" s="360">
        <v>3761.0166666666664</v>
      </c>
      <c r="K30" s="359">
        <v>3568.95</v>
      </c>
      <c r="L30" s="359">
        <v>3410</v>
      </c>
      <c r="M30" s="359">
        <v>1.5656399999999999</v>
      </c>
      <c r="N30" s="1"/>
      <c r="O30" s="1"/>
    </row>
    <row r="31" spans="1:15" ht="12.75" customHeight="1">
      <c r="A31" s="30">
        <v>21</v>
      </c>
      <c r="B31" s="408" t="s">
        <v>300</v>
      </c>
      <c r="C31" s="359">
        <v>3350.75</v>
      </c>
      <c r="D31" s="360">
        <v>3382.4333333333329</v>
      </c>
      <c r="E31" s="360">
        <v>3305.9166666666661</v>
      </c>
      <c r="F31" s="360">
        <v>3261.083333333333</v>
      </c>
      <c r="G31" s="360">
        <v>3184.5666666666662</v>
      </c>
      <c r="H31" s="360">
        <v>3427.266666666666</v>
      </c>
      <c r="I31" s="360">
        <v>3503.7833333333333</v>
      </c>
      <c r="J31" s="360">
        <v>3548.6166666666659</v>
      </c>
      <c r="K31" s="359">
        <v>3458.95</v>
      </c>
      <c r="L31" s="359">
        <v>3337.6</v>
      </c>
      <c r="M31" s="359">
        <v>0.29609999999999997</v>
      </c>
      <c r="N31" s="1"/>
      <c r="O31" s="1"/>
    </row>
    <row r="32" spans="1:15" ht="12.75" customHeight="1">
      <c r="A32" s="30">
        <v>22</v>
      </c>
      <c r="B32" s="408" t="s">
        <v>301</v>
      </c>
      <c r="C32" s="359">
        <v>30.95</v>
      </c>
      <c r="D32" s="360">
        <v>31.316666666666666</v>
      </c>
      <c r="E32" s="360">
        <v>30.43333333333333</v>
      </c>
      <c r="F32" s="360">
        <v>29.916666666666664</v>
      </c>
      <c r="G32" s="360">
        <v>29.033333333333328</v>
      </c>
      <c r="H32" s="360">
        <v>31.833333333333332</v>
      </c>
      <c r="I32" s="360">
        <v>32.716666666666669</v>
      </c>
      <c r="J32" s="360">
        <v>33.233333333333334</v>
      </c>
      <c r="K32" s="359">
        <v>32.200000000000003</v>
      </c>
      <c r="L32" s="359">
        <v>30.8</v>
      </c>
      <c r="M32" s="359">
        <v>231.44215</v>
      </c>
      <c r="N32" s="1"/>
      <c r="O32" s="1"/>
    </row>
    <row r="33" spans="1:15" ht="12.75" customHeight="1">
      <c r="A33" s="30">
        <v>23</v>
      </c>
      <c r="B33" s="408" t="s">
        <v>50</v>
      </c>
      <c r="C33" s="359">
        <v>619.20000000000005</v>
      </c>
      <c r="D33" s="360">
        <v>620.48333333333335</v>
      </c>
      <c r="E33" s="360">
        <v>615.9666666666667</v>
      </c>
      <c r="F33" s="360">
        <v>612.73333333333335</v>
      </c>
      <c r="G33" s="360">
        <v>608.2166666666667</v>
      </c>
      <c r="H33" s="360">
        <v>623.7166666666667</v>
      </c>
      <c r="I33" s="360">
        <v>628.23333333333335</v>
      </c>
      <c r="J33" s="360">
        <v>631.4666666666667</v>
      </c>
      <c r="K33" s="359">
        <v>625</v>
      </c>
      <c r="L33" s="359">
        <v>617.25</v>
      </c>
      <c r="M33" s="359">
        <v>5.3848700000000003</v>
      </c>
      <c r="N33" s="1"/>
      <c r="O33" s="1"/>
    </row>
    <row r="34" spans="1:15" ht="12.75" customHeight="1">
      <c r="A34" s="30">
        <v>24</v>
      </c>
      <c r="B34" s="408" t="s">
        <v>302</v>
      </c>
      <c r="C34" s="359">
        <v>3610.05</v>
      </c>
      <c r="D34" s="360">
        <v>3471.2166666666667</v>
      </c>
      <c r="E34" s="360">
        <v>3292.4333333333334</v>
      </c>
      <c r="F34" s="360">
        <v>2974.8166666666666</v>
      </c>
      <c r="G34" s="360">
        <v>2796.0333333333333</v>
      </c>
      <c r="H34" s="360">
        <v>3788.8333333333335</v>
      </c>
      <c r="I34" s="360">
        <v>3967.6166666666672</v>
      </c>
      <c r="J34" s="360">
        <v>4285.2333333333336</v>
      </c>
      <c r="K34" s="359">
        <v>3650</v>
      </c>
      <c r="L34" s="359">
        <v>3153.6</v>
      </c>
      <c r="M34" s="359">
        <v>4.6714900000000004</v>
      </c>
      <c r="N34" s="1"/>
      <c r="O34" s="1"/>
    </row>
    <row r="35" spans="1:15" ht="12.75" customHeight="1">
      <c r="A35" s="30">
        <v>25</v>
      </c>
      <c r="B35" s="408" t="s">
        <v>51</v>
      </c>
      <c r="C35" s="359">
        <v>365.15</v>
      </c>
      <c r="D35" s="360">
        <v>365.8</v>
      </c>
      <c r="E35" s="360">
        <v>362.35</v>
      </c>
      <c r="F35" s="360">
        <v>359.55</v>
      </c>
      <c r="G35" s="360">
        <v>356.1</v>
      </c>
      <c r="H35" s="360">
        <v>368.6</v>
      </c>
      <c r="I35" s="360">
        <v>372.04999999999995</v>
      </c>
      <c r="J35" s="360">
        <v>374.85</v>
      </c>
      <c r="K35" s="359">
        <v>369.25</v>
      </c>
      <c r="L35" s="359">
        <v>363</v>
      </c>
      <c r="M35" s="359">
        <v>19.55762</v>
      </c>
      <c r="N35" s="1"/>
      <c r="O35" s="1"/>
    </row>
    <row r="36" spans="1:15" ht="12.75" customHeight="1">
      <c r="A36" s="30">
        <v>26</v>
      </c>
      <c r="B36" s="408" t="s">
        <v>858</v>
      </c>
      <c r="C36" s="359">
        <v>1394.9</v>
      </c>
      <c r="D36" s="360">
        <v>1400.2833333333335</v>
      </c>
      <c r="E36" s="360">
        <v>1380.5666666666671</v>
      </c>
      <c r="F36" s="360">
        <v>1366.2333333333336</v>
      </c>
      <c r="G36" s="360">
        <v>1346.5166666666671</v>
      </c>
      <c r="H36" s="360">
        <v>1414.616666666667</v>
      </c>
      <c r="I36" s="360">
        <v>1434.3333333333337</v>
      </c>
      <c r="J36" s="360">
        <v>1448.666666666667</v>
      </c>
      <c r="K36" s="359">
        <v>1420</v>
      </c>
      <c r="L36" s="359">
        <v>1385.95</v>
      </c>
      <c r="M36" s="359">
        <v>2.7951800000000002</v>
      </c>
      <c r="N36" s="1"/>
      <c r="O36" s="1"/>
    </row>
    <row r="37" spans="1:15" ht="12.75" customHeight="1">
      <c r="A37" s="30">
        <v>27</v>
      </c>
      <c r="B37" s="408" t="s">
        <v>816</v>
      </c>
      <c r="C37" s="359">
        <v>963.5</v>
      </c>
      <c r="D37" s="360">
        <v>968.33333333333337</v>
      </c>
      <c r="E37" s="360">
        <v>946.66666666666674</v>
      </c>
      <c r="F37" s="360">
        <v>929.83333333333337</v>
      </c>
      <c r="G37" s="360">
        <v>908.16666666666674</v>
      </c>
      <c r="H37" s="360">
        <v>985.16666666666674</v>
      </c>
      <c r="I37" s="360">
        <v>1006.8333333333335</v>
      </c>
      <c r="J37" s="360">
        <v>1023.6666666666667</v>
      </c>
      <c r="K37" s="359">
        <v>990</v>
      </c>
      <c r="L37" s="359">
        <v>951.5</v>
      </c>
      <c r="M37" s="359">
        <v>1.0258100000000001</v>
      </c>
      <c r="N37" s="1"/>
      <c r="O37" s="1"/>
    </row>
    <row r="38" spans="1:15" ht="12.75" customHeight="1">
      <c r="A38" s="30">
        <v>28</v>
      </c>
      <c r="B38" s="408" t="s">
        <v>293</v>
      </c>
      <c r="C38" s="359">
        <v>864.3</v>
      </c>
      <c r="D38" s="360">
        <v>846.13333333333333</v>
      </c>
      <c r="E38" s="360">
        <v>823.26666666666665</v>
      </c>
      <c r="F38" s="360">
        <v>782.23333333333335</v>
      </c>
      <c r="G38" s="360">
        <v>759.36666666666667</v>
      </c>
      <c r="H38" s="360">
        <v>887.16666666666663</v>
      </c>
      <c r="I38" s="360">
        <v>910.03333333333319</v>
      </c>
      <c r="J38" s="360">
        <v>951.06666666666661</v>
      </c>
      <c r="K38" s="359">
        <v>869</v>
      </c>
      <c r="L38" s="359">
        <v>805.1</v>
      </c>
      <c r="M38" s="359">
        <v>6.9133300000000002</v>
      </c>
      <c r="N38" s="1"/>
      <c r="O38" s="1"/>
    </row>
    <row r="39" spans="1:15" ht="12.75" customHeight="1">
      <c r="A39" s="30">
        <v>29</v>
      </c>
      <c r="B39" s="408" t="s">
        <v>52</v>
      </c>
      <c r="C39" s="359">
        <v>756.75</v>
      </c>
      <c r="D39" s="360">
        <v>757.55000000000007</v>
      </c>
      <c r="E39" s="360">
        <v>747.10000000000014</v>
      </c>
      <c r="F39" s="360">
        <v>737.45</v>
      </c>
      <c r="G39" s="360">
        <v>727.00000000000011</v>
      </c>
      <c r="H39" s="360">
        <v>767.20000000000016</v>
      </c>
      <c r="I39" s="360">
        <v>777.6500000000002</v>
      </c>
      <c r="J39" s="360">
        <v>787.30000000000018</v>
      </c>
      <c r="K39" s="359">
        <v>768</v>
      </c>
      <c r="L39" s="359">
        <v>747.9</v>
      </c>
      <c r="M39" s="359">
        <v>1.1050500000000001</v>
      </c>
      <c r="N39" s="1"/>
      <c r="O39" s="1"/>
    </row>
    <row r="40" spans="1:15" ht="12.75" customHeight="1">
      <c r="A40" s="30">
        <v>30</v>
      </c>
      <c r="B40" s="408" t="s">
        <v>53</v>
      </c>
      <c r="C40" s="359">
        <v>4457.3500000000004</v>
      </c>
      <c r="D40" s="360">
        <v>4466.4666666666672</v>
      </c>
      <c r="E40" s="360">
        <v>4348.9333333333343</v>
      </c>
      <c r="F40" s="360">
        <v>4240.5166666666673</v>
      </c>
      <c r="G40" s="360">
        <v>4122.9833333333345</v>
      </c>
      <c r="H40" s="360">
        <v>4574.8833333333341</v>
      </c>
      <c r="I40" s="360">
        <v>4692.416666666667</v>
      </c>
      <c r="J40" s="360">
        <v>4800.8333333333339</v>
      </c>
      <c r="K40" s="359">
        <v>4584</v>
      </c>
      <c r="L40" s="359">
        <v>4358.05</v>
      </c>
      <c r="M40" s="359">
        <v>9.3455100000000009</v>
      </c>
      <c r="N40" s="1"/>
      <c r="O40" s="1"/>
    </row>
    <row r="41" spans="1:15" ht="12.75" customHeight="1">
      <c r="A41" s="30">
        <v>31</v>
      </c>
      <c r="B41" s="408" t="s">
        <v>54</v>
      </c>
      <c r="C41" s="359">
        <v>216.65</v>
      </c>
      <c r="D41" s="360">
        <v>217.45000000000002</v>
      </c>
      <c r="E41" s="360">
        <v>214.95000000000005</v>
      </c>
      <c r="F41" s="360">
        <v>213.25000000000003</v>
      </c>
      <c r="G41" s="360">
        <v>210.75000000000006</v>
      </c>
      <c r="H41" s="360">
        <v>219.15000000000003</v>
      </c>
      <c r="I41" s="360">
        <v>221.64999999999998</v>
      </c>
      <c r="J41" s="360">
        <v>223.35000000000002</v>
      </c>
      <c r="K41" s="359">
        <v>219.95</v>
      </c>
      <c r="L41" s="359">
        <v>215.75</v>
      </c>
      <c r="M41" s="359">
        <v>25.24409</v>
      </c>
      <c r="N41" s="1"/>
      <c r="O41" s="1"/>
    </row>
    <row r="42" spans="1:15" ht="12.75" customHeight="1">
      <c r="A42" s="30">
        <v>32</v>
      </c>
      <c r="B42" s="408" t="s">
        <v>303</v>
      </c>
      <c r="C42" s="359">
        <v>556.45000000000005</v>
      </c>
      <c r="D42" s="360">
        <v>563.48333333333335</v>
      </c>
      <c r="E42" s="360">
        <v>546.9666666666667</v>
      </c>
      <c r="F42" s="360">
        <v>537.48333333333335</v>
      </c>
      <c r="G42" s="360">
        <v>520.9666666666667</v>
      </c>
      <c r="H42" s="360">
        <v>572.9666666666667</v>
      </c>
      <c r="I42" s="360">
        <v>589.48333333333335</v>
      </c>
      <c r="J42" s="360">
        <v>598.9666666666667</v>
      </c>
      <c r="K42" s="359">
        <v>580</v>
      </c>
      <c r="L42" s="359">
        <v>554</v>
      </c>
      <c r="M42" s="359">
        <v>1.0734300000000001</v>
      </c>
      <c r="N42" s="1"/>
      <c r="O42" s="1"/>
    </row>
    <row r="43" spans="1:15" ht="12.75" customHeight="1">
      <c r="A43" s="30">
        <v>33</v>
      </c>
      <c r="B43" s="408" t="s">
        <v>304</v>
      </c>
      <c r="C43" s="359">
        <v>98.4</v>
      </c>
      <c r="D43" s="360">
        <v>98.8</v>
      </c>
      <c r="E43" s="360">
        <v>96.6</v>
      </c>
      <c r="F43" s="360">
        <v>94.8</v>
      </c>
      <c r="G43" s="360">
        <v>92.6</v>
      </c>
      <c r="H43" s="360">
        <v>100.6</v>
      </c>
      <c r="I43" s="360">
        <v>102.80000000000001</v>
      </c>
      <c r="J43" s="360">
        <v>104.6</v>
      </c>
      <c r="K43" s="359">
        <v>101</v>
      </c>
      <c r="L43" s="359">
        <v>97</v>
      </c>
      <c r="M43" s="359">
        <v>7.2191900000000002</v>
      </c>
      <c r="N43" s="1"/>
      <c r="O43" s="1"/>
    </row>
    <row r="44" spans="1:15" ht="12.75" customHeight="1">
      <c r="A44" s="30">
        <v>34</v>
      </c>
      <c r="B44" s="408" t="s">
        <v>55</v>
      </c>
      <c r="C44" s="359">
        <v>132.55000000000001</v>
      </c>
      <c r="D44" s="360">
        <v>132.4</v>
      </c>
      <c r="E44" s="360">
        <v>131.10000000000002</v>
      </c>
      <c r="F44" s="360">
        <v>129.65</v>
      </c>
      <c r="G44" s="360">
        <v>128.35000000000002</v>
      </c>
      <c r="H44" s="360">
        <v>133.85000000000002</v>
      </c>
      <c r="I44" s="360">
        <v>135.15000000000003</v>
      </c>
      <c r="J44" s="360">
        <v>136.60000000000002</v>
      </c>
      <c r="K44" s="359">
        <v>133.69999999999999</v>
      </c>
      <c r="L44" s="359">
        <v>130.94999999999999</v>
      </c>
      <c r="M44" s="359">
        <v>61.509830000000001</v>
      </c>
      <c r="N44" s="1"/>
      <c r="O44" s="1"/>
    </row>
    <row r="45" spans="1:15" ht="12.75" customHeight="1">
      <c r="A45" s="30">
        <v>35</v>
      </c>
      <c r="B45" s="408" t="s">
        <v>57</v>
      </c>
      <c r="C45" s="359">
        <v>3152.25</v>
      </c>
      <c r="D45" s="360">
        <v>3160.7000000000003</v>
      </c>
      <c r="E45" s="360">
        <v>3127.9500000000007</v>
      </c>
      <c r="F45" s="360">
        <v>3103.6500000000005</v>
      </c>
      <c r="G45" s="360">
        <v>3070.900000000001</v>
      </c>
      <c r="H45" s="360">
        <v>3185.0000000000005</v>
      </c>
      <c r="I45" s="360">
        <v>3217.7499999999995</v>
      </c>
      <c r="J45" s="360">
        <v>3242.05</v>
      </c>
      <c r="K45" s="359">
        <v>3193.45</v>
      </c>
      <c r="L45" s="359">
        <v>3136.4</v>
      </c>
      <c r="M45" s="359">
        <v>9.4452999999999996</v>
      </c>
      <c r="N45" s="1"/>
      <c r="O45" s="1"/>
    </row>
    <row r="46" spans="1:15" ht="12.75" customHeight="1">
      <c r="A46" s="30">
        <v>36</v>
      </c>
      <c r="B46" s="408" t="s">
        <v>305</v>
      </c>
      <c r="C46" s="359">
        <v>184.65</v>
      </c>
      <c r="D46" s="360">
        <v>185.35</v>
      </c>
      <c r="E46" s="360">
        <v>182.6</v>
      </c>
      <c r="F46" s="360">
        <v>180.55</v>
      </c>
      <c r="G46" s="360">
        <v>177.8</v>
      </c>
      <c r="H46" s="360">
        <v>187.39999999999998</v>
      </c>
      <c r="I46" s="360">
        <v>190.14999999999998</v>
      </c>
      <c r="J46" s="360">
        <v>192.19999999999996</v>
      </c>
      <c r="K46" s="359">
        <v>188.1</v>
      </c>
      <c r="L46" s="359">
        <v>183.3</v>
      </c>
      <c r="M46" s="359">
        <v>1.7183999999999999</v>
      </c>
      <c r="N46" s="1"/>
      <c r="O46" s="1"/>
    </row>
    <row r="47" spans="1:15" ht="12.75" customHeight="1">
      <c r="A47" s="30">
        <v>37</v>
      </c>
      <c r="B47" s="408" t="s">
        <v>307</v>
      </c>
      <c r="C47" s="359">
        <v>2159.4499999999998</v>
      </c>
      <c r="D47" s="360">
        <v>2154.2833333333333</v>
      </c>
      <c r="E47" s="360">
        <v>2129.5666666666666</v>
      </c>
      <c r="F47" s="360">
        <v>2099.6833333333334</v>
      </c>
      <c r="G47" s="360">
        <v>2074.9666666666667</v>
      </c>
      <c r="H47" s="360">
        <v>2184.1666666666665</v>
      </c>
      <c r="I47" s="360">
        <v>2208.8833333333328</v>
      </c>
      <c r="J47" s="360">
        <v>2238.7666666666664</v>
      </c>
      <c r="K47" s="359">
        <v>2179</v>
      </c>
      <c r="L47" s="359">
        <v>2124.4</v>
      </c>
      <c r="M47" s="359">
        <v>3.56637</v>
      </c>
      <c r="N47" s="1"/>
      <c r="O47" s="1"/>
    </row>
    <row r="48" spans="1:15" ht="12.75" customHeight="1">
      <c r="A48" s="30">
        <v>38</v>
      </c>
      <c r="B48" s="408" t="s">
        <v>306</v>
      </c>
      <c r="C48" s="359">
        <v>2796.35</v>
      </c>
      <c r="D48" s="360">
        <v>2804.8833333333332</v>
      </c>
      <c r="E48" s="360">
        <v>2769.4666666666662</v>
      </c>
      <c r="F48" s="360">
        <v>2742.583333333333</v>
      </c>
      <c r="G48" s="360">
        <v>2707.1666666666661</v>
      </c>
      <c r="H48" s="360">
        <v>2831.7666666666664</v>
      </c>
      <c r="I48" s="360">
        <v>2867.1833333333334</v>
      </c>
      <c r="J48" s="360">
        <v>2894.0666666666666</v>
      </c>
      <c r="K48" s="359">
        <v>2840.3</v>
      </c>
      <c r="L48" s="359">
        <v>2778</v>
      </c>
      <c r="M48" s="359">
        <v>0.12189</v>
      </c>
      <c r="N48" s="1"/>
      <c r="O48" s="1"/>
    </row>
    <row r="49" spans="1:15" ht="12.75" customHeight="1">
      <c r="A49" s="30">
        <v>39</v>
      </c>
      <c r="B49" s="408" t="s">
        <v>241</v>
      </c>
      <c r="C49" s="359">
        <v>1821.25</v>
      </c>
      <c r="D49" s="360">
        <v>1837.0833333333333</v>
      </c>
      <c r="E49" s="360">
        <v>1786.1666666666665</v>
      </c>
      <c r="F49" s="360">
        <v>1751.0833333333333</v>
      </c>
      <c r="G49" s="360">
        <v>1700.1666666666665</v>
      </c>
      <c r="H49" s="360">
        <v>1872.1666666666665</v>
      </c>
      <c r="I49" s="360">
        <v>1923.083333333333</v>
      </c>
      <c r="J49" s="360">
        <v>1958.1666666666665</v>
      </c>
      <c r="K49" s="359">
        <v>1888</v>
      </c>
      <c r="L49" s="359">
        <v>1802</v>
      </c>
      <c r="M49" s="359">
        <v>1.78616</v>
      </c>
      <c r="N49" s="1"/>
      <c r="O49" s="1"/>
    </row>
    <row r="50" spans="1:15" ht="12.75" customHeight="1">
      <c r="A50" s="30">
        <v>40</v>
      </c>
      <c r="B50" s="408" t="s">
        <v>308</v>
      </c>
      <c r="C50" s="359">
        <v>9559.75</v>
      </c>
      <c r="D50" s="360">
        <v>9659.4166666666661</v>
      </c>
      <c r="E50" s="360">
        <v>9355.8833333333314</v>
      </c>
      <c r="F50" s="360">
        <v>9152.0166666666646</v>
      </c>
      <c r="G50" s="360">
        <v>8848.4833333333299</v>
      </c>
      <c r="H50" s="360">
        <v>9863.2833333333328</v>
      </c>
      <c r="I50" s="360">
        <v>10166.816666666669</v>
      </c>
      <c r="J50" s="360">
        <v>10370.683333333334</v>
      </c>
      <c r="K50" s="359">
        <v>9962.9500000000007</v>
      </c>
      <c r="L50" s="359">
        <v>9455.5499999999993</v>
      </c>
      <c r="M50" s="359">
        <v>0.36675999999999997</v>
      </c>
      <c r="N50" s="1"/>
      <c r="O50" s="1"/>
    </row>
    <row r="51" spans="1:15" ht="12.75" customHeight="1">
      <c r="A51" s="30">
        <v>41</v>
      </c>
      <c r="B51" s="408" t="s">
        <v>59</v>
      </c>
      <c r="C51" s="359">
        <v>1309.55</v>
      </c>
      <c r="D51" s="360">
        <v>1302.7666666666667</v>
      </c>
      <c r="E51" s="360">
        <v>1267.5333333333333</v>
      </c>
      <c r="F51" s="360">
        <v>1225.5166666666667</v>
      </c>
      <c r="G51" s="360">
        <v>1190.2833333333333</v>
      </c>
      <c r="H51" s="360">
        <v>1344.7833333333333</v>
      </c>
      <c r="I51" s="360">
        <v>1380.0166666666664</v>
      </c>
      <c r="J51" s="360">
        <v>1422.0333333333333</v>
      </c>
      <c r="K51" s="359">
        <v>1338</v>
      </c>
      <c r="L51" s="359">
        <v>1260.75</v>
      </c>
      <c r="M51" s="359">
        <v>31.332799999999999</v>
      </c>
      <c r="N51" s="1"/>
      <c r="O51" s="1"/>
    </row>
    <row r="52" spans="1:15" ht="12.75" customHeight="1">
      <c r="A52" s="30">
        <v>42</v>
      </c>
      <c r="B52" s="408" t="s">
        <v>60</v>
      </c>
      <c r="C52" s="359">
        <v>634.45000000000005</v>
      </c>
      <c r="D52" s="360">
        <v>634.9</v>
      </c>
      <c r="E52" s="360">
        <v>624.84999999999991</v>
      </c>
      <c r="F52" s="360">
        <v>615.24999999999989</v>
      </c>
      <c r="G52" s="360">
        <v>605.19999999999982</v>
      </c>
      <c r="H52" s="360">
        <v>644.5</v>
      </c>
      <c r="I52" s="360">
        <v>654.54999999999995</v>
      </c>
      <c r="J52" s="360">
        <v>664.15000000000009</v>
      </c>
      <c r="K52" s="359">
        <v>644.95000000000005</v>
      </c>
      <c r="L52" s="359">
        <v>625.29999999999995</v>
      </c>
      <c r="M52" s="359">
        <v>15.61664</v>
      </c>
      <c r="N52" s="1"/>
      <c r="O52" s="1"/>
    </row>
    <row r="53" spans="1:15" ht="12.75" customHeight="1">
      <c r="A53" s="30">
        <v>43</v>
      </c>
      <c r="B53" s="408" t="s">
        <v>309</v>
      </c>
      <c r="C53" s="359">
        <v>598</v>
      </c>
      <c r="D53" s="360">
        <v>602.91666666666663</v>
      </c>
      <c r="E53" s="360">
        <v>588.08333333333326</v>
      </c>
      <c r="F53" s="360">
        <v>578.16666666666663</v>
      </c>
      <c r="G53" s="360">
        <v>563.33333333333326</v>
      </c>
      <c r="H53" s="360">
        <v>612.83333333333326</v>
      </c>
      <c r="I53" s="360">
        <v>627.66666666666652</v>
      </c>
      <c r="J53" s="360">
        <v>637.58333333333326</v>
      </c>
      <c r="K53" s="359">
        <v>617.75</v>
      </c>
      <c r="L53" s="359">
        <v>593</v>
      </c>
      <c r="M53" s="359">
        <v>0.94947000000000004</v>
      </c>
      <c r="N53" s="1"/>
      <c r="O53" s="1"/>
    </row>
    <row r="54" spans="1:15" ht="12.75" customHeight="1">
      <c r="A54" s="30">
        <v>44</v>
      </c>
      <c r="B54" s="408" t="s">
        <v>61</v>
      </c>
      <c r="C54" s="359">
        <v>773.05</v>
      </c>
      <c r="D54" s="360">
        <v>771.06666666666661</v>
      </c>
      <c r="E54" s="360">
        <v>764.33333333333326</v>
      </c>
      <c r="F54" s="360">
        <v>755.61666666666667</v>
      </c>
      <c r="G54" s="360">
        <v>748.88333333333333</v>
      </c>
      <c r="H54" s="360">
        <v>779.78333333333319</v>
      </c>
      <c r="I54" s="360">
        <v>786.51666666666654</v>
      </c>
      <c r="J54" s="360">
        <v>795.23333333333312</v>
      </c>
      <c r="K54" s="359">
        <v>777.8</v>
      </c>
      <c r="L54" s="359">
        <v>762.35</v>
      </c>
      <c r="M54" s="359">
        <v>123.19199999999999</v>
      </c>
      <c r="N54" s="1"/>
      <c r="O54" s="1"/>
    </row>
    <row r="55" spans="1:15" ht="12.75" customHeight="1">
      <c r="A55" s="30">
        <v>45</v>
      </c>
      <c r="B55" s="408" t="s">
        <v>62</v>
      </c>
      <c r="C55" s="359">
        <v>3564.65</v>
      </c>
      <c r="D55" s="360">
        <v>3545.7666666666664</v>
      </c>
      <c r="E55" s="360">
        <v>3505.8833333333328</v>
      </c>
      <c r="F55" s="360">
        <v>3447.1166666666663</v>
      </c>
      <c r="G55" s="360">
        <v>3407.2333333333327</v>
      </c>
      <c r="H55" s="360">
        <v>3604.5333333333328</v>
      </c>
      <c r="I55" s="360">
        <v>3644.4166666666661</v>
      </c>
      <c r="J55" s="360">
        <v>3703.1833333333329</v>
      </c>
      <c r="K55" s="359">
        <v>3585.65</v>
      </c>
      <c r="L55" s="359">
        <v>3487</v>
      </c>
      <c r="M55" s="359">
        <v>4.7050000000000001</v>
      </c>
      <c r="N55" s="1"/>
      <c r="O55" s="1"/>
    </row>
    <row r="56" spans="1:15" ht="12.75" customHeight="1">
      <c r="A56" s="30">
        <v>46</v>
      </c>
      <c r="B56" s="408" t="s">
        <v>313</v>
      </c>
      <c r="C56" s="359">
        <v>182.45</v>
      </c>
      <c r="D56" s="360">
        <v>182.38333333333335</v>
      </c>
      <c r="E56" s="360">
        <v>181.1166666666667</v>
      </c>
      <c r="F56" s="360">
        <v>179.78333333333336</v>
      </c>
      <c r="G56" s="360">
        <v>178.51666666666671</v>
      </c>
      <c r="H56" s="360">
        <v>183.7166666666667</v>
      </c>
      <c r="I56" s="360">
        <v>184.98333333333335</v>
      </c>
      <c r="J56" s="360">
        <v>186.31666666666669</v>
      </c>
      <c r="K56" s="359">
        <v>183.65</v>
      </c>
      <c r="L56" s="359">
        <v>181.05</v>
      </c>
      <c r="M56" s="359">
        <v>3.2904399999999998</v>
      </c>
      <c r="N56" s="1"/>
      <c r="O56" s="1"/>
    </row>
    <row r="57" spans="1:15" ht="12.75" customHeight="1">
      <c r="A57" s="30">
        <v>47</v>
      </c>
      <c r="B57" s="408" t="s">
        <v>314</v>
      </c>
      <c r="C57" s="359">
        <v>1196.3</v>
      </c>
      <c r="D57" s="360">
        <v>1185.9166666666667</v>
      </c>
      <c r="E57" s="360">
        <v>1160.5333333333335</v>
      </c>
      <c r="F57" s="360">
        <v>1124.7666666666669</v>
      </c>
      <c r="G57" s="360">
        <v>1099.3833333333337</v>
      </c>
      <c r="H57" s="360">
        <v>1221.6833333333334</v>
      </c>
      <c r="I57" s="360">
        <v>1247.0666666666666</v>
      </c>
      <c r="J57" s="360">
        <v>1282.8333333333333</v>
      </c>
      <c r="K57" s="359">
        <v>1211.3</v>
      </c>
      <c r="L57" s="359">
        <v>1150.1500000000001</v>
      </c>
      <c r="M57" s="359">
        <v>1.53918</v>
      </c>
      <c r="N57" s="1"/>
      <c r="O57" s="1"/>
    </row>
    <row r="58" spans="1:15" ht="12.75" customHeight="1">
      <c r="A58" s="30">
        <v>48</v>
      </c>
      <c r="B58" s="408" t="s">
        <v>64</v>
      </c>
      <c r="C58" s="359">
        <v>15689.55</v>
      </c>
      <c r="D58" s="360">
        <v>15586.75</v>
      </c>
      <c r="E58" s="360">
        <v>15432.5</v>
      </c>
      <c r="F58" s="360">
        <v>15175.45</v>
      </c>
      <c r="G58" s="360">
        <v>15021.2</v>
      </c>
      <c r="H58" s="360">
        <v>15843.8</v>
      </c>
      <c r="I58" s="360">
        <v>15998.05</v>
      </c>
      <c r="J58" s="360">
        <v>16255.099999999999</v>
      </c>
      <c r="K58" s="359">
        <v>15741</v>
      </c>
      <c r="L58" s="359">
        <v>15329.7</v>
      </c>
      <c r="M58" s="359">
        <v>3.1299199999999998</v>
      </c>
      <c r="N58" s="1"/>
      <c r="O58" s="1"/>
    </row>
    <row r="59" spans="1:15" ht="12" customHeight="1">
      <c r="A59" s="30">
        <v>49</v>
      </c>
      <c r="B59" s="408" t="s">
        <v>246</v>
      </c>
      <c r="C59" s="359">
        <v>5160.3500000000004</v>
      </c>
      <c r="D59" s="360">
        <v>5153.6166666666668</v>
      </c>
      <c r="E59" s="360">
        <v>5136.7333333333336</v>
      </c>
      <c r="F59" s="360">
        <v>5113.1166666666668</v>
      </c>
      <c r="G59" s="360">
        <v>5096.2333333333336</v>
      </c>
      <c r="H59" s="360">
        <v>5177.2333333333336</v>
      </c>
      <c r="I59" s="360">
        <v>5194.1166666666668</v>
      </c>
      <c r="J59" s="360">
        <v>5217.7333333333336</v>
      </c>
      <c r="K59" s="359">
        <v>5170.5</v>
      </c>
      <c r="L59" s="359">
        <v>5130</v>
      </c>
      <c r="M59" s="359">
        <v>0.16286</v>
      </c>
      <c r="N59" s="1"/>
      <c r="O59" s="1"/>
    </row>
    <row r="60" spans="1:15" ht="12.75" customHeight="1">
      <c r="A60" s="30">
        <v>50</v>
      </c>
      <c r="B60" s="408" t="s">
        <v>65</v>
      </c>
      <c r="C60" s="359">
        <v>7000.25</v>
      </c>
      <c r="D60" s="360">
        <v>7002.083333333333</v>
      </c>
      <c r="E60" s="360">
        <v>6928.2666666666664</v>
      </c>
      <c r="F60" s="360">
        <v>6856.2833333333338</v>
      </c>
      <c r="G60" s="360">
        <v>6782.4666666666672</v>
      </c>
      <c r="H60" s="360">
        <v>7074.0666666666657</v>
      </c>
      <c r="I60" s="360">
        <v>7147.8833333333332</v>
      </c>
      <c r="J60" s="360">
        <v>7219.866666666665</v>
      </c>
      <c r="K60" s="359">
        <v>7075.9</v>
      </c>
      <c r="L60" s="359">
        <v>6930.1</v>
      </c>
      <c r="M60" s="359">
        <v>12.51249</v>
      </c>
      <c r="N60" s="1"/>
      <c r="O60" s="1"/>
    </row>
    <row r="61" spans="1:15" ht="12.75" customHeight="1">
      <c r="A61" s="30">
        <v>51</v>
      </c>
      <c r="B61" s="408" t="s">
        <v>315</v>
      </c>
      <c r="C61" s="359">
        <v>3255.05</v>
      </c>
      <c r="D61" s="360">
        <v>3267.0666666666671</v>
      </c>
      <c r="E61" s="360">
        <v>3189.1333333333341</v>
      </c>
      <c r="F61" s="360">
        <v>3123.2166666666672</v>
      </c>
      <c r="G61" s="360">
        <v>3045.2833333333342</v>
      </c>
      <c r="H61" s="360">
        <v>3332.983333333334</v>
      </c>
      <c r="I61" s="360">
        <v>3410.9166666666674</v>
      </c>
      <c r="J61" s="360">
        <v>3476.8333333333339</v>
      </c>
      <c r="K61" s="359">
        <v>3345</v>
      </c>
      <c r="L61" s="359">
        <v>3201.15</v>
      </c>
      <c r="M61" s="359">
        <v>0.51029999999999998</v>
      </c>
      <c r="N61" s="1"/>
      <c r="O61" s="1"/>
    </row>
    <row r="62" spans="1:15" ht="12.75" customHeight="1">
      <c r="A62" s="30">
        <v>52</v>
      </c>
      <c r="B62" s="408" t="s">
        <v>66</v>
      </c>
      <c r="C62" s="359">
        <v>2337.0500000000002</v>
      </c>
      <c r="D62" s="360">
        <v>2326.0166666666669</v>
      </c>
      <c r="E62" s="360">
        <v>2289.0333333333338</v>
      </c>
      <c r="F62" s="360">
        <v>2241.0166666666669</v>
      </c>
      <c r="G62" s="360">
        <v>2204.0333333333338</v>
      </c>
      <c r="H62" s="360">
        <v>2374.0333333333338</v>
      </c>
      <c r="I62" s="360">
        <v>2411.0166666666664</v>
      </c>
      <c r="J62" s="360">
        <v>2459.0333333333338</v>
      </c>
      <c r="K62" s="359">
        <v>2363</v>
      </c>
      <c r="L62" s="359">
        <v>2278</v>
      </c>
      <c r="M62" s="359">
        <v>1.9448099999999999</v>
      </c>
      <c r="N62" s="1"/>
      <c r="O62" s="1"/>
    </row>
    <row r="63" spans="1:15" ht="12.75" customHeight="1">
      <c r="A63" s="30">
        <v>53</v>
      </c>
      <c r="B63" s="408" t="s">
        <v>316</v>
      </c>
      <c r="C63" s="359">
        <v>424.2</v>
      </c>
      <c r="D63" s="360">
        <v>424.40000000000003</v>
      </c>
      <c r="E63" s="360">
        <v>414.80000000000007</v>
      </c>
      <c r="F63" s="360">
        <v>405.40000000000003</v>
      </c>
      <c r="G63" s="360">
        <v>395.80000000000007</v>
      </c>
      <c r="H63" s="360">
        <v>433.80000000000007</v>
      </c>
      <c r="I63" s="360">
        <v>443.40000000000009</v>
      </c>
      <c r="J63" s="360">
        <v>452.80000000000007</v>
      </c>
      <c r="K63" s="359">
        <v>434</v>
      </c>
      <c r="L63" s="359">
        <v>415</v>
      </c>
      <c r="M63" s="359">
        <v>20.658999999999999</v>
      </c>
      <c r="N63" s="1"/>
      <c r="O63" s="1"/>
    </row>
    <row r="64" spans="1:15" ht="12.75" customHeight="1">
      <c r="A64" s="30">
        <v>54</v>
      </c>
      <c r="B64" s="408" t="s">
        <v>67</v>
      </c>
      <c r="C64" s="359">
        <v>315.55</v>
      </c>
      <c r="D64" s="360">
        <v>317.23333333333335</v>
      </c>
      <c r="E64" s="360">
        <v>312.66666666666669</v>
      </c>
      <c r="F64" s="360">
        <v>309.78333333333336</v>
      </c>
      <c r="G64" s="360">
        <v>305.2166666666667</v>
      </c>
      <c r="H64" s="360">
        <v>320.11666666666667</v>
      </c>
      <c r="I64" s="360">
        <v>324.68333333333328</v>
      </c>
      <c r="J64" s="360">
        <v>327.56666666666666</v>
      </c>
      <c r="K64" s="359">
        <v>321.8</v>
      </c>
      <c r="L64" s="359">
        <v>314.35000000000002</v>
      </c>
      <c r="M64" s="359">
        <v>41.318100000000001</v>
      </c>
      <c r="N64" s="1"/>
      <c r="O64" s="1"/>
    </row>
    <row r="65" spans="1:15" ht="12.75" customHeight="1">
      <c r="A65" s="30">
        <v>55</v>
      </c>
      <c r="B65" s="408" t="s">
        <v>68</v>
      </c>
      <c r="C65" s="359">
        <v>107.55</v>
      </c>
      <c r="D65" s="360">
        <v>106.33333333333333</v>
      </c>
      <c r="E65" s="360">
        <v>104.26666666666665</v>
      </c>
      <c r="F65" s="360">
        <v>100.98333333333332</v>
      </c>
      <c r="G65" s="360">
        <v>98.916666666666643</v>
      </c>
      <c r="H65" s="360">
        <v>109.61666666666666</v>
      </c>
      <c r="I65" s="360">
        <v>111.68333333333335</v>
      </c>
      <c r="J65" s="360">
        <v>114.96666666666667</v>
      </c>
      <c r="K65" s="359">
        <v>108.4</v>
      </c>
      <c r="L65" s="359">
        <v>103.05</v>
      </c>
      <c r="M65" s="359">
        <v>610.44762000000003</v>
      </c>
      <c r="N65" s="1"/>
      <c r="O65" s="1"/>
    </row>
    <row r="66" spans="1:15" ht="12.75" customHeight="1">
      <c r="A66" s="30">
        <v>56</v>
      </c>
      <c r="B66" s="408" t="s">
        <v>247</v>
      </c>
      <c r="C66" s="359">
        <v>54.3</v>
      </c>
      <c r="D66" s="360">
        <v>54.883333333333333</v>
      </c>
      <c r="E66" s="360">
        <v>53.166666666666664</v>
      </c>
      <c r="F66" s="360">
        <v>52.033333333333331</v>
      </c>
      <c r="G66" s="360">
        <v>50.316666666666663</v>
      </c>
      <c r="H66" s="360">
        <v>56.016666666666666</v>
      </c>
      <c r="I66" s="360">
        <v>57.733333333333334</v>
      </c>
      <c r="J66" s="360">
        <v>58.866666666666667</v>
      </c>
      <c r="K66" s="359">
        <v>56.6</v>
      </c>
      <c r="L66" s="359">
        <v>53.75</v>
      </c>
      <c r="M66" s="359">
        <v>149.17994999999999</v>
      </c>
      <c r="N66" s="1"/>
      <c r="O66" s="1"/>
    </row>
    <row r="67" spans="1:15" ht="12.75" customHeight="1">
      <c r="A67" s="30">
        <v>57</v>
      </c>
      <c r="B67" s="408" t="s">
        <v>310</v>
      </c>
      <c r="C67" s="359">
        <v>3075.65</v>
      </c>
      <c r="D67" s="360">
        <v>3089.1166666666668</v>
      </c>
      <c r="E67" s="360">
        <v>3008.5333333333338</v>
      </c>
      <c r="F67" s="360">
        <v>2941.416666666667</v>
      </c>
      <c r="G67" s="360">
        <v>2860.8333333333339</v>
      </c>
      <c r="H67" s="360">
        <v>3156.2333333333336</v>
      </c>
      <c r="I67" s="360">
        <v>3236.8166666666666</v>
      </c>
      <c r="J67" s="360">
        <v>3303.9333333333334</v>
      </c>
      <c r="K67" s="359">
        <v>3169.7</v>
      </c>
      <c r="L67" s="359">
        <v>3022</v>
      </c>
      <c r="M67" s="359">
        <v>0.28161000000000003</v>
      </c>
      <c r="N67" s="1"/>
      <c r="O67" s="1"/>
    </row>
    <row r="68" spans="1:15" ht="12.75" customHeight="1">
      <c r="A68" s="30">
        <v>58</v>
      </c>
      <c r="B68" s="408" t="s">
        <v>69</v>
      </c>
      <c r="C68" s="359">
        <v>2064.0500000000002</v>
      </c>
      <c r="D68" s="360">
        <v>2080.8833333333332</v>
      </c>
      <c r="E68" s="360">
        <v>2039.7666666666664</v>
      </c>
      <c r="F68" s="360">
        <v>2015.4833333333331</v>
      </c>
      <c r="G68" s="360">
        <v>1974.3666666666663</v>
      </c>
      <c r="H68" s="360">
        <v>2105.1666666666665</v>
      </c>
      <c r="I68" s="360">
        <v>2146.2833333333333</v>
      </c>
      <c r="J68" s="360">
        <v>2170.5666666666666</v>
      </c>
      <c r="K68" s="359">
        <v>2122</v>
      </c>
      <c r="L68" s="359">
        <v>2056.6</v>
      </c>
      <c r="M68" s="359">
        <v>6.7235100000000001</v>
      </c>
      <c r="N68" s="1"/>
      <c r="O68" s="1"/>
    </row>
    <row r="69" spans="1:15" ht="12.75" customHeight="1">
      <c r="A69" s="30">
        <v>59</v>
      </c>
      <c r="B69" s="408" t="s">
        <v>318</v>
      </c>
      <c r="C69" s="359">
        <v>5161.5</v>
      </c>
      <c r="D69" s="360">
        <v>5154.2</v>
      </c>
      <c r="E69" s="360">
        <v>5087.2999999999993</v>
      </c>
      <c r="F69" s="360">
        <v>5013.0999999999995</v>
      </c>
      <c r="G69" s="360">
        <v>4946.1999999999989</v>
      </c>
      <c r="H69" s="360">
        <v>5228.3999999999996</v>
      </c>
      <c r="I69" s="360">
        <v>5295.2999999999993</v>
      </c>
      <c r="J69" s="360">
        <v>5369.5</v>
      </c>
      <c r="K69" s="359">
        <v>5221.1000000000004</v>
      </c>
      <c r="L69" s="359">
        <v>5080</v>
      </c>
      <c r="M69" s="359">
        <v>0.14108999999999999</v>
      </c>
      <c r="N69" s="1"/>
      <c r="O69" s="1"/>
    </row>
    <row r="70" spans="1:15" ht="12.75" customHeight="1">
      <c r="A70" s="30">
        <v>60</v>
      </c>
      <c r="B70" s="408" t="s">
        <v>248</v>
      </c>
      <c r="C70" s="359">
        <v>1088.5999999999999</v>
      </c>
      <c r="D70" s="360">
        <v>1089.5166666666667</v>
      </c>
      <c r="E70" s="360">
        <v>1074.2833333333333</v>
      </c>
      <c r="F70" s="360">
        <v>1059.9666666666667</v>
      </c>
      <c r="G70" s="360">
        <v>1044.7333333333333</v>
      </c>
      <c r="H70" s="360">
        <v>1103.8333333333333</v>
      </c>
      <c r="I70" s="360">
        <v>1119.0666666666664</v>
      </c>
      <c r="J70" s="360">
        <v>1133.3833333333332</v>
      </c>
      <c r="K70" s="359">
        <v>1104.75</v>
      </c>
      <c r="L70" s="359">
        <v>1075.2</v>
      </c>
      <c r="M70" s="359">
        <v>0.33080999999999999</v>
      </c>
      <c r="N70" s="1"/>
      <c r="O70" s="1"/>
    </row>
    <row r="71" spans="1:15" ht="12.75" customHeight="1">
      <c r="A71" s="30">
        <v>61</v>
      </c>
      <c r="B71" s="408" t="s">
        <v>319</v>
      </c>
      <c r="C71" s="359">
        <v>497.9</v>
      </c>
      <c r="D71" s="360">
        <v>500.95</v>
      </c>
      <c r="E71" s="360">
        <v>490.15</v>
      </c>
      <c r="F71" s="360">
        <v>482.4</v>
      </c>
      <c r="G71" s="360">
        <v>471.59999999999997</v>
      </c>
      <c r="H71" s="360">
        <v>508.7</v>
      </c>
      <c r="I71" s="360">
        <v>519.5</v>
      </c>
      <c r="J71" s="360">
        <v>527.25</v>
      </c>
      <c r="K71" s="359">
        <v>511.75</v>
      </c>
      <c r="L71" s="359">
        <v>493.2</v>
      </c>
      <c r="M71" s="359">
        <v>8.0648499999999999</v>
      </c>
      <c r="N71" s="1"/>
      <c r="O71" s="1"/>
    </row>
    <row r="72" spans="1:15" ht="12.75" customHeight="1">
      <c r="A72" s="30">
        <v>62</v>
      </c>
      <c r="B72" s="408" t="s">
        <v>71</v>
      </c>
      <c r="C72" s="359">
        <v>209.7</v>
      </c>
      <c r="D72" s="360">
        <v>212.36666666666667</v>
      </c>
      <c r="E72" s="360">
        <v>204.98333333333335</v>
      </c>
      <c r="F72" s="360">
        <v>200.26666666666668</v>
      </c>
      <c r="G72" s="360">
        <v>192.88333333333335</v>
      </c>
      <c r="H72" s="360">
        <v>217.08333333333334</v>
      </c>
      <c r="I72" s="360">
        <v>224.46666666666667</v>
      </c>
      <c r="J72" s="360">
        <v>229.18333333333334</v>
      </c>
      <c r="K72" s="359">
        <v>219.75</v>
      </c>
      <c r="L72" s="359">
        <v>207.65</v>
      </c>
      <c r="M72" s="359">
        <v>179.2542</v>
      </c>
      <c r="N72" s="1"/>
      <c r="O72" s="1"/>
    </row>
    <row r="73" spans="1:15" ht="12.75" customHeight="1">
      <c r="A73" s="30">
        <v>63</v>
      </c>
      <c r="B73" s="408" t="s">
        <v>311</v>
      </c>
      <c r="C73" s="359">
        <v>1817.9</v>
      </c>
      <c r="D73" s="360">
        <v>1824.2166666666665</v>
      </c>
      <c r="E73" s="360">
        <v>1796.9333333333329</v>
      </c>
      <c r="F73" s="360">
        <v>1775.9666666666665</v>
      </c>
      <c r="G73" s="360">
        <v>1748.6833333333329</v>
      </c>
      <c r="H73" s="360">
        <v>1845.1833333333329</v>
      </c>
      <c r="I73" s="360">
        <v>1872.4666666666662</v>
      </c>
      <c r="J73" s="360">
        <v>1893.4333333333329</v>
      </c>
      <c r="K73" s="359">
        <v>1851.5</v>
      </c>
      <c r="L73" s="359">
        <v>1803.25</v>
      </c>
      <c r="M73" s="359">
        <v>1.84087</v>
      </c>
      <c r="N73" s="1"/>
      <c r="O73" s="1"/>
    </row>
    <row r="74" spans="1:15" ht="12.75" customHeight="1">
      <c r="A74" s="30">
        <v>64</v>
      </c>
      <c r="B74" s="408" t="s">
        <v>72</v>
      </c>
      <c r="C74" s="359">
        <v>722.4</v>
      </c>
      <c r="D74" s="360">
        <v>727.4666666666667</v>
      </c>
      <c r="E74" s="360">
        <v>714.93333333333339</v>
      </c>
      <c r="F74" s="360">
        <v>707.4666666666667</v>
      </c>
      <c r="G74" s="360">
        <v>694.93333333333339</v>
      </c>
      <c r="H74" s="360">
        <v>734.93333333333339</v>
      </c>
      <c r="I74" s="360">
        <v>747.4666666666667</v>
      </c>
      <c r="J74" s="360">
        <v>754.93333333333339</v>
      </c>
      <c r="K74" s="359">
        <v>740</v>
      </c>
      <c r="L74" s="359">
        <v>720</v>
      </c>
      <c r="M74" s="359">
        <v>4.8814799999999998</v>
      </c>
      <c r="N74" s="1"/>
      <c r="O74" s="1"/>
    </row>
    <row r="75" spans="1:15" ht="12.75" customHeight="1">
      <c r="A75" s="30">
        <v>65</v>
      </c>
      <c r="B75" s="408" t="s">
        <v>73</v>
      </c>
      <c r="C75" s="359">
        <v>735</v>
      </c>
      <c r="D75" s="360">
        <v>736.1</v>
      </c>
      <c r="E75" s="360">
        <v>728.2</v>
      </c>
      <c r="F75" s="360">
        <v>721.4</v>
      </c>
      <c r="G75" s="360">
        <v>713.5</v>
      </c>
      <c r="H75" s="360">
        <v>742.90000000000009</v>
      </c>
      <c r="I75" s="360">
        <v>750.8</v>
      </c>
      <c r="J75" s="360">
        <v>757.60000000000014</v>
      </c>
      <c r="K75" s="359">
        <v>744</v>
      </c>
      <c r="L75" s="359">
        <v>729.3</v>
      </c>
      <c r="M75" s="359">
        <v>9.1374200000000005</v>
      </c>
      <c r="N75" s="1"/>
      <c r="O75" s="1"/>
    </row>
    <row r="76" spans="1:15" ht="12.75" customHeight="1">
      <c r="A76" s="30">
        <v>66</v>
      </c>
      <c r="B76" s="408" t="s">
        <v>320</v>
      </c>
      <c r="C76" s="359">
        <v>12508.45</v>
      </c>
      <c r="D76" s="360">
        <v>12596.9</v>
      </c>
      <c r="E76" s="360">
        <v>12341.65</v>
      </c>
      <c r="F76" s="360">
        <v>12174.85</v>
      </c>
      <c r="G76" s="360">
        <v>11919.6</v>
      </c>
      <c r="H76" s="360">
        <v>12763.699999999999</v>
      </c>
      <c r="I76" s="360">
        <v>13018.949999999999</v>
      </c>
      <c r="J76" s="360">
        <v>13185.749999999998</v>
      </c>
      <c r="K76" s="359">
        <v>12852.15</v>
      </c>
      <c r="L76" s="359">
        <v>12430.1</v>
      </c>
      <c r="M76" s="359">
        <v>4.6679999999999999E-2</v>
      </c>
      <c r="N76" s="1"/>
      <c r="O76" s="1"/>
    </row>
    <row r="77" spans="1:15" ht="12.75" customHeight="1">
      <c r="A77" s="30">
        <v>67</v>
      </c>
      <c r="B77" s="408" t="s">
        <v>75</v>
      </c>
      <c r="C77" s="359">
        <v>729.3</v>
      </c>
      <c r="D77" s="360">
        <v>727.94999999999993</v>
      </c>
      <c r="E77" s="360">
        <v>720.89999999999986</v>
      </c>
      <c r="F77" s="360">
        <v>712.49999999999989</v>
      </c>
      <c r="G77" s="360">
        <v>705.44999999999982</v>
      </c>
      <c r="H77" s="360">
        <v>736.34999999999991</v>
      </c>
      <c r="I77" s="360">
        <v>743.39999999999986</v>
      </c>
      <c r="J77" s="360">
        <v>751.8</v>
      </c>
      <c r="K77" s="359">
        <v>735</v>
      </c>
      <c r="L77" s="359">
        <v>719.55</v>
      </c>
      <c r="M77" s="359">
        <v>107.4537</v>
      </c>
      <c r="N77" s="1"/>
      <c r="O77" s="1"/>
    </row>
    <row r="78" spans="1:15" ht="12.75" customHeight="1">
      <c r="A78" s="30">
        <v>68</v>
      </c>
      <c r="B78" s="408" t="s">
        <v>76</v>
      </c>
      <c r="C78" s="359">
        <v>58</v>
      </c>
      <c r="D78" s="360">
        <v>57.866666666666667</v>
      </c>
      <c r="E78" s="360">
        <v>56.933333333333337</v>
      </c>
      <c r="F78" s="360">
        <v>55.866666666666667</v>
      </c>
      <c r="G78" s="360">
        <v>54.933333333333337</v>
      </c>
      <c r="H78" s="360">
        <v>58.933333333333337</v>
      </c>
      <c r="I78" s="360">
        <v>59.86666666666666</v>
      </c>
      <c r="J78" s="360">
        <v>60.933333333333337</v>
      </c>
      <c r="K78" s="359">
        <v>58.8</v>
      </c>
      <c r="L78" s="359">
        <v>56.8</v>
      </c>
      <c r="M78" s="359">
        <v>377.74703</v>
      </c>
      <c r="N78" s="1"/>
      <c r="O78" s="1"/>
    </row>
    <row r="79" spans="1:15" ht="12.75" customHeight="1">
      <c r="A79" s="30">
        <v>69</v>
      </c>
      <c r="B79" s="408" t="s">
        <v>77</v>
      </c>
      <c r="C79" s="359">
        <v>367.1</v>
      </c>
      <c r="D79" s="360">
        <v>369.34999999999997</v>
      </c>
      <c r="E79" s="360">
        <v>361.29999999999995</v>
      </c>
      <c r="F79" s="360">
        <v>355.5</v>
      </c>
      <c r="G79" s="360">
        <v>347.45</v>
      </c>
      <c r="H79" s="360">
        <v>375.14999999999992</v>
      </c>
      <c r="I79" s="360">
        <v>383.2</v>
      </c>
      <c r="J79" s="360">
        <v>388.99999999999989</v>
      </c>
      <c r="K79" s="359">
        <v>377.4</v>
      </c>
      <c r="L79" s="359">
        <v>363.55</v>
      </c>
      <c r="M79" s="359">
        <v>27.066289999999999</v>
      </c>
      <c r="N79" s="1"/>
      <c r="O79" s="1"/>
    </row>
    <row r="80" spans="1:15" ht="12.75" customHeight="1">
      <c r="A80" s="30">
        <v>70</v>
      </c>
      <c r="B80" s="408" t="s">
        <v>321</v>
      </c>
      <c r="C80" s="359">
        <v>1360.75</v>
      </c>
      <c r="D80" s="360">
        <v>1346.6166666666666</v>
      </c>
      <c r="E80" s="360">
        <v>1325.2333333333331</v>
      </c>
      <c r="F80" s="360">
        <v>1289.7166666666665</v>
      </c>
      <c r="G80" s="360">
        <v>1268.333333333333</v>
      </c>
      <c r="H80" s="360">
        <v>1382.1333333333332</v>
      </c>
      <c r="I80" s="360">
        <v>1403.5166666666669</v>
      </c>
      <c r="J80" s="360">
        <v>1439.0333333333333</v>
      </c>
      <c r="K80" s="359">
        <v>1368</v>
      </c>
      <c r="L80" s="359">
        <v>1311.1</v>
      </c>
      <c r="M80" s="359">
        <v>1.4326700000000001</v>
      </c>
      <c r="N80" s="1"/>
      <c r="O80" s="1"/>
    </row>
    <row r="81" spans="1:15" ht="12.75" customHeight="1">
      <c r="A81" s="30">
        <v>71</v>
      </c>
      <c r="B81" s="408" t="s">
        <v>323</v>
      </c>
      <c r="C81" s="359">
        <v>6927.05</v>
      </c>
      <c r="D81" s="360">
        <v>6912.9666666666672</v>
      </c>
      <c r="E81" s="360">
        <v>6826.0333333333347</v>
      </c>
      <c r="F81" s="360">
        <v>6725.0166666666673</v>
      </c>
      <c r="G81" s="360">
        <v>6638.0833333333348</v>
      </c>
      <c r="H81" s="360">
        <v>7013.9833333333345</v>
      </c>
      <c r="I81" s="360">
        <v>7100.916666666667</v>
      </c>
      <c r="J81" s="360">
        <v>7201.9333333333343</v>
      </c>
      <c r="K81" s="359">
        <v>6999.9</v>
      </c>
      <c r="L81" s="359">
        <v>6811.95</v>
      </c>
      <c r="M81" s="359">
        <v>0.32751999999999998</v>
      </c>
      <c r="N81" s="1"/>
      <c r="O81" s="1"/>
    </row>
    <row r="82" spans="1:15" ht="12.75" customHeight="1">
      <c r="A82" s="30">
        <v>72</v>
      </c>
      <c r="B82" s="408" t="s">
        <v>324</v>
      </c>
      <c r="C82" s="359">
        <v>864.5</v>
      </c>
      <c r="D82" s="360">
        <v>859.6</v>
      </c>
      <c r="E82" s="360">
        <v>841.25</v>
      </c>
      <c r="F82" s="360">
        <v>818</v>
      </c>
      <c r="G82" s="360">
        <v>799.65</v>
      </c>
      <c r="H82" s="360">
        <v>882.85</v>
      </c>
      <c r="I82" s="360">
        <v>901.20000000000016</v>
      </c>
      <c r="J82" s="360">
        <v>924.45</v>
      </c>
      <c r="K82" s="359">
        <v>877.95</v>
      </c>
      <c r="L82" s="359">
        <v>836.35</v>
      </c>
      <c r="M82" s="359">
        <v>1.9374899999999999</v>
      </c>
      <c r="N82" s="1"/>
      <c r="O82" s="1"/>
    </row>
    <row r="83" spans="1:15" ht="12.75" customHeight="1">
      <c r="A83" s="30">
        <v>73</v>
      </c>
      <c r="B83" s="408" t="s">
        <v>78</v>
      </c>
      <c r="C83" s="359">
        <v>16533.900000000001</v>
      </c>
      <c r="D83" s="360">
        <v>16513.016666666666</v>
      </c>
      <c r="E83" s="360">
        <v>16431.033333333333</v>
      </c>
      <c r="F83" s="360">
        <v>16328.166666666668</v>
      </c>
      <c r="G83" s="360">
        <v>16246.183333333334</v>
      </c>
      <c r="H83" s="360">
        <v>16615.883333333331</v>
      </c>
      <c r="I83" s="360">
        <v>16697.866666666661</v>
      </c>
      <c r="J83" s="360">
        <v>16800.73333333333</v>
      </c>
      <c r="K83" s="359">
        <v>16595</v>
      </c>
      <c r="L83" s="359">
        <v>16410.150000000001</v>
      </c>
      <c r="M83" s="359">
        <v>9.6869999999999998E-2</v>
      </c>
      <c r="N83" s="1"/>
      <c r="O83" s="1"/>
    </row>
    <row r="84" spans="1:15" ht="12.75" customHeight="1">
      <c r="A84" s="30">
        <v>74</v>
      </c>
      <c r="B84" s="408" t="s">
        <v>80</v>
      </c>
      <c r="C84" s="359">
        <v>397.05</v>
      </c>
      <c r="D84" s="360">
        <v>394.93333333333334</v>
      </c>
      <c r="E84" s="360">
        <v>390.06666666666666</v>
      </c>
      <c r="F84" s="360">
        <v>383.08333333333331</v>
      </c>
      <c r="G84" s="360">
        <v>378.21666666666664</v>
      </c>
      <c r="H84" s="360">
        <v>401.91666666666669</v>
      </c>
      <c r="I84" s="360">
        <v>406.78333333333336</v>
      </c>
      <c r="J84" s="360">
        <v>413.76666666666671</v>
      </c>
      <c r="K84" s="359">
        <v>399.8</v>
      </c>
      <c r="L84" s="359">
        <v>387.95</v>
      </c>
      <c r="M84" s="359">
        <v>69.640919999999994</v>
      </c>
      <c r="N84" s="1"/>
      <c r="O84" s="1"/>
    </row>
    <row r="85" spans="1:15" ht="12.75" customHeight="1">
      <c r="A85" s="30">
        <v>75</v>
      </c>
      <c r="B85" s="408" t="s">
        <v>325</v>
      </c>
      <c r="C85" s="359">
        <v>499.85</v>
      </c>
      <c r="D85" s="360">
        <v>494.81666666666666</v>
      </c>
      <c r="E85" s="360">
        <v>481.0333333333333</v>
      </c>
      <c r="F85" s="360">
        <v>462.21666666666664</v>
      </c>
      <c r="G85" s="360">
        <v>448.43333333333328</v>
      </c>
      <c r="H85" s="360">
        <v>513.63333333333333</v>
      </c>
      <c r="I85" s="360">
        <v>527.41666666666674</v>
      </c>
      <c r="J85" s="360">
        <v>546.23333333333335</v>
      </c>
      <c r="K85" s="359">
        <v>508.6</v>
      </c>
      <c r="L85" s="359">
        <v>476</v>
      </c>
      <c r="M85" s="359">
        <v>7.4851700000000001</v>
      </c>
      <c r="N85" s="1"/>
      <c r="O85" s="1"/>
    </row>
    <row r="86" spans="1:15" ht="12.75" customHeight="1">
      <c r="A86" s="30">
        <v>76</v>
      </c>
      <c r="B86" s="408" t="s">
        <v>81</v>
      </c>
      <c r="C86" s="359">
        <v>3535.3</v>
      </c>
      <c r="D86" s="360">
        <v>3560.4333333333329</v>
      </c>
      <c r="E86" s="360">
        <v>3484.8666666666659</v>
      </c>
      <c r="F86" s="360">
        <v>3434.4333333333329</v>
      </c>
      <c r="G86" s="360">
        <v>3358.8666666666659</v>
      </c>
      <c r="H86" s="360">
        <v>3610.8666666666659</v>
      </c>
      <c r="I86" s="360">
        <v>3686.4333333333325</v>
      </c>
      <c r="J86" s="360">
        <v>3736.8666666666659</v>
      </c>
      <c r="K86" s="359">
        <v>3636</v>
      </c>
      <c r="L86" s="359">
        <v>3510</v>
      </c>
      <c r="M86" s="359">
        <v>4.6284200000000002</v>
      </c>
      <c r="N86" s="1"/>
      <c r="O86" s="1"/>
    </row>
    <row r="87" spans="1:15" ht="12.75" customHeight="1">
      <c r="A87" s="30">
        <v>77</v>
      </c>
      <c r="B87" s="408" t="s">
        <v>312</v>
      </c>
      <c r="C87" s="359">
        <v>1953.15</v>
      </c>
      <c r="D87" s="360">
        <v>1971.1833333333334</v>
      </c>
      <c r="E87" s="360">
        <v>1927.9666666666667</v>
      </c>
      <c r="F87" s="360">
        <v>1902.7833333333333</v>
      </c>
      <c r="G87" s="360">
        <v>1859.5666666666666</v>
      </c>
      <c r="H87" s="360">
        <v>1996.3666666666668</v>
      </c>
      <c r="I87" s="360">
        <v>2039.5833333333335</v>
      </c>
      <c r="J87" s="360">
        <v>2064.7666666666669</v>
      </c>
      <c r="K87" s="359">
        <v>2014.4</v>
      </c>
      <c r="L87" s="359">
        <v>1946</v>
      </c>
      <c r="M87" s="359">
        <v>5.9110300000000002</v>
      </c>
      <c r="N87" s="1"/>
      <c r="O87" s="1"/>
    </row>
    <row r="88" spans="1:15" ht="12.75" customHeight="1">
      <c r="A88" s="30">
        <v>78</v>
      </c>
      <c r="B88" s="408" t="s">
        <v>322</v>
      </c>
      <c r="C88" s="359">
        <v>475.6</v>
      </c>
      <c r="D88" s="360">
        <v>469.65000000000003</v>
      </c>
      <c r="E88" s="360">
        <v>457.30000000000007</v>
      </c>
      <c r="F88" s="360">
        <v>439.00000000000006</v>
      </c>
      <c r="G88" s="360">
        <v>426.65000000000009</v>
      </c>
      <c r="H88" s="360">
        <v>487.95000000000005</v>
      </c>
      <c r="I88" s="360">
        <v>500.30000000000007</v>
      </c>
      <c r="J88" s="360">
        <v>518.6</v>
      </c>
      <c r="K88" s="359">
        <v>482</v>
      </c>
      <c r="L88" s="359">
        <v>451.35</v>
      </c>
      <c r="M88" s="359">
        <v>60.513190000000002</v>
      </c>
      <c r="N88" s="1"/>
      <c r="O88" s="1"/>
    </row>
    <row r="89" spans="1:15" ht="12.75" customHeight="1">
      <c r="A89" s="30">
        <v>79</v>
      </c>
      <c r="B89" s="408" t="s">
        <v>326</v>
      </c>
      <c r="C89" s="359">
        <v>133.9</v>
      </c>
      <c r="D89" s="360">
        <v>134.66666666666666</v>
      </c>
      <c r="E89" s="360">
        <v>132.73333333333332</v>
      </c>
      <c r="F89" s="360">
        <v>131.56666666666666</v>
      </c>
      <c r="G89" s="360">
        <v>129.63333333333333</v>
      </c>
      <c r="H89" s="360">
        <v>135.83333333333331</v>
      </c>
      <c r="I89" s="360">
        <v>137.76666666666665</v>
      </c>
      <c r="J89" s="360">
        <v>138.93333333333331</v>
      </c>
      <c r="K89" s="359">
        <v>136.6</v>
      </c>
      <c r="L89" s="359">
        <v>133.5</v>
      </c>
      <c r="M89" s="359">
        <v>5.8735099999999996</v>
      </c>
      <c r="N89" s="1"/>
      <c r="O89" s="1"/>
    </row>
    <row r="90" spans="1:15" ht="12.75" customHeight="1">
      <c r="A90" s="30">
        <v>80</v>
      </c>
      <c r="B90" s="408" t="s">
        <v>82</v>
      </c>
      <c r="C90" s="359">
        <v>406.5</v>
      </c>
      <c r="D90" s="360">
        <v>405.26666666666665</v>
      </c>
      <c r="E90" s="360">
        <v>400.0333333333333</v>
      </c>
      <c r="F90" s="360">
        <v>393.56666666666666</v>
      </c>
      <c r="G90" s="360">
        <v>388.33333333333331</v>
      </c>
      <c r="H90" s="360">
        <v>411.73333333333329</v>
      </c>
      <c r="I90" s="360">
        <v>416.96666666666664</v>
      </c>
      <c r="J90" s="360">
        <v>423.43333333333328</v>
      </c>
      <c r="K90" s="359">
        <v>410.5</v>
      </c>
      <c r="L90" s="359">
        <v>398.8</v>
      </c>
      <c r="M90" s="359">
        <v>37.761510000000001</v>
      </c>
      <c r="N90" s="1"/>
      <c r="O90" s="1"/>
    </row>
    <row r="91" spans="1:15" ht="12.75" customHeight="1">
      <c r="A91" s="30">
        <v>81</v>
      </c>
      <c r="B91" s="408" t="s">
        <v>344</v>
      </c>
      <c r="C91" s="359">
        <v>2697.35</v>
      </c>
      <c r="D91" s="360">
        <v>2701.85</v>
      </c>
      <c r="E91" s="360">
        <v>2656.85</v>
      </c>
      <c r="F91" s="360">
        <v>2616.35</v>
      </c>
      <c r="G91" s="360">
        <v>2571.35</v>
      </c>
      <c r="H91" s="360">
        <v>2742.35</v>
      </c>
      <c r="I91" s="360">
        <v>2787.35</v>
      </c>
      <c r="J91" s="360">
        <v>2827.85</v>
      </c>
      <c r="K91" s="359">
        <v>2746.85</v>
      </c>
      <c r="L91" s="359">
        <v>2661.35</v>
      </c>
      <c r="M91" s="359">
        <v>1.07385</v>
      </c>
      <c r="N91" s="1"/>
      <c r="O91" s="1"/>
    </row>
    <row r="92" spans="1:15" ht="12.75" customHeight="1">
      <c r="A92" s="30">
        <v>82</v>
      </c>
      <c r="B92" s="408" t="s">
        <v>83</v>
      </c>
      <c r="C92" s="359">
        <v>252.95</v>
      </c>
      <c r="D92" s="360">
        <v>249.45000000000002</v>
      </c>
      <c r="E92" s="360">
        <v>244.50000000000003</v>
      </c>
      <c r="F92" s="360">
        <v>236.05</v>
      </c>
      <c r="G92" s="360">
        <v>231.10000000000002</v>
      </c>
      <c r="H92" s="360">
        <v>257.90000000000003</v>
      </c>
      <c r="I92" s="360">
        <v>262.85000000000002</v>
      </c>
      <c r="J92" s="360">
        <v>271.30000000000007</v>
      </c>
      <c r="K92" s="359">
        <v>254.4</v>
      </c>
      <c r="L92" s="359">
        <v>241</v>
      </c>
      <c r="M92" s="359">
        <v>294.20483999999999</v>
      </c>
      <c r="N92" s="1"/>
      <c r="O92" s="1"/>
    </row>
    <row r="93" spans="1:15" ht="12.75" customHeight="1">
      <c r="A93" s="30">
        <v>83</v>
      </c>
      <c r="B93" s="408" t="s">
        <v>330</v>
      </c>
      <c r="C93" s="359">
        <v>616.15</v>
      </c>
      <c r="D93" s="360">
        <v>616.2166666666667</v>
      </c>
      <c r="E93" s="360">
        <v>606.43333333333339</v>
      </c>
      <c r="F93" s="360">
        <v>596.7166666666667</v>
      </c>
      <c r="G93" s="360">
        <v>586.93333333333339</v>
      </c>
      <c r="H93" s="360">
        <v>625.93333333333339</v>
      </c>
      <c r="I93" s="360">
        <v>635.7166666666667</v>
      </c>
      <c r="J93" s="360">
        <v>645.43333333333339</v>
      </c>
      <c r="K93" s="359">
        <v>626</v>
      </c>
      <c r="L93" s="359">
        <v>606.5</v>
      </c>
      <c r="M93" s="359">
        <v>7.6744399999999997</v>
      </c>
      <c r="N93" s="1"/>
      <c r="O93" s="1"/>
    </row>
    <row r="94" spans="1:15" ht="12.75" customHeight="1">
      <c r="A94" s="30">
        <v>84</v>
      </c>
      <c r="B94" s="408" t="s">
        <v>331</v>
      </c>
      <c r="C94" s="359">
        <v>795.15</v>
      </c>
      <c r="D94" s="360">
        <v>799.35</v>
      </c>
      <c r="E94" s="360">
        <v>784.80000000000007</v>
      </c>
      <c r="F94" s="360">
        <v>774.45</v>
      </c>
      <c r="G94" s="360">
        <v>759.90000000000009</v>
      </c>
      <c r="H94" s="360">
        <v>809.7</v>
      </c>
      <c r="I94" s="360">
        <v>824.25</v>
      </c>
      <c r="J94" s="360">
        <v>834.6</v>
      </c>
      <c r="K94" s="359">
        <v>813.9</v>
      </c>
      <c r="L94" s="359">
        <v>789</v>
      </c>
      <c r="M94" s="359">
        <v>0.57635000000000003</v>
      </c>
      <c r="N94" s="1"/>
      <c r="O94" s="1"/>
    </row>
    <row r="95" spans="1:15" ht="12.75" customHeight="1">
      <c r="A95" s="30">
        <v>85</v>
      </c>
      <c r="B95" s="408" t="s">
        <v>333</v>
      </c>
      <c r="C95" s="359">
        <v>881.6</v>
      </c>
      <c r="D95" s="360">
        <v>873.91666666666663</v>
      </c>
      <c r="E95" s="360">
        <v>853.83333333333326</v>
      </c>
      <c r="F95" s="360">
        <v>826.06666666666661</v>
      </c>
      <c r="G95" s="360">
        <v>805.98333333333323</v>
      </c>
      <c r="H95" s="360">
        <v>901.68333333333328</v>
      </c>
      <c r="I95" s="360">
        <v>921.76666666666654</v>
      </c>
      <c r="J95" s="360">
        <v>949.5333333333333</v>
      </c>
      <c r="K95" s="359">
        <v>894</v>
      </c>
      <c r="L95" s="359">
        <v>846.15</v>
      </c>
      <c r="M95" s="359">
        <v>1.8585</v>
      </c>
      <c r="N95" s="1"/>
      <c r="O95" s="1"/>
    </row>
    <row r="96" spans="1:15" ht="12.75" customHeight="1">
      <c r="A96" s="30">
        <v>86</v>
      </c>
      <c r="B96" s="408" t="s">
        <v>250</v>
      </c>
      <c r="C96" s="359">
        <v>124.7</v>
      </c>
      <c r="D96" s="360">
        <v>125.36666666666667</v>
      </c>
      <c r="E96" s="360">
        <v>123.53333333333335</v>
      </c>
      <c r="F96" s="360">
        <v>122.36666666666667</v>
      </c>
      <c r="G96" s="360">
        <v>120.53333333333335</v>
      </c>
      <c r="H96" s="360">
        <v>126.53333333333335</v>
      </c>
      <c r="I96" s="360">
        <v>128.36666666666667</v>
      </c>
      <c r="J96" s="360">
        <v>129.53333333333336</v>
      </c>
      <c r="K96" s="359">
        <v>127.2</v>
      </c>
      <c r="L96" s="359">
        <v>124.2</v>
      </c>
      <c r="M96" s="359">
        <v>4.5918299999999999</v>
      </c>
      <c r="N96" s="1"/>
      <c r="O96" s="1"/>
    </row>
    <row r="97" spans="1:15" ht="12.75" customHeight="1">
      <c r="A97" s="30">
        <v>87</v>
      </c>
      <c r="B97" s="408" t="s">
        <v>327</v>
      </c>
      <c r="C97" s="359">
        <v>469.85</v>
      </c>
      <c r="D97" s="360">
        <v>471.73333333333335</v>
      </c>
      <c r="E97" s="360">
        <v>453.86666666666667</v>
      </c>
      <c r="F97" s="360">
        <v>437.88333333333333</v>
      </c>
      <c r="G97" s="360">
        <v>420.01666666666665</v>
      </c>
      <c r="H97" s="360">
        <v>487.7166666666667</v>
      </c>
      <c r="I97" s="360">
        <v>505.58333333333337</v>
      </c>
      <c r="J97" s="360">
        <v>521.56666666666672</v>
      </c>
      <c r="K97" s="359">
        <v>489.6</v>
      </c>
      <c r="L97" s="359">
        <v>455.75</v>
      </c>
      <c r="M97" s="359">
        <v>30.190339999999999</v>
      </c>
      <c r="N97" s="1"/>
      <c r="O97" s="1"/>
    </row>
    <row r="98" spans="1:15" ht="12.75" customHeight="1">
      <c r="A98" s="30">
        <v>88</v>
      </c>
      <c r="B98" s="408" t="s">
        <v>336</v>
      </c>
      <c r="C98" s="359">
        <v>1505.25</v>
      </c>
      <c r="D98" s="360">
        <v>1508.4666666666665</v>
      </c>
      <c r="E98" s="360">
        <v>1493.5333333333328</v>
      </c>
      <c r="F98" s="360">
        <v>1481.8166666666664</v>
      </c>
      <c r="G98" s="360">
        <v>1466.8833333333328</v>
      </c>
      <c r="H98" s="360">
        <v>1520.1833333333329</v>
      </c>
      <c r="I98" s="360">
        <v>1535.1166666666668</v>
      </c>
      <c r="J98" s="360">
        <v>1546.833333333333</v>
      </c>
      <c r="K98" s="359">
        <v>1523.4</v>
      </c>
      <c r="L98" s="359">
        <v>1496.75</v>
      </c>
      <c r="M98" s="359">
        <v>3.9047399999999999</v>
      </c>
      <c r="N98" s="1"/>
      <c r="O98" s="1"/>
    </row>
    <row r="99" spans="1:15" ht="12.75" customHeight="1">
      <c r="A99" s="30">
        <v>89</v>
      </c>
      <c r="B99" s="408" t="s">
        <v>334</v>
      </c>
      <c r="C99" s="359">
        <v>1094.95</v>
      </c>
      <c r="D99" s="360">
        <v>1097.4166666666667</v>
      </c>
      <c r="E99" s="360">
        <v>1085.5333333333335</v>
      </c>
      <c r="F99" s="360">
        <v>1076.1166666666668</v>
      </c>
      <c r="G99" s="360">
        <v>1064.2333333333336</v>
      </c>
      <c r="H99" s="360">
        <v>1106.8333333333335</v>
      </c>
      <c r="I99" s="360">
        <v>1118.7166666666667</v>
      </c>
      <c r="J99" s="360">
        <v>1128.1333333333334</v>
      </c>
      <c r="K99" s="359">
        <v>1109.3</v>
      </c>
      <c r="L99" s="359">
        <v>1088</v>
      </c>
      <c r="M99" s="359">
        <v>0.49096000000000001</v>
      </c>
      <c r="N99" s="1"/>
      <c r="O99" s="1"/>
    </row>
    <row r="100" spans="1:15" ht="12.75" customHeight="1">
      <c r="A100" s="30">
        <v>90</v>
      </c>
      <c r="B100" s="408" t="s">
        <v>335</v>
      </c>
      <c r="C100" s="359">
        <v>21.75</v>
      </c>
      <c r="D100" s="360">
        <v>21.833333333333332</v>
      </c>
      <c r="E100" s="360">
        <v>21.466666666666665</v>
      </c>
      <c r="F100" s="360">
        <v>21.183333333333334</v>
      </c>
      <c r="G100" s="360">
        <v>20.816666666666666</v>
      </c>
      <c r="H100" s="360">
        <v>22.116666666666664</v>
      </c>
      <c r="I100" s="360">
        <v>22.483333333333331</v>
      </c>
      <c r="J100" s="360">
        <v>22.766666666666662</v>
      </c>
      <c r="K100" s="359">
        <v>22.2</v>
      </c>
      <c r="L100" s="359">
        <v>21.55</v>
      </c>
      <c r="M100" s="359">
        <v>40.165689999999998</v>
      </c>
      <c r="N100" s="1"/>
      <c r="O100" s="1"/>
    </row>
    <row r="101" spans="1:15" ht="12.75" customHeight="1">
      <c r="A101" s="30">
        <v>91</v>
      </c>
      <c r="B101" s="408" t="s">
        <v>337</v>
      </c>
      <c r="C101" s="359">
        <v>589.4</v>
      </c>
      <c r="D101" s="360">
        <v>588.76666666666665</v>
      </c>
      <c r="E101" s="360">
        <v>579.18333333333328</v>
      </c>
      <c r="F101" s="360">
        <v>568.96666666666658</v>
      </c>
      <c r="G101" s="360">
        <v>559.38333333333321</v>
      </c>
      <c r="H101" s="360">
        <v>598.98333333333335</v>
      </c>
      <c r="I101" s="360">
        <v>608.56666666666683</v>
      </c>
      <c r="J101" s="360">
        <v>618.78333333333342</v>
      </c>
      <c r="K101" s="359">
        <v>598.35</v>
      </c>
      <c r="L101" s="359">
        <v>578.54999999999995</v>
      </c>
      <c r="M101" s="359">
        <v>2.6344699999999999</v>
      </c>
      <c r="N101" s="1"/>
      <c r="O101" s="1"/>
    </row>
    <row r="102" spans="1:15" ht="12.75" customHeight="1">
      <c r="A102" s="30">
        <v>92</v>
      </c>
      <c r="B102" s="408" t="s">
        <v>338</v>
      </c>
      <c r="C102" s="359">
        <v>866.05</v>
      </c>
      <c r="D102" s="360">
        <v>864.01666666666654</v>
      </c>
      <c r="E102" s="360">
        <v>852.1333333333331</v>
      </c>
      <c r="F102" s="360">
        <v>838.21666666666658</v>
      </c>
      <c r="G102" s="360">
        <v>826.33333333333314</v>
      </c>
      <c r="H102" s="360">
        <v>877.93333333333305</v>
      </c>
      <c r="I102" s="360">
        <v>889.81666666666649</v>
      </c>
      <c r="J102" s="360">
        <v>903.73333333333301</v>
      </c>
      <c r="K102" s="359">
        <v>875.9</v>
      </c>
      <c r="L102" s="359">
        <v>850.1</v>
      </c>
      <c r="M102" s="359">
        <v>2.1847500000000002</v>
      </c>
      <c r="N102" s="1"/>
      <c r="O102" s="1"/>
    </row>
    <row r="103" spans="1:15" ht="12.75" customHeight="1">
      <c r="A103" s="30">
        <v>93</v>
      </c>
      <c r="B103" s="408" t="s">
        <v>339</v>
      </c>
      <c r="C103" s="359">
        <v>4879.6499999999996</v>
      </c>
      <c r="D103" s="360">
        <v>4872.55</v>
      </c>
      <c r="E103" s="360">
        <v>4805.1000000000004</v>
      </c>
      <c r="F103" s="360">
        <v>4730.55</v>
      </c>
      <c r="G103" s="360">
        <v>4663.1000000000004</v>
      </c>
      <c r="H103" s="360">
        <v>4947.1000000000004</v>
      </c>
      <c r="I103" s="360">
        <v>5014.5499999999993</v>
      </c>
      <c r="J103" s="360">
        <v>5089.1000000000004</v>
      </c>
      <c r="K103" s="359">
        <v>4940</v>
      </c>
      <c r="L103" s="359">
        <v>4798</v>
      </c>
      <c r="M103" s="359">
        <v>0.30412</v>
      </c>
      <c r="N103" s="1"/>
      <c r="O103" s="1"/>
    </row>
    <row r="104" spans="1:15" ht="12.75" customHeight="1">
      <c r="A104" s="30">
        <v>94</v>
      </c>
      <c r="B104" s="408" t="s">
        <v>249</v>
      </c>
      <c r="C104" s="359">
        <v>84.7</v>
      </c>
      <c r="D104" s="360">
        <v>84.850000000000009</v>
      </c>
      <c r="E104" s="360">
        <v>83.90000000000002</v>
      </c>
      <c r="F104" s="360">
        <v>83.100000000000009</v>
      </c>
      <c r="G104" s="360">
        <v>82.15000000000002</v>
      </c>
      <c r="H104" s="360">
        <v>85.65000000000002</v>
      </c>
      <c r="I104" s="360">
        <v>86.600000000000009</v>
      </c>
      <c r="J104" s="360">
        <v>87.40000000000002</v>
      </c>
      <c r="K104" s="359">
        <v>85.8</v>
      </c>
      <c r="L104" s="359">
        <v>84.05</v>
      </c>
      <c r="M104" s="359">
        <v>12.465199999999999</v>
      </c>
      <c r="N104" s="1"/>
      <c r="O104" s="1"/>
    </row>
    <row r="105" spans="1:15" ht="12.75" customHeight="1">
      <c r="A105" s="30">
        <v>95</v>
      </c>
      <c r="B105" s="408" t="s">
        <v>332</v>
      </c>
      <c r="C105" s="359">
        <v>540.75</v>
      </c>
      <c r="D105" s="360">
        <v>539.01666666666665</v>
      </c>
      <c r="E105" s="360">
        <v>533.0333333333333</v>
      </c>
      <c r="F105" s="360">
        <v>525.31666666666661</v>
      </c>
      <c r="G105" s="360">
        <v>519.33333333333326</v>
      </c>
      <c r="H105" s="360">
        <v>546.73333333333335</v>
      </c>
      <c r="I105" s="360">
        <v>552.7166666666667</v>
      </c>
      <c r="J105" s="360">
        <v>560.43333333333339</v>
      </c>
      <c r="K105" s="359">
        <v>545</v>
      </c>
      <c r="L105" s="359">
        <v>531.29999999999995</v>
      </c>
      <c r="M105" s="359">
        <v>9.9489999999999995E-2</v>
      </c>
      <c r="N105" s="1"/>
      <c r="O105" s="1"/>
    </row>
    <row r="106" spans="1:15" ht="12.75" customHeight="1">
      <c r="A106" s="30">
        <v>96</v>
      </c>
      <c r="B106" s="408" t="s">
        <v>836</v>
      </c>
      <c r="C106" s="359">
        <v>174.55</v>
      </c>
      <c r="D106" s="360">
        <v>176.61666666666667</v>
      </c>
      <c r="E106" s="360">
        <v>170.48333333333335</v>
      </c>
      <c r="F106" s="360">
        <v>166.41666666666669</v>
      </c>
      <c r="G106" s="360">
        <v>160.28333333333336</v>
      </c>
      <c r="H106" s="360">
        <v>180.68333333333334</v>
      </c>
      <c r="I106" s="360">
        <v>186.81666666666666</v>
      </c>
      <c r="J106" s="360">
        <v>190.88333333333333</v>
      </c>
      <c r="K106" s="359">
        <v>182.75</v>
      </c>
      <c r="L106" s="359">
        <v>172.55</v>
      </c>
      <c r="M106" s="359">
        <v>13.908469999999999</v>
      </c>
      <c r="N106" s="1"/>
      <c r="O106" s="1"/>
    </row>
    <row r="107" spans="1:15" ht="12.75" customHeight="1">
      <c r="A107" s="30">
        <v>97</v>
      </c>
      <c r="B107" s="408" t="s">
        <v>340</v>
      </c>
      <c r="C107" s="359">
        <v>258.55</v>
      </c>
      <c r="D107" s="360">
        <v>253.26666666666665</v>
      </c>
      <c r="E107" s="360">
        <v>240.5333333333333</v>
      </c>
      <c r="F107" s="360">
        <v>222.51666666666665</v>
      </c>
      <c r="G107" s="360">
        <v>209.7833333333333</v>
      </c>
      <c r="H107" s="360">
        <v>271.2833333333333</v>
      </c>
      <c r="I107" s="360">
        <v>284.01666666666665</v>
      </c>
      <c r="J107" s="360">
        <v>302.0333333333333</v>
      </c>
      <c r="K107" s="359">
        <v>266</v>
      </c>
      <c r="L107" s="359">
        <v>235.25</v>
      </c>
      <c r="M107" s="359">
        <v>28.273630000000001</v>
      </c>
      <c r="N107" s="1"/>
      <c r="O107" s="1"/>
    </row>
    <row r="108" spans="1:15" ht="12.75" customHeight="1">
      <c r="A108" s="30">
        <v>98</v>
      </c>
      <c r="B108" s="408" t="s">
        <v>341</v>
      </c>
      <c r="C108" s="359">
        <v>432.45</v>
      </c>
      <c r="D108" s="360">
        <v>432.11666666666662</v>
      </c>
      <c r="E108" s="360">
        <v>419.58333333333326</v>
      </c>
      <c r="F108" s="360">
        <v>406.71666666666664</v>
      </c>
      <c r="G108" s="360">
        <v>394.18333333333328</v>
      </c>
      <c r="H108" s="360">
        <v>444.98333333333323</v>
      </c>
      <c r="I108" s="360">
        <v>457.51666666666665</v>
      </c>
      <c r="J108" s="360">
        <v>470.38333333333321</v>
      </c>
      <c r="K108" s="359">
        <v>444.65</v>
      </c>
      <c r="L108" s="359">
        <v>419.25</v>
      </c>
      <c r="M108" s="359">
        <v>25.884160000000001</v>
      </c>
      <c r="N108" s="1"/>
      <c r="O108" s="1"/>
    </row>
    <row r="109" spans="1:15" ht="12.75" customHeight="1">
      <c r="A109" s="30">
        <v>99</v>
      </c>
      <c r="B109" s="408" t="s">
        <v>84</v>
      </c>
      <c r="C109" s="359">
        <v>629.5</v>
      </c>
      <c r="D109" s="360">
        <v>635.1</v>
      </c>
      <c r="E109" s="360">
        <v>621.6</v>
      </c>
      <c r="F109" s="360">
        <v>613.70000000000005</v>
      </c>
      <c r="G109" s="360">
        <v>600.20000000000005</v>
      </c>
      <c r="H109" s="360">
        <v>643</v>
      </c>
      <c r="I109" s="360">
        <v>656.5</v>
      </c>
      <c r="J109" s="360">
        <v>664.4</v>
      </c>
      <c r="K109" s="359">
        <v>648.6</v>
      </c>
      <c r="L109" s="359">
        <v>627.20000000000005</v>
      </c>
      <c r="M109" s="359">
        <v>30.01896</v>
      </c>
      <c r="N109" s="1"/>
      <c r="O109" s="1"/>
    </row>
    <row r="110" spans="1:15" ht="12.75" customHeight="1">
      <c r="A110" s="30">
        <v>100</v>
      </c>
      <c r="B110" s="408" t="s">
        <v>342</v>
      </c>
      <c r="C110" s="359">
        <v>700.25</v>
      </c>
      <c r="D110" s="360">
        <v>698.48333333333323</v>
      </c>
      <c r="E110" s="360">
        <v>692.41666666666652</v>
      </c>
      <c r="F110" s="360">
        <v>684.58333333333326</v>
      </c>
      <c r="G110" s="360">
        <v>678.51666666666654</v>
      </c>
      <c r="H110" s="360">
        <v>706.31666666666649</v>
      </c>
      <c r="I110" s="360">
        <v>712.38333333333333</v>
      </c>
      <c r="J110" s="360">
        <v>720.21666666666647</v>
      </c>
      <c r="K110" s="359">
        <v>704.55</v>
      </c>
      <c r="L110" s="359">
        <v>690.65</v>
      </c>
      <c r="M110" s="359">
        <v>0.95494999999999997</v>
      </c>
      <c r="N110" s="1"/>
      <c r="O110" s="1"/>
    </row>
    <row r="111" spans="1:15" ht="12.75" customHeight="1">
      <c r="A111" s="30">
        <v>101</v>
      </c>
      <c r="B111" s="408" t="s">
        <v>85</v>
      </c>
      <c r="C111" s="359">
        <v>945</v>
      </c>
      <c r="D111" s="360">
        <v>941.88333333333333</v>
      </c>
      <c r="E111" s="360">
        <v>933.76666666666665</v>
      </c>
      <c r="F111" s="360">
        <v>922.5333333333333</v>
      </c>
      <c r="G111" s="360">
        <v>914.41666666666663</v>
      </c>
      <c r="H111" s="360">
        <v>953.11666666666667</v>
      </c>
      <c r="I111" s="360">
        <v>961.23333333333323</v>
      </c>
      <c r="J111" s="360">
        <v>972.4666666666667</v>
      </c>
      <c r="K111" s="359">
        <v>950</v>
      </c>
      <c r="L111" s="359">
        <v>930.65</v>
      </c>
      <c r="M111" s="359">
        <v>20.08278</v>
      </c>
      <c r="N111" s="1"/>
      <c r="O111" s="1"/>
    </row>
    <row r="112" spans="1:15" ht="12.75" customHeight="1">
      <c r="A112" s="30">
        <v>102</v>
      </c>
      <c r="B112" s="408" t="s">
        <v>86</v>
      </c>
      <c r="C112" s="359">
        <v>159.80000000000001</v>
      </c>
      <c r="D112" s="360">
        <v>160.78333333333333</v>
      </c>
      <c r="E112" s="360">
        <v>158.16666666666666</v>
      </c>
      <c r="F112" s="360">
        <v>156.53333333333333</v>
      </c>
      <c r="G112" s="360">
        <v>153.91666666666666</v>
      </c>
      <c r="H112" s="360">
        <v>162.41666666666666</v>
      </c>
      <c r="I112" s="360">
        <v>165.03333333333333</v>
      </c>
      <c r="J112" s="360">
        <v>166.66666666666666</v>
      </c>
      <c r="K112" s="359">
        <v>163.4</v>
      </c>
      <c r="L112" s="359">
        <v>159.15</v>
      </c>
      <c r="M112" s="359">
        <v>58.112000000000002</v>
      </c>
      <c r="N112" s="1"/>
      <c r="O112" s="1"/>
    </row>
    <row r="113" spans="1:15" ht="12.75" customHeight="1">
      <c r="A113" s="30">
        <v>103</v>
      </c>
      <c r="B113" s="408" t="s">
        <v>343</v>
      </c>
      <c r="C113" s="359">
        <v>343.05</v>
      </c>
      <c r="D113" s="360">
        <v>343.01666666666671</v>
      </c>
      <c r="E113" s="360">
        <v>341.13333333333344</v>
      </c>
      <c r="F113" s="360">
        <v>339.21666666666675</v>
      </c>
      <c r="G113" s="360">
        <v>337.33333333333348</v>
      </c>
      <c r="H113" s="360">
        <v>344.93333333333339</v>
      </c>
      <c r="I113" s="360">
        <v>346.81666666666672</v>
      </c>
      <c r="J113" s="360">
        <v>348.73333333333335</v>
      </c>
      <c r="K113" s="359">
        <v>344.9</v>
      </c>
      <c r="L113" s="359">
        <v>341.1</v>
      </c>
      <c r="M113" s="359">
        <v>0.91508999999999996</v>
      </c>
      <c r="N113" s="1"/>
      <c r="O113" s="1"/>
    </row>
    <row r="114" spans="1:15" ht="12.75" customHeight="1">
      <c r="A114" s="30">
        <v>104</v>
      </c>
      <c r="B114" s="408" t="s">
        <v>88</v>
      </c>
      <c r="C114" s="359">
        <v>4813.5</v>
      </c>
      <c r="D114" s="360">
        <v>4828.8666666666668</v>
      </c>
      <c r="E114" s="360">
        <v>4747.7333333333336</v>
      </c>
      <c r="F114" s="360">
        <v>4681.9666666666672</v>
      </c>
      <c r="G114" s="360">
        <v>4600.8333333333339</v>
      </c>
      <c r="H114" s="360">
        <v>4894.6333333333332</v>
      </c>
      <c r="I114" s="360">
        <v>4975.7666666666664</v>
      </c>
      <c r="J114" s="360">
        <v>5041.5333333333328</v>
      </c>
      <c r="K114" s="359">
        <v>4910</v>
      </c>
      <c r="L114" s="359">
        <v>4763.1000000000004</v>
      </c>
      <c r="M114" s="359">
        <v>4.6661900000000003</v>
      </c>
      <c r="N114" s="1"/>
      <c r="O114" s="1"/>
    </row>
    <row r="115" spans="1:15" ht="12.75" customHeight="1">
      <c r="A115" s="30">
        <v>105</v>
      </c>
      <c r="B115" s="408" t="s">
        <v>89</v>
      </c>
      <c r="C115" s="359">
        <v>1424.5</v>
      </c>
      <c r="D115" s="360">
        <v>1421.3</v>
      </c>
      <c r="E115" s="360">
        <v>1405.85</v>
      </c>
      <c r="F115" s="360">
        <v>1387.2</v>
      </c>
      <c r="G115" s="360">
        <v>1371.75</v>
      </c>
      <c r="H115" s="360">
        <v>1439.9499999999998</v>
      </c>
      <c r="I115" s="360">
        <v>1455.4</v>
      </c>
      <c r="J115" s="360">
        <v>1474.0499999999997</v>
      </c>
      <c r="K115" s="359">
        <v>1436.75</v>
      </c>
      <c r="L115" s="359">
        <v>1402.65</v>
      </c>
      <c r="M115" s="359">
        <v>3.8740399999999999</v>
      </c>
      <c r="N115" s="1"/>
      <c r="O115" s="1"/>
    </row>
    <row r="116" spans="1:15" ht="12.75" customHeight="1">
      <c r="A116" s="30">
        <v>106</v>
      </c>
      <c r="B116" s="408" t="s">
        <v>90</v>
      </c>
      <c r="C116" s="359">
        <v>646.25</v>
      </c>
      <c r="D116" s="360">
        <v>645.13333333333333</v>
      </c>
      <c r="E116" s="360">
        <v>639.26666666666665</v>
      </c>
      <c r="F116" s="360">
        <v>632.2833333333333</v>
      </c>
      <c r="G116" s="360">
        <v>626.41666666666663</v>
      </c>
      <c r="H116" s="360">
        <v>652.11666666666667</v>
      </c>
      <c r="I116" s="360">
        <v>657.98333333333323</v>
      </c>
      <c r="J116" s="360">
        <v>664.9666666666667</v>
      </c>
      <c r="K116" s="359">
        <v>651</v>
      </c>
      <c r="L116" s="359">
        <v>638.15</v>
      </c>
      <c r="M116" s="359">
        <v>11.93089</v>
      </c>
      <c r="N116" s="1"/>
      <c r="O116" s="1"/>
    </row>
    <row r="117" spans="1:15" ht="12.75" customHeight="1">
      <c r="A117" s="30">
        <v>107</v>
      </c>
      <c r="B117" s="408" t="s">
        <v>91</v>
      </c>
      <c r="C117" s="359">
        <v>789.45</v>
      </c>
      <c r="D117" s="360">
        <v>788.9</v>
      </c>
      <c r="E117" s="360">
        <v>782.59999999999991</v>
      </c>
      <c r="F117" s="360">
        <v>775.74999999999989</v>
      </c>
      <c r="G117" s="360">
        <v>769.44999999999982</v>
      </c>
      <c r="H117" s="360">
        <v>795.75</v>
      </c>
      <c r="I117" s="360">
        <v>802.05</v>
      </c>
      <c r="J117" s="360">
        <v>808.90000000000009</v>
      </c>
      <c r="K117" s="359">
        <v>795.2</v>
      </c>
      <c r="L117" s="359">
        <v>782.05</v>
      </c>
      <c r="M117" s="359">
        <v>2.2323400000000002</v>
      </c>
      <c r="N117" s="1"/>
      <c r="O117" s="1"/>
    </row>
    <row r="118" spans="1:15" ht="12.75" customHeight="1">
      <c r="A118" s="30">
        <v>108</v>
      </c>
      <c r="B118" s="408" t="s">
        <v>345</v>
      </c>
      <c r="C118" s="359">
        <v>627.95000000000005</v>
      </c>
      <c r="D118" s="360">
        <v>619.83333333333337</v>
      </c>
      <c r="E118" s="360">
        <v>605.56666666666672</v>
      </c>
      <c r="F118" s="360">
        <v>583.18333333333339</v>
      </c>
      <c r="G118" s="360">
        <v>568.91666666666674</v>
      </c>
      <c r="H118" s="360">
        <v>642.2166666666667</v>
      </c>
      <c r="I118" s="360">
        <v>656.48333333333335</v>
      </c>
      <c r="J118" s="360">
        <v>678.86666666666667</v>
      </c>
      <c r="K118" s="359">
        <v>634.1</v>
      </c>
      <c r="L118" s="359">
        <v>597.45000000000005</v>
      </c>
      <c r="M118" s="359">
        <v>1.71899</v>
      </c>
      <c r="N118" s="1"/>
      <c r="O118" s="1"/>
    </row>
    <row r="119" spans="1:15" ht="12.75" customHeight="1">
      <c r="A119" s="30">
        <v>109</v>
      </c>
      <c r="B119" s="408" t="s">
        <v>328</v>
      </c>
      <c r="C119" s="359">
        <v>2793</v>
      </c>
      <c r="D119" s="360">
        <v>2817</v>
      </c>
      <c r="E119" s="360">
        <v>2747.2</v>
      </c>
      <c r="F119" s="360">
        <v>2701.3999999999996</v>
      </c>
      <c r="G119" s="360">
        <v>2631.5999999999995</v>
      </c>
      <c r="H119" s="360">
        <v>2862.8</v>
      </c>
      <c r="I119" s="360">
        <v>2932.6000000000004</v>
      </c>
      <c r="J119" s="360">
        <v>2978.4000000000005</v>
      </c>
      <c r="K119" s="359">
        <v>2886.8</v>
      </c>
      <c r="L119" s="359">
        <v>2771.2</v>
      </c>
      <c r="M119" s="359">
        <v>0.27657999999999999</v>
      </c>
      <c r="N119" s="1"/>
      <c r="O119" s="1"/>
    </row>
    <row r="120" spans="1:15" ht="12.75" customHeight="1">
      <c r="A120" s="30">
        <v>110</v>
      </c>
      <c r="B120" s="408" t="s">
        <v>251</v>
      </c>
      <c r="C120" s="359">
        <v>424.45</v>
      </c>
      <c r="D120" s="360">
        <v>421.7833333333333</v>
      </c>
      <c r="E120" s="360">
        <v>416.01666666666659</v>
      </c>
      <c r="F120" s="360">
        <v>407.58333333333331</v>
      </c>
      <c r="G120" s="360">
        <v>401.81666666666661</v>
      </c>
      <c r="H120" s="360">
        <v>430.21666666666658</v>
      </c>
      <c r="I120" s="360">
        <v>435.98333333333323</v>
      </c>
      <c r="J120" s="360">
        <v>444.41666666666657</v>
      </c>
      <c r="K120" s="359">
        <v>427.55</v>
      </c>
      <c r="L120" s="359">
        <v>413.35</v>
      </c>
      <c r="M120" s="359">
        <v>32.768000000000001</v>
      </c>
      <c r="N120" s="1"/>
      <c r="O120" s="1"/>
    </row>
    <row r="121" spans="1:15" ht="12.75" customHeight="1">
      <c r="A121" s="30">
        <v>111</v>
      </c>
      <c r="B121" s="408" t="s">
        <v>329</v>
      </c>
      <c r="C121" s="359">
        <v>251.9</v>
      </c>
      <c r="D121" s="360">
        <v>249.29999999999998</v>
      </c>
      <c r="E121" s="360">
        <v>244.59999999999997</v>
      </c>
      <c r="F121" s="360">
        <v>237.29999999999998</v>
      </c>
      <c r="G121" s="360">
        <v>232.59999999999997</v>
      </c>
      <c r="H121" s="360">
        <v>256.59999999999997</v>
      </c>
      <c r="I121" s="360">
        <v>261.29999999999995</v>
      </c>
      <c r="J121" s="360">
        <v>268.59999999999997</v>
      </c>
      <c r="K121" s="359">
        <v>254</v>
      </c>
      <c r="L121" s="359">
        <v>242</v>
      </c>
      <c r="M121" s="359">
        <v>3.7747899999999999</v>
      </c>
      <c r="N121" s="1"/>
      <c r="O121" s="1"/>
    </row>
    <row r="122" spans="1:15" ht="12.75" customHeight="1">
      <c r="A122" s="30">
        <v>112</v>
      </c>
      <c r="B122" s="408" t="s">
        <v>92</v>
      </c>
      <c r="C122" s="359">
        <v>143.75</v>
      </c>
      <c r="D122" s="360">
        <v>143.96666666666667</v>
      </c>
      <c r="E122" s="360">
        <v>142.53333333333333</v>
      </c>
      <c r="F122" s="360">
        <v>141.31666666666666</v>
      </c>
      <c r="G122" s="360">
        <v>139.88333333333333</v>
      </c>
      <c r="H122" s="360">
        <v>145.18333333333334</v>
      </c>
      <c r="I122" s="360">
        <v>146.61666666666667</v>
      </c>
      <c r="J122" s="360">
        <v>147.83333333333334</v>
      </c>
      <c r="K122" s="359">
        <v>145.4</v>
      </c>
      <c r="L122" s="359">
        <v>142.75</v>
      </c>
      <c r="M122" s="359">
        <v>8.1352899999999995</v>
      </c>
      <c r="N122" s="1"/>
      <c r="O122" s="1"/>
    </row>
    <row r="123" spans="1:15" ht="12.75" customHeight="1">
      <c r="A123" s="30">
        <v>113</v>
      </c>
      <c r="B123" s="408" t="s">
        <v>93</v>
      </c>
      <c r="C123" s="359">
        <v>942</v>
      </c>
      <c r="D123" s="360">
        <v>941</v>
      </c>
      <c r="E123" s="360">
        <v>934.7</v>
      </c>
      <c r="F123" s="360">
        <v>927.40000000000009</v>
      </c>
      <c r="G123" s="360">
        <v>921.10000000000014</v>
      </c>
      <c r="H123" s="360">
        <v>948.3</v>
      </c>
      <c r="I123" s="360">
        <v>954.59999999999991</v>
      </c>
      <c r="J123" s="360">
        <v>961.89999999999986</v>
      </c>
      <c r="K123" s="359">
        <v>947.3</v>
      </c>
      <c r="L123" s="359">
        <v>933.7</v>
      </c>
      <c r="M123" s="359">
        <v>2.3421799999999999</v>
      </c>
      <c r="N123" s="1"/>
      <c r="O123" s="1"/>
    </row>
    <row r="124" spans="1:15" ht="12.75" customHeight="1">
      <c r="A124" s="30">
        <v>114</v>
      </c>
      <c r="B124" s="408" t="s">
        <v>346</v>
      </c>
      <c r="C124" s="359">
        <v>937.85</v>
      </c>
      <c r="D124" s="360">
        <v>934.05000000000007</v>
      </c>
      <c r="E124" s="360">
        <v>925.80000000000018</v>
      </c>
      <c r="F124" s="360">
        <v>913.75000000000011</v>
      </c>
      <c r="G124" s="360">
        <v>905.50000000000023</v>
      </c>
      <c r="H124" s="360">
        <v>946.10000000000014</v>
      </c>
      <c r="I124" s="360">
        <v>954.34999999999991</v>
      </c>
      <c r="J124" s="360">
        <v>966.40000000000009</v>
      </c>
      <c r="K124" s="359">
        <v>942.3</v>
      </c>
      <c r="L124" s="359">
        <v>922</v>
      </c>
      <c r="M124" s="359">
        <v>1.24885</v>
      </c>
      <c r="N124" s="1"/>
      <c r="O124" s="1"/>
    </row>
    <row r="125" spans="1:15" ht="12.75" customHeight="1">
      <c r="A125" s="30">
        <v>115</v>
      </c>
      <c r="B125" s="408" t="s">
        <v>94</v>
      </c>
      <c r="C125" s="359">
        <v>536.75</v>
      </c>
      <c r="D125" s="360">
        <v>537.85</v>
      </c>
      <c r="E125" s="360">
        <v>534.20000000000005</v>
      </c>
      <c r="F125" s="360">
        <v>531.65</v>
      </c>
      <c r="G125" s="360">
        <v>528</v>
      </c>
      <c r="H125" s="360">
        <v>540.40000000000009</v>
      </c>
      <c r="I125" s="360">
        <v>544.04999999999995</v>
      </c>
      <c r="J125" s="360">
        <v>546.60000000000014</v>
      </c>
      <c r="K125" s="359">
        <v>541.5</v>
      </c>
      <c r="L125" s="359">
        <v>535.29999999999995</v>
      </c>
      <c r="M125" s="359">
        <v>17.491679999999999</v>
      </c>
      <c r="N125" s="1"/>
      <c r="O125" s="1"/>
    </row>
    <row r="126" spans="1:15" ht="12.75" customHeight="1">
      <c r="A126" s="30">
        <v>116</v>
      </c>
      <c r="B126" s="408" t="s">
        <v>252</v>
      </c>
      <c r="C126" s="359">
        <v>1781.8</v>
      </c>
      <c r="D126" s="360">
        <v>1786.2666666666667</v>
      </c>
      <c r="E126" s="360">
        <v>1752.5833333333333</v>
      </c>
      <c r="F126" s="360">
        <v>1723.3666666666666</v>
      </c>
      <c r="G126" s="360">
        <v>1689.6833333333332</v>
      </c>
      <c r="H126" s="360">
        <v>1815.4833333333333</v>
      </c>
      <c r="I126" s="360">
        <v>1849.1666666666667</v>
      </c>
      <c r="J126" s="360">
        <v>1878.3833333333334</v>
      </c>
      <c r="K126" s="359">
        <v>1819.95</v>
      </c>
      <c r="L126" s="359">
        <v>1757.05</v>
      </c>
      <c r="M126" s="359">
        <v>2.75088</v>
      </c>
      <c r="N126" s="1"/>
      <c r="O126" s="1"/>
    </row>
    <row r="127" spans="1:15" ht="12.75" customHeight="1">
      <c r="A127" s="30">
        <v>117</v>
      </c>
      <c r="B127" s="408" t="s">
        <v>351</v>
      </c>
      <c r="C127" s="359">
        <v>363.3</v>
      </c>
      <c r="D127" s="360">
        <v>364.06666666666666</v>
      </c>
      <c r="E127" s="360">
        <v>359.48333333333335</v>
      </c>
      <c r="F127" s="360">
        <v>355.66666666666669</v>
      </c>
      <c r="G127" s="360">
        <v>351.08333333333337</v>
      </c>
      <c r="H127" s="360">
        <v>367.88333333333333</v>
      </c>
      <c r="I127" s="360">
        <v>372.4666666666667</v>
      </c>
      <c r="J127" s="360">
        <v>376.2833333333333</v>
      </c>
      <c r="K127" s="359">
        <v>368.65</v>
      </c>
      <c r="L127" s="359">
        <v>360.25</v>
      </c>
      <c r="M127" s="359">
        <v>5.1080699999999997</v>
      </c>
      <c r="N127" s="1"/>
      <c r="O127" s="1"/>
    </row>
    <row r="128" spans="1:15" ht="12.75" customHeight="1">
      <c r="A128" s="30">
        <v>118</v>
      </c>
      <c r="B128" s="408" t="s">
        <v>347</v>
      </c>
      <c r="C128" s="359">
        <v>85.8</v>
      </c>
      <c r="D128" s="360">
        <v>85.566666666666663</v>
      </c>
      <c r="E128" s="360">
        <v>84.73333333333332</v>
      </c>
      <c r="F128" s="360">
        <v>83.666666666666657</v>
      </c>
      <c r="G128" s="360">
        <v>82.833333333333314</v>
      </c>
      <c r="H128" s="360">
        <v>86.633333333333326</v>
      </c>
      <c r="I128" s="360">
        <v>87.466666666666669</v>
      </c>
      <c r="J128" s="360">
        <v>88.533333333333331</v>
      </c>
      <c r="K128" s="359">
        <v>86.4</v>
      </c>
      <c r="L128" s="359">
        <v>84.5</v>
      </c>
      <c r="M128" s="359">
        <v>5.7718699999999998</v>
      </c>
      <c r="N128" s="1"/>
      <c r="O128" s="1"/>
    </row>
    <row r="129" spans="1:15" ht="12.75" customHeight="1">
      <c r="A129" s="30">
        <v>119</v>
      </c>
      <c r="B129" s="408" t="s">
        <v>348</v>
      </c>
      <c r="C129" s="359">
        <v>1131.45</v>
      </c>
      <c r="D129" s="360">
        <v>1140.3166666666666</v>
      </c>
      <c r="E129" s="360">
        <v>1110.6333333333332</v>
      </c>
      <c r="F129" s="360">
        <v>1089.8166666666666</v>
      </c>
      <c r="G129" s="360">
        <v>1060.1333333333332</v>
      </c>
      <c r="H129" s="360">
        <v>1161.1333333333332</v>
      </c>
      <c r="I129" s="360">
        <v>1190.8166666666666</v>
      </c>
      <c r="J129" s="360">
        <v>1211.6333333333332</v>
      </c>
      <c r="K129" s="359">
        <v>1170</v>
      </c>
      <c r="L129" s="359">
        <v>1119.5</v>
      </c>
      <c r="M129" s="359">
        <v>1.3653900000000001</v>
      </c>
      <c r="N129" s="1"/>
      <c r="O129" s="1"/>
    </row>
    <row r="130" spans="1:15" ht="12.75" customHeight="1">
      <c r="A130" s="30">
        <v>120</v>
      </c>
      <c r="B130" s="408" t="s">
        <v>95</v>
      </c>
      <c r="C130" s="359">
        <v>2231.5</v>
      </c>
      <c r="D130" s="360">
        <v>2246.6</v>
      </c>
      <c r="E130" s="360">
        <v>2199.5499999999997</v>
      </c>
      <c r="F130" s="360">
        <v>2167.6</v>
      </c>
      <c r="G130" s="360">
        <v>2120.5499999999997</v>
      </c>
      <c r="H130" s="360">
        <v>2278.5499999999997</v>
      </c>
      <c r="I130" s="360">
        <v>2325.6</v>
      </c>
      <c r="J130" s="360">
        <v>2357.5499999999997</v>
      </c>
      <c r="K130" s="359">
        <v>2293.65</v>
      </c>
      <c r="L130" s="359">
        <v>2214.65</v>
      </c>
      <c r="M130" s="359">
        <v>5.1203900000000004</v>
      </c>
      <c r="N130" s="1"/>
      <c r="O130" s="1"/>
    </row>
    <row r="131" spans="1:15" ht="12.75" customHeight="1">
      <c r="A131" s="30">
        <v>121</v>
      </c>
      <c r="B131" s="408" t="s">
        <v>349</v>
      </c>
      <c r="C131" s="359">
        <v>277.3</v>
      </c>
      <c r="D131" s="360">
        <v>278.66666666666669</v>
      </c>
      <c r="E131" s="360">
        <v>275.08333333333337</v>
      </c>
      <c r="F131" s="360">
        <v>272.86666666666667</v>
      </c>
      <c r="G131" s="360">
        <v>269.28333333333336</v>
      </c>
      <c r="H131" s="360">
        <v>280.88333333333338</v>
      </c>
      <c r="I131" s="360">
        <v>284.46666666666675</v>
      </c>
      <c r="J131" s="360">
        <v>286.68333333333339</v>
      </c>
      <c r="K131" s="359">
        <v>282.25</v>
      </c>
      <c r="L131" s="359">
        <v>276.45</v>
      </c>
      <c r="M131" s="359">
        <v>18.076080000000001</v>
      </c>
      <c r="N131" s="1"/>
      <c r="O131" s="1"/>
    </row>
    <row r="132" spans="1:15" ht="12.75" customHeight="1">
      <c r="A132" s="30">
        <v>122</v>
      </c>
      <c r="B132" s="408" t="s">
        <v>253</v>
      </c>
      <c r="C132" s="359">
        <v>131.4</v>
      </c>
      <c r="D132" s="360">
        <v>133.15</v>
      </c>
      <c r="E132" s="360">
        <v>128.70000000000002</v>
      </c>
      <c r="F132" s="360">
        <v>126</v>
      </c>
      <c r="G132" s="360">
        <v>121.55000000000001</v>
      </c>
      <c r="H132" s="360">
        <v>135.85000000000002</v>
      </c>
      <c r="I132" s="360">
        <v>140.30000000000001</v>
      </c>
      <c r="J132" s="360">
        <v>143.00000000000003</v>
      </c>
      <c r="K132" s="359">
        <v>137.6</v>
      </c>
      <c r="L132" s="359">
        <v>130.44999999999999</v>
      </c>
      <c r="M132" s="359">
        <v>12.95964</v>
      </c>
      <c r="N132" s="1"/>
      <c r="O132" s="1"/>
    </row>
    <row r="133" spans="1:15" ht="12.75" customHeight="1">
      <c r="A133" s="30">
        <v>123</v>
      </c>
      <c r="B133" s="408" t="s">
        <v>350</v>
      </c>
      <c r="C133" s="359">
        <v>768.35</v>
      </c>
      <c r="D133" s="360">
        <v>765.7833333333333</v>
      </c>
      <c r="E133" s="360">
        <v>757.56666666666661</v>
      </c>
      <c r="F133" s="360">
        <v>746.7833333333333</v>
      </c>
      <c r="G133" s="360">
        <v>738.56666666666661</v>
      </c>
      <c r="H133" s="360">
        <v>776.56666666666661</v>
      </c>
      <c r="I133" s="360">
        <v>784.7833333333333</v>
      </c>
      <c r="J133" s="360">
        <v>795.56666666666661</v>
      </c>
      <c r="K133" s="359">
        <v>774</v>
      </c>
      <c r="L133" s="359">
        <v>755</v>
      </c>
      <c r="M133" s="359">
        <v>0.43075999999999998</v>
      </c>
      <c r="N133" s="1"/>
      <c r="O133" s="1"/>
    </row>
    <row r="134" spans="1:15" ht="12.75" customHeight="1">
      <c r="A134" s="30">
        <v>124</v>
      </c>
      <c r="B134" s="408" t="s">
        <v>96</v>
      </c>
      <c r="C134" s="359">
        <v>4036.1</v>
      </c>
      <c r="D134" s="360">
        <v>4046.9666666666667</v>
      </c>
      <c r="E134" s="360">
        <v>3984.9833333333336</v>
      </c>
      <c r="F134" s="360">
        <v>3933.8666666666668</v>
      </c>
      <c r="G134" s="360">
        <v>3871.8833333333337</v>
      </c>
      <c r="H134" s="360">
        <v>4098.0833333333339</v>
      </c>
      <c r="I134" s="360">
        <v>4160.0666666666657</v>
      </c>
      <c r="J134" s="360">
        <v>4211.1833333333334</v>
      </c>
      <c r="K134" s="359">
        <v>4108.95</v>
      </c>
      <c r="L134" s="359">
        <v>3995.85</v>
      </c>
      <c r="M134" s="359">
        <v>4.5461099999999997</v>
      </c>
      <c r="N134" s="1"/>
      <c r="O134" s="1"/>
    </row>
    <row r="135" spans="1:15" ht="12.75" customHeight="1">
      <c r="A135" s="30">
        <v>125</v>
      </c>
      <c r="B135" s="408" t="s">
        <v>254</v>
      </c>
      <c r="C135" s="359">
        <v>4407.25</v>
      </c>
      <c r="D135" s="360">
        <v>4373.8166666666666</v>
      </c>
      <c r="E135" s="360">
        <v>4222.6833333333334</v>
      </c>
      <c r="F135" s="360">
        <v>4038.1166666666668</v>
      </c>
      <c r="G135" s="360">
        <v>3886.9833333333336</v>
      </c>
      <c r="H135" s="360">
        <v>4558.3833333333332</v>
      </c>
      <c r="I135" s="360">
        <v>4709.5166666666664</v>
      </c>
      <c r="J135" s="360">
        <v>4894.083333333333</v>
      </c>
      <c r="K135" s="359">
        <v>4524.95</v>
      </c>
      <c r="L135" s="359">
        <v>4189.25</v>
      </c>
      <c r="M135" s="359">
        <v>11.38496</v>
      </c>
      <c r="N135" s="1"/>
      <c r="O135" s="1"/>
    </row>
    <row r="136" spans="1:15" ht="12.75" customHeight="1">
      <c r="A136" s="30">
        <v>126</v>
      </c>
      <c r="B136" s="408" t="s">
        <v>98</v>
      </c>
      <c r="C136" s="359">
        <v>390.9</v>
      </c>
      <c r="D136" s="360">
        <v>388.23333333333329</v>
      </c>
      <c r="E136" s="360">
        <v>384.26666666666659</v>
      </c>
      <c r="F136" s="360">
        <v>377.63333333333333</v>
      </c>
      <c r="G136" s="360">
        <v>373.66666666666663</v>
      </c>
      <c r="H136" s="360">
        <v>394.86666666666656</v>
      </c>
      <c r="I136" s="360">
        <v>398.83333333333326</v>
      </c>
      <c r="J136" s="360">
        <v>405.46666666666653</v>
      </c>
      <c r="K136" s="359">
        <v>392.2</v>
      </c>
      <c r="L136" s="359">
        <v>381.6</v>
      </c>
      <c r="M136" s="359">
        <v>42.054139999999997</v>
      </c>
      <c r="N136" s="1"/>
      <c r="O136" s="1"/>
    </row>
    <row r="137" spans="1:15" ht="12.75" customHeight="1">
      <c r="A137" s="30">
        <v>127</v>
      </c>
      <c r="B137" s="408" t="s">
        <v>245</v>
      </c>
      <c r="C137" s="359">
        <v>4114.3500000000004</v>
      </c>
      <c r="D137" s="360">
        <v>4125.7833333333338</v>
      </c>
      <c r="E137" s="360">
        <v>4080.5666666666675</v>
      </c>
      <c r="F137" s="360">
        <v>4046.7833333333338</v>
      </c>
      <c r="G137" s="360">
        <v>4001.5666666666675</v>
      </c>
      <c r="H137" s="360">
        <v>4159.5666666666675</v>
      </c>
      <c r="I137" s="360">
        <v>4204.7833333333328</v>
      </c>
      <c r="J137" s="360">
        <v>4238.5666666666675</v>
      </c>
      <c r="K137" s="359">
        <v>4171</v>
      </c>
      <c r="L137" s="359">
        <v>4092</v>
      </c>
      <c r="M137" s="359">
        <v>4.7809900000000001</v>
      </c>
      <c r="N137" s="1"/>
      <c r="O137" s="1"/>
    </row>
    <row r="138" spans="1:15" ht="12.75" customHeight="1">
      <c r="A138" s="30">
        <v>128</v>
      </c>
      <c r="B138" s="408" t="s">
        <v>99</v>
      </c>
      <c r="C138" s="359">
        <v>4302.8</v>
      </c>
      <c r="D138" s="360">
        <v>4303.8166666666666</v>
      </c>
      <c r="E138" s="360">
        <v>4239.0333333333328</v>
      </c>
      <c r="F138" s="360">
        <v>4175.2666666666664</v>
      </c>
      <c r="G138" s="360">
        <v>4110.4833333333327</v>
      </c>
      <c r="H138" s="360">
        <v>4367.583333333333</v>
      </c>
      <c r="I138" s="360">
        <v>4432.3666666666677</v>
      </c>
      <c r="J138" s="360">
        <v>4496.1333333333332</v>
      </c>
      <c r="K138" s="359">
        <v>4368.6000000000004</v>
      </c>
      <c r="L138" s="359">
        <v>4240.05</v>
      </c>
      <c r="M138" s="359">
        <v>6.1855500000000001</v>
      </c>
      <c r="N138" s="1"/>
      <c r="O138" s="1"/>
    </row>
    <row r="139" spans="1:15" ht="12.75" customHeight="1">
      <c r="A139" s="30">
        <v>129</v>
      </c>
      <c r="B139" s="408" t="s">
        <v>565</v>
      </c>
      <c r="C139" s="359">
        <v>2351.85</v>
      </c>
      <c r="D139" s="360">
        <v>2330.9500000000003</v>
      </c>
      <c r="E139" s="360">
        <v>2276.5000000000005</v>
      </c>
      <c r="F139" s="360">
        <v>2201.15</v>
      </c>
      <c r="G139" s="360">
        <v>2146.7000000000003</v>
      </c>
      <c r="H139" s="360">
        <v>2406.3000000000006</v>
      </c>
      <c r="I139" s="360">
        <v>2460.7500000000005</v>
      </c>
      <c r="J139" s="360">
        <v>2536.1000000000008</v>
      </c>
      <c r="K139" s="359">
        <v>2385.4</v>
      </c>
      <c r="L139" s="359">
        <v>2255.6</v>
      </c>
      <c r="M139" s="359">
        <v>1.1246499999999999</v>
      </c>
      <c r="N139" s="1"/>
      <c r="O139" s="1"/>
    </row>
    <row r="140" spans="1:15" ht="12.75" customHeight="1">
      <c r="A140" s="30">
        <v>130</v>
      </c>
      <c r="B140" s="408" t="s">
        <v>355</v>
      </c>
      <c r="C140" s="359">
        <v>69.75</v>
      </c>
      <c r="D140" s="360">
        <v>69.95</v>
      </c>
      <c r="E140" s="360">
        <v>68.900000000000006</v>
      </c>
      <c r="F140" s="360">
        <v>68.05</v>
      </c>
      <c r="G140" s="360">
        <v>67</v>
      </c>
      <c r="H140" s="360">
        <v>70.800000000000011</v>
      </c>
      <c r="I140" s="360">
        <v>71.849999999999994</v>
      </c>
      <c r="J140" s="360">
        <v>72.700000000000017</v>
      </c>
      <c r="K140" s="359">
        <v>71</v>
      </c>
      <c r="L140" s="359">
        <v>69.099999999999994</v>
      </c>
      <c r="M140" s="359">
        <v>7.3163400000000003</v>
      </c>
      <c r="N140" s="1"/>
      <c r="O140" s="1"/>
    </row>
    <row r="141" spans="1:15" ht="12.75" customHeight="1">
      <c r="A141" s="30">
        <v>131</v>
      </c>
      <c r="B141" s="408" t="s">
        <v>100</v>
      </c>
      <c r="C141" s="359">
        <v>2645.5</v>
      </c>
      <c r="D141" s="360">
        <v>2653.1333333333332</v>
      </c>
      <c r="E141" s="360">
        <v>2625.2666666666664</v>
      </c>
      <c r="F141" s="360">
        <v>2605.0333333333333</v>
      </c>
      <c r="G141" s="360">
        <v>2577.1666666666665</v>
      </c>
      <c r="H141" s="360">
        <v>2673.3666666666663</v>
      </c>
      <c r="I141" s="360">
        <v>2701.2333333333331</v>
      </c>
      <c r="J141" s="360">
        <v>2721.4666666666662</v>
      </c>
      <c r="K141" s="359">
        <v>2681</v>
      </c>
      <c r="L141" s="359">
        <v>2632.9</v>
      </c>
      <c r="M141" s="359">
        <v>4.1644699999999997</v>
      </c>
      <c r="N141" s="1"/>
      <c r="O141" s="1"/>
    </row>
    <row r="142" spans="1:15" ht="12.75" customHeight="1">
      <c r="A142" s="30">
        <v>132</v>
      </c>
      <c r="B142" s="408" t="s">
        <v>352</v>
      </c>
      <c r="C142" s="359">
        <v>484.9</v>
      </c>
      <c r="D142" s="360">
        <v>482.06666666666666</v>
      </c>
      <c r="E142" s="360">
        <v>474.83333333333331</v>
      </c>
      <c r="F142" s="360">
        <v>464.76666666666665</v>
      </c>
      <c r="G142" s="360">
        <v>457.5333333333333</v>
      </c>
      <c r="H142" s="360">
        <v>492.13333333333333</v>
      </c>
      <c r="I142" s="360">
        <v>499.36666666666667</v>
      </c>
      <c r="J142" s="360">
        <v>509.43333333333334</v>
      </c>
      <c r="K142" s="359">
        <v>489.3</v>
      </c>
      <c r="L142" s="359">
        <v>472</v>
      </c>
      <c r="M142" s="359">
        <v>1.6301099999999999</v>
      </c>
      <c r="N142" s="1"/>
      <c r="O142" s="1"/>
    </row>
    <row r="143" spans="1:15" ht="12.75" customHeight="1">
      <c r="A143" s="30">
        <v>133</v>
      </c>
      <c r="B143" s="408" t="s">
        <v>353</v>
      </c>
      <c r="C143" s="359">
        <v>140.55000000000001</v>
      </c>
      <c r="D143" s="360">
        <v>141.70000000000002</v>
      </c>
      <c r="E143" s="360">
        <v>135.90000000000003</v>
      </c>
      <c r="F143" s="360">
        <v>131.25000000000003</v>
      </c>
      <c r="G143" s="360">
        <v>125.45000000000005</v>
      </c>
      <c r="H143" s="360">
        <v>146.35000000000002</v>
      </c>
      <c r="I143" s="360">
        <v>152.15000000000003</v>
      </c>
      <c r="J143" s="360">
        <v>156.80000000000001</v>
      </c>
      <c r="K143" s="359">
        <v>147.5</v>
      </c>
      <c r="L143" s="359">
        <v>137.05000000000001</v>
      </c>
      <c r="M143" s="359">
        <v>11.856529999999999</v>
      </c>
      <c r="N143" s="1"/>
      <c r="O143" s="1"/>
    </row>
    <row r="144" spans="1:15" ht="12.75" customHeight="1">
      <c r="A144" s="30">
        <v>134</v>
      </c>
      <c r="B144" s="408" t="s">
        <v>356</v>
      </c>
      <c r="C144" s="359">
        <v>331.4</v>
      </c>
      <c r="D144" s="360">
        <v>328.55</v>
      </c>
      <c r="E144" s="360">
        <v>318.10000000000002</v>
      </c>
      <c r="F144" s="360">
        <v>304.8</v>
      </c>
      <c r="G144" s="360">
        <v>294.35000000000002</v>
      </c>
      <c r="H144" s="360">
        <v>341.85</v>
      </c>
      <c r="I144" s="360">
        <v>352.29999999999995</v>
      </c>
      <c r="J144" s="360">
        <v>365.6</v>
      </c>
      <c r="K144" s="359">
        <v>339</v>
      </c>
      <c r="L144" s="359">
        <v>315.25</v>
      </c>
      <c r="M144" s="359">
        <v>9.5563699999999994</v>
      </c>
      <c r="N144" s="1"/>
      <c r="O144" s="1"/>
    </row>
    <row r="145" spans="1:15" ht="12.75" customHeight="1">
      <c r="A145" s="30">
        <v>135</v>
      </c>
      <c r="B145" s="408" t="s">
        <v>255</v>
      </c>
      <c r="C145" s="359">
        <v>498.3</v>
      </c>
      <c r="D145" s="360">
        <v>498.16666666666669</v>
      </c>
      <c r="E145" s="360">
        <v>489.13333333333338</v>
      </c>
      <c r="F145" s="360">
        <v>479.9666666666667</v>
      </c>
      <c r="G145" s="360">
        <v>470.93333333333339</v>
      </c>
      <c r="H145" s="360">
        <v>507.33333333333337</v>
      </c>
      <c r="I145" s="360">
        <v>516.36666666666667</v>
      </c>
      <c r="J145" s="360">
        <v>525.5333333333333</v>
      </c>
      <c r="K145" s="359">
        <v>507.2</v>
      </c>
      <c r="L145" s="359">
        <v>489</v>
      </c>
      <c r="M145" s="359">
        <v>9.3870000000000005</v>
      </c>
      <c r="N145" s="1"/>
      <c r="O145" s="1"/>
    </row>
    <row r="146" spans="1:15" ht="12.75" customHeight="1">
      <c r="A146" s="30">
        <v>136</v>
      </c>
      <c r="B146" s="408" t="s">
        <v>256</v>
      </c>
      <c r="C146" s="359">
        <v>1602.35</v>
      </c>
      <c r="D146" s="360">
        <v>1599.3666666666668</v>
      </c>
      <c r="E146" s="360">
        <v>1579.3833333333337</v>
      </c>
      <c r="F146" s="360">
        <v>1556.416666666667</v>
      </c>
      <c r="G146" s="360">
        <v>1536.4333333333338</v>
      </c>
      <c r="H146" s="360">
        <v>1622.3333333333335</v>
      </c>
      <c r="I146" s="360">
        <v>1642.3166666666666</v>
      </c>
      <c r="J146" s="360">
        <v>1665.2833333333333</v>
      </c>
      <c r="K146" s="359">
        <v>1619.35</v>
      </c>
      <c r="L146" s="359">
        <v>1576.4</v>
      </c>
      <c r="M146" s="359">
        <v>0.2384</v>
      </c>
      <c r="N146" s="1"/>
      <c r="O146" s="1"/>
    </row>
    <row r="147" spans="1:15" ht="12.75" customHeight="1">
      <c r="A147" s="30">
        <v>137</v>
      </c>
      <c r="B147" s="408" t="s">
        <v>357</v>
      </c>
      <c r="C147" s="359">
        <v>69.45</v>
      </c>
      <c r="D147" s="360">
        <v>69.61666666666666</v>
      </c>
      <c r="E147" s="360">
        <v>68.98333333333332</v>
      </c>
      <c r="F147" s="360">
        <v>68.516666666666666</v>
      </c>
      <c r="G147" s="360">
        <v>67.883333333333326</v>
      </c>
      <c r="H147" s="360">
        <v>70.083333333333314</v>
      </c>
      <c r="I147" s="360">
        <v>70.716666666666669</v>
      </c>
      <c r="J147" s="360">
        <v>71.183333333333309</v>
      </c>
      <c r="K147" s="359">
        <v>70.25</v>
      </c>
      <c r="L147" s="359">
        <v>69.150000000000006</v>
      </c>
      <c r="M147" s="359">
        <v>8.1947799999999997</v>
      </c>
      <c r="N147" s="1"/>
      <c r="O147" s="1"/>
    </row>
    <row r="148" spans="1:15" ht="12.75" customHeight="1">
      <c r="A148" s="30">
        <v>138</v>
      </c>
      <c r="B148" s="408" t="s">
        <v>354</v>
      </c>
      <c r="C148" s="359">
        <v>189.95</v>
      </c>
      <c r="D148" s="360">
        <v>190.21666666666667</v>
      </c>
      <c r="E148" s="360">
        <v>187.98333333333335</v>
      </c>
      <c r="F148" s="360">
        <v>186.01666666666668</v>
      </c>
      <c r="G148" s="360">
        <v>183.78333333333336</v>
      </c>
      <c r="H148" s="360">
        <v>192.18333333333334</v>
      </c>
      <c r="I148" s="360">
        <v>194.41666666666663</v>
      </c>
      <c r="J148" s="360">
        <v>196.38333333333333</v>
      </c>
      <c r="K148" s="359">
        <v>192.45</v>
      </c>
      <c r="L148" s="359">
        <v>188.25</v>
      </c>
      <c r="M148" s="359">
        <v>1.67974</v>
      </c>
      <c r="N148" s="1"/>
      <c r="O148" s="1"/>
    </row>
    <row r="149" spans="1:15" ht="12.75" customHeight="1">
      <c r="A149" s="30">
        <v>139</v>
      </c>
      <c r="B149" s="408" t="s">
        <v>358</v>
      </c>
      <c r="C149" s="359">
        <v>109.5</v>
      </c>
      <c r="D149" s="360">
        <v>110.48333333333335</v>
      </c>
      <c r="E149" s="360">
        <v>106.1666666666667</v>
      </c>
      <c r="F149" s="360">
        <v>102.83333333333336</v>
      </c>
      <c r="G149" s="360">
        <v>98.516666666666708</v>
      </c>
      <c r="H149" s="360">
        <v>113.81666666666669</v>
      </c>
      <c r="I149" s="360">
        <v>118.13333333333335</v>
      </c>
      <c r="J149" s="360">
        <v>121.46666666666668</v>
      </c>
      <c r="K149" s="359">
        <v>114.8</v>
      </c>
      <c r="L149" s="359">
        <v>107.15</v>
      </c>
      <c r="M149" s="359">
        <v>7.1768299999999998</v>
      </c>
      <c r="N149" s="1"/>
      <c r="O149" s="1"/>
    </row>
    <row r="150" spans="1:15" ht="12.75" customHeight="1">
      <c r="A150" s="30">
        <v>140</v>
      </c>
      <c r="B150" s="408" t="s">
        <v>837</v>
      </c>
      <c r="C150" s="359">
        <v>55.1</v>
      </c>
      <c r="D150" s="360">
        <v>55.266666666666673</v>
      </c>
      <c r="E150" s="360">
        <v>53.833333333333343</v>
      </c>
      <c r="F150" s="360">
        <v>52.56666666666667</v>
      </c>
      <c r="G150" s="360">
        <v>51.13333333333334</v>
      </c>
      <c r="H150" s="360">
        <v>56.533333333333346</v>
      </c>
      <c r="I150" s="360">
        <v>57.966666666666669</v>
      </c>
      <c r="J150" s="360">
        <v>59.233333333333348</v>
      </c>
      <c r="K150" s="359">
        <v>56.7</v>
      </c>
      <c r="L150" s="359">
        <v>54</v>
      </c>
      <c r="M150" s="359">
        <v>6.3217400000000001</v>
      </c>
      <c r="N150" s="1"/>
      <c r="O150" s="1"/>
    </row>
    <row r="151" spans="1:15" ht="12.75" customHeight="1">
      <c r="A151" s="30">
        <v>141</v>
      </c>
      <c r="B151" s="408" t="s">
        <v>359</v>
      </c>
      <c r="C151" s="359">
        <v>698.5</v>
      </c>
      <c r="D151" s="360">
        <v>699.83333333333337</v>
      </c>
      <c r="E151" s="360">
        <v>687.66666666666674</v>
      </c>
      <c r="F151" s="360">
        <v>676.83333333333337</v>
      </c>
      <c r="G151" s="360">
        <v>664.66666666666674</v>
      </c>
      <c r="H151" s="360">
        <v>710.66666666666674</v>
      </c>
      <c r="I151" s="360">
        <v>722.83333333333348</v>
      </c>
      <c r="J151" s="360">
        <v>733.66666666666674</v>
      </c>
      <c r="K151" s="359">
        <v>712</v>
      </c>
      <c r="L151" s="359">
        <v>689</v>
      </c>
      <c r="M151" s="359">
        <v>0.58328999999999998</v>
      </c>
      <c r="N151" s="1"/>
      <c r="O151" s="1"/>
    </row>
    <row r="152" spans="1:15" ht="12.75" customHeight="1">
      <c r="A152" s="30">
        <v>142</v>
      </c>
      <c r="B152" s="408" t="s">
        <v>101</v>
      </c>
      <c r="C152" s="359">
        <v>1850.35</v>
      </c>
      <c r="D152" s="360">
        <v>1847.8166666666666</v>
      </c>
      <c r="E152" s="360">
        <v>1839.0333333333333</v>
      </c>
      <c r="F152" s="360">
        <v>1827.7166666666667</v>
      </c>
      <c r="G152" s="360">
        <v>1818.9333333333334</v>
      </c>
      <c r="H152" s="360">
        <v>1859.1333333333332</v>
      </c>
      <c r="I152" s="360">
        <v>1867.9166666666665</v>
      </c>
      <c r="J152" s="360">
        <v>1879.2333333333331</v>
      </c>
      <c r="K152" s="359">
        <v>1856.6</v>
      </c>
      <c r="L152" s="359">
        <v>1836.5</v>
      </c>
      <c r="M152" s="359">
        <v>3.5040300000000002</v>
      </c>
      <c r="N152" s="1"/>
      <c r="O152" s="1"/>
    </row>
    <row r="153" spans="1:15" ht="12.75" customHeight="1">
      <c r="A153" s="30">
        <v>143</v>
      </c>
      <c r="B153" s="408" t="s">
        <v>102</v>
      </c>
      <c r="C153" s="359">
        <v>173.65</v>
      </c>
      <c r="D153" s="360">
        <v>175.53333333333333</v>
      </c>
      <c r="E153" s="360">
        <v>169.76666666666665</v>
      </c>
      <c r="F153" s="360">
        <v>165.88333333333333</v>
      </c>
      <c r="G153" s="360">
        <v>160.11666666666665</v>
      </c>
      <c r="H153" s="360">
        <v>179.41666666666666</v>
      </c>
      <c r="I153" s="360">
        <v>185.18333333333337</v>
      </c>
      <c r="J153" s="360">
        <v>189.06666666666666</v>
      </c>
      <c r="K153" s="359">
        <v>181.3</v>
      </c>
      <c r="L153" s="359">
        <v>171.65</v>
      </c>
      <c r="M153" s="359">
        <v>73.015000000000001</v>
      </c>
      <c r="N153" s="1"/>
      <c r="O153" s="1"/>
    </row>
    <row r="154" spans="1:15" ht="12.75" customHeight="1">
      <c r="A154" s="30">
        <v>144</v>
      </c>
      <c r="B154" s="408" t="s">
        <v>838</v>
      </c>
      <c r="C154" s="359">
        <v>141.65</v>
      </c>
      <c r="D154" s="360">
        <v>142.73333333333335</v>
      </c>
      <c r="E154" s="360">
        <v>139.16666666666669</v>
      </c>
      <c r="F154" s="360">
        <v>136.68333333333334</v>
      </c>
      <c r="G154" s="360">
        <v>133.11666666666667</v>
      </c>
      <c r="H154" s="360">
        <v>145.2166666666667</v>
      </c>
      <c r="I154" s="360">
        <v>148.78333333333336</v>
      </c>
      <c r="J154" s="360">
        <v>151.26666666666671</v>
      </c>
      <c r="K154" s="359">
        <v>146.30000000000001</v>
      </c>
      <c r="L154" s="359">
        <v>140.25</v>
      </c>
      <c r="M154" s="359">
        <v>4.5316799999999997</v>
      </c>
      <c r="N154" s="1"/>
      <c r="O154" s="1"/>
    </row>
    <row r="155" spans="1:15" ht="12.75" customHeight="1">
      <c r="A155" s="30">
        <v>145</v>
      </c>
      <c r="B155" s="408" t="s">
        <v>360</v>
      </c>
      <c r="C155" s="359">
        <v>291.3</v>
      </c>
      <c r="D155" s="360">
        <v>290.10000000000002</v>
      </c>
      <c r="E155" s="360">
        <v>286.30000000000007</v>
      </c>
      <c r="F155" s="360">
        <v>281.30000000000007</v>
      </c>
      <c r="G155" s="360">
        <v>277.50000000000011</v>
      </c>
      <c r="H155" s="360">
        <v>295.10000000000002</v>
      </c>
      <c r="I155" s="360">
        <v>298.89999999999998</v>
      </c>
      <c r="J155" s="360">
        <v>303.89999999999998</v>
      </c>
      <c r="K155" s="359">
        <v>293.89999999999998</v>
      </c>
      <c r="L155" s="359">
        <v>285.10000000000002</v>
      </c>
      <c r="M155" s="359">
        <v>0.77403999999999995</v>
      </c>
      <c r="N155" s="1"/>
      <c r="O155" s="1"/>
    </row>
    <row r="156" spans="1:15" ht="12.75" customHeight="1">
      <c r="A156" s="30">
        <v>146</v>
      </c>
      <c r="B156" s="408" t="s">
        <v>103</v>
      </c>
      <c r="C156" s="359">
        <v>100.6</v>
      </c>
      <c r="D156" s="360">
        <v>100.7</v>
      </c>
      <c r="E156" s="360">
        <v>99.7</v>
      </c>
      <c r="F156" s="360">
        <v>98.8</v>
      </c>
      <c r="G156" s="360">
        <v>97.8</v>
      </c>
      <c r="H156" s="360">
        <v>101.60000000000001</v>
      </c>
      <c r="I156" s="360">
        <v>102.60000000000001</v>
      </c>
      <c r="J156" s="360">
        <v>103.50000000000001</v>
      </c>
      <c r="K156" s="359">
        <v>101.7</v>
      </c>
      <c r="L156" s="359">
        <v>99.8</v>
      </c>
      <c r="M156" s="359">
        <v>141.74494999999999</v>
      </c>
      <c r="N156" s="1"/>
      <c r="O156" s="1"/>
    </row>
    <row r="157" spans="1:15" ht="12.75" customHeight="1">
      <c r="A157" s="30">
        <v>147</v>
      </c>
      <c r="B157" s="408" t="s">
        <v>362</v>
      </c>
      <c r="C157" s="359">
        <v>496.45</v>
      </c>
      <c r="D157" s="360">
        <v>501.23333333333335</v>
      </c>
      <c r="E157" s="360">
        <v>488.4666666666667</v>
      </c>
      <c r="F157" s="360">
        <v>480.48333333333335</v>
      </c>
      <c r="G157" s="360">
        <v>467.7166666666667</v>
      </c>
      <c r="H157" s="360">
        <v>509.2166666666667</v>
      </c>
      <c r="I157" s="360">
        <v>521.98333333333335</v>
      </c>
      <c r="J157" s="360">
        <v>529.9666666666667</v>
      </c>
      <c r="K157" s="359">
        <v>514</v>
      </c>
      <c r="L157" s="359">
        <v>493.25</v>
      </c>
      <c r="M157" s="359">
        <v>1.0286200000000001</v>
      </c>
      <c r="N157" s="1"/>
      <c r="O157" s="1"/>
    </row>
    <row r="158" spans="1:15" ht="12.75" customHeight="1">
      <c r="A158" s="30">
        <v>148</v>
      </c>
      <c r="B158" s="408" t="s">
        <v>361</v>
      </c>
      <c r="C158" s="359">
        <v>3860.9</v>
      </c>
      <c r="D158" s="360">
        <v>3874.9500000000003</v>
      </c>
      <c r="E158" s="360">
        <v>3804.9500000000007</v>
      </c>
      <c r="F158" s="360">
        <v>3749.0000000000005</v>
      </c>
      <c r="G158" s="360">
        <v>3679.0000000000009</v>
      </c>
      <c r="H158" s="360">
        <v>3930.9000000000005</v>
      </c>
      <c r="I158" s="360">
        <v>4000.8999999999996</v>
      </c>
      <c r="J158" s="360">
        <v>4056.8500000000004</v>
      </c>
      <c r="K158" s="359">
        <v>3944.95</v>
      </c>
      <c r="L158" s="359">
        <v>3819</v>
      </c>
      <c r="M158" s="359">
        <v>0.30956</v>
      </c>
      <c r="N158" s="1"/>
      <c r="O158" s="1"/>
    </row>
    <row r="159" spans="1:15" ht="12.75" customHeight="1">
      <c r="A159" s="30">
        <v>149</v>
      </c>
      <c r="B159" s="408" t="s">
        <v>363</v>
      </c>
      <c r="C159" s="359">
        <v>167.45</v>
      </c>
      <c r="D159" s="360">
        <v>169.13333333333333</v>
      </c>
      <c r="E159" s="360">
        <v>164.51666666666665</v>
      </c>
      <c r="F159" s="360">
        <v>161.58333333333331</v>
      </c>
      <c r="G159" s="360">
        <v>156.96666666666664</v>
      </c>
      <c r="H159" s="360">
        <v>172.06666666666666</v>
      </c>
      <c r="I159" s="360">
        <v>176.68333333333334</v>
      </c>
      <c r="J159" s="360">
        <v>179.61666666666667</v>
      </c>
      <c r="K159" s="359">
        <v>173.75</v>
      </c>
      <c r="L159" s="359">
        <v>166.2</v>
      </c>
      <c r="M159" s="359">
        <v>9.14968</v>
      </c>
      <c r="N159" s="1"/>
      <c r="O159" s="1"/>
    </row>
    <row r="160" spans="1:15" ht="12.75" customHeight="1">
      <c r="A160" s="30">
        <v>150</v>
      </c>
      <c r="B160" s="408" t="s">
        <v>380</v>
      </c>
      <c r="C160" s="359">
        <v>2793.3</v>
      </c>
      <c r="D160" s="360">
        <v>2746.3166666666671</v>
      </c>
      <c r="E160" s="360">
        <v>2647.1833333333343</v>
      </c>
      <c r="F160" s="360">
        <v>2501.0666666666671</v>
      </c>
      <c r="G160" s="360">
        <v>2401.9333333333343</v>
      </c>
      <c r="H160" s="360">
        <v>2892.4333333333343</v>
      </c>
      <c r="I160" s="360">
        <v>2991.5666666666666</v>
      </c>
      <c r="J160" s="360">
        <v>3137.6833333333343</v>
      </c>
      <c r="K160" s="359">
        <v>2845.45</v>
      </c>
      <c r="L160" s="359">
        <v>2600.1999999999998</v>
      </c>
      <c r="M160" s="359">
        <v>3.0221900000000002</v>
      </c>
      <c r="N160" s="1"/>
      <c r="O160" s="1"/>
    </row>
    <row r="161" spans="1:15" ht="12.75" customHeight="1">
      <c r="A161" s="30">
        <v>151</v>
      </c>
      <c r="B161" s="408" t="s">
        <v>257</v>
      </c>
      <c r="C161" s="359">
        <v>270.3</v>
      </c>
      <c r="D161" s="360">
        <v>270.4666666666667</v>
      </c>
      <c r="E161" s="360">
        <v>267.03333333333342</v>
      </c>
      <c r="F161" s="360">
        <v>263.76666666666671</v>
      </c>
      <c r="G161" s="360">
        <v>260.33333333333343</v>
      </c>
      <c r="H161" s="360">
        <v>273.73333333333341</v>
      </c>
      <c r="I161" s="360">
        <v>277.16666666666669</v>
      </c>
      <c r="J161" s="360">
        <v>280.43333333333339</v>
      </c>
      <c r="K161" s="359">
        <v>273.89999999999998</v>
      </c>
      <c r="L161" s="359">
        <v>267.2</v>
      </c>
      <c r="M161" s="359">
        <v>8.3473400000000009</v>
      </c>
      <c r="N161" s="1"/>
      <c r="O161" s="1"/>
    </row>
    <row r="162" spans="1:15" ht="12.75" customHeight="1">
      <c r="A162" s="30">
        <v>152</v>
      </c>
      <c r="B162" s="408" t="s">
        <v>366</v>
      </c>
      <c r="C162" s="359">
        <v>48.7</v>
      </c>
      <c r="D162" s="360">
        <v>48.81666666666667</v>
      </c>
      <c r="E162" s="360">
        <v>48.033333333333339</v>
      </c>
      <c r="F162" s="360">
        <v>47.366666666666667</v>
      </c>
      <c r="G162" s="360">
        <v>46.583333333333336</v>
      </c>
      <c r="H162" s="360">
        <v>49.483333333333341</v>
      </c>
      <c r="I162" s="360">
        <v>50.266666666666673</v>
      </c>
      <c r="J162" s="360">
        <v>50.933333333333344</v>
      </c>
      <c r="K162" s="359">
        <v>49.6</v>
      </c>
      <c r="L162" s="359">
        <v>48.15</v>
      </c>
      <c r="M162" s="359">
        <v>10.37589</v>
      </c>
      <c r="N162" s="1"/>
      <c r="O162" s="1"/>
    </row>
    <row r="163" spans="1:15" ht="12.75" customHeight="1">
      <c r="A163" s="30">
        <v>153</v>
      </c>
      <c r="B163" s="408" t="s">
        <v>364</v>
      </c>
      <c r="C163" s="359">
        <v>158.65</v>
      </c>
      <c r="D163" s="360">
        <v>157.48333333333335</v>
      </c>
      <c r="E163" s="360">
        <v>155.16666666666669</v>
      </c>
      <c r="F163" s="360">
        <v>151.68333333333334</v>
      </c>
      <c r="G163" s="360">
        <v>149.36666666666667</v>
      </c>
      <c r="H163" s="360">
        <v>160.9666666666667</v>
      </c>
      <c r="I163" s="360">
        <v>163.28333333333336</v>
      </c>
      <c r="J163" s="360">
        <v>166.76666666666671</v>
      </c>
      <c r="K163" s="359">
        <v>159.80000000000001</v>
      </c>
      <c r="L163" s="359">
        <v>154</v>
      </c>
      <c r="M163" s="359">
        <v>45.08137</v>
      </c>
      <c r="N163" s="1"/>
      <c r="O163" s="1"/>
    </row>
    <row r="164" spans="1:15" ht="12.75" customHeight="1">
      <c r="A164" s="30">
        <v>154</v>
      </c>
      <c r="B164" s="408" t="s">
        <v>379</v>
      </c>
      <c r="C164" s="359">
        <v>214.4</v>
      </c>
      <c r="D164" s="360">
        <v>217.13333333333333</v>
      </c>
      <c r="E164" s="360">
        <v>209.26666666666665</v>
      </c>
      <c r="F164" s="360">
        <v>204.13333333333333</v>
      </c>
      <c r="G164" s="360">
        <v>196.26666666666665</v>
      </c>
      <c r="H164" s="360">
        <v>222.26666666666665</v>
      </c>
      <c r="I164" s="360">
        <v>230.13333333333333</v>
      </c>
      <c r="J164" s="360">
        <v>235.26666666666665</v>
      </c>
      <c r="K164" s="359">
        <v>225</v>
      </c>
      <c r="L164" s="359">
        <v>212</v>
      </c>
      <c r="M164" s="359">
        <v>31.44511</v>
      </c>
      <c r="N164" s="1"/>
      <c r="O164" s="1"/>
    </row>
    <row r="165" spans="1:15" ht="12.75" customHeight="1">
      <c r="A165" s="30">
        <v>155</v>
      </c>
      <c r="B165" s="408" t="s">
        <v>104</v>
      </c>
      <c r="C165" s="359">
        <v>144.30000000000001</v>
      </c>
      <c r="D165" s="360">
        <v>143.9</v>
      </c>
      <c r="E165" s="360">
        <v>142.85000000000002</v>
      </c>
      <c r="F165" s="360">
        <v>141.4</v>
      </c>
      <c r="G165" s="360">
        <v>140.35000000000002</v>
      </c>
      <c r="H165" s="360">
        <v>145.35000000000002</v>
      </c>
      <c r="I165" s="360">
        <v>146.40000000000003</v>
      </c>
      <c r="J165" s="360">
        <v>147.85000000000002</v>
      </c>
      <c r="K165" s="359">
        <v>144.94999999999999</v>
      </c>
      <c r="L165" s="359">
        <v>142.44999999999999</v>
      </c>
      <c r="M165" s="359">
        <v>51.85472</v>
      </c>
      <c r="N165" s="1"/>
      <c r="O165" s="1"/>
    </row>
    <row r="166" spans="1:15" ht="12.75" customHeight="1">
      <c r="A166" s="30">
        <v>156</v>
      </c>
      <c r="B166" s="408" t="s">
        <v>368</v>
      </c>
      <c r="C166" s="359">
        <v>3126.4</v>
      </c>
      <c r="D166" s="360">
        <v>3135.5</v>
      </c>
      <c r="E166" s="360">
        <v>3096</v>
      </c>
      <c r="F166" s="360">
        <v>3065.6</v>
      </c>
      <c r="G166" s="360">
        <v>3026.1</v>
      </c>
      <c r="H166" s="360">
        <v>3165.9</v>
      </c>
      <c r="I166" s="360">
        <v>3205.4</v>
      </c>
      <c r="J166" s="360">
        <v>3235.8</v>
      </c>
      <c r="K166" s="359">
        <v>3175</v>
      </c>
      <c r="L166" s="359">
        <v>3105.1</v>
      </c>
      <c r="M166" s="359">
        <v>0.13155</v>
      </c>
      <c r="N166" s="1"/>
      <c r="O166" s="1"/>
    </row>
    <row r="167" spans="1:15" ht="12.75" customHeight="1">
      <c r="A167" s="30">
        <v>157</v>
      </c>
      <c r="B167" s="408" t="s">
        <v>369</v>
      </c>
      <c r="C167" s="359">
        <v>3182.85</v>
      </c>
      <c r="D167" s="360">
        <v>3175.8666666666668</v>
      </c>
      <c r="E167" s="360">
        <v>3117.4833333333336</v>
      </c>
      <c r="F167" s="360">
        <v>3052.1166666666668</v>
      </c>
      <c r="G167" s="360">
        <v>2993.7333333333336</v>
      </c>
      <c r="H167" s="360">
        <v>3241.2333333333336</v>
      </c>
      <c r="I167" s="360">
        <v>3299.6166666666668</v>
      </c>
      <c r="J167" s="360">
        <v>3364.9833333333336</v>
      </c>
      <c r="K167" s="359">
        <v>3234.25</v>
      </c>
      <c r="L167" s="359">
        <v>3110.5</v>
      </c>
      <c r="M167" s="359">
        <v>5.4699999999999999E-2</v>
      </c>
      <c r="N167" s="1"/>
      <c r="O167" s="1"/>
    </row>
    <row r="168" spans="1:15" ht="12.75" customHeight="1">
      <c r="A168" s="30">
        <v>158</v>
      </c>
      <c r="B168" s="408" t="s">
        <v>375</v>
      </c>
      <c r="C168" s="359">
        <v>314.05</v>
      </c>
      <c r="D168" s="360">
        <v>312.93333333333334</v>
      </c>
      <c r="E168" s="360">
        <v>309.9666666666667</v>
      </c>
      <c r="F168" s="360">
        <v>305.88333333333338</v>
      </c>
      <c r="G168" s="360">
        <v>302.91666666666674</v>
      </c>
      <c r="H168" s="360">
        <v>317.01666666666665</v>
      </c>
      <c r="I168" s="360">
        <v>319.98333333333323</v>
      </c>
      <c r="J168" s="360">
        <v>324.06666666666661</v>
      </c>
      <c r="K168" s="359">
        <v>315.89999999999998</v>
      </c>
      <c r="L168" s="359">
        <v>308.85000000000002</v>
      </c>
      <c r="M168" s="359">
        <v>1.61748</v>
      </c>
      <c r="N168" s="1"/>
      <c r="O168" s="1"/>
    </row>
    <row r="169" spans="1:15" ht="12.75" customHeight="1">
      <c r="A169" s="30">
        <v>159</v>
      </c>
      <c r="B169" s="408" t="s">
        <v>370</v>
      </c>
      <c r="C169" s="359">
        <v>142.9</v>
      </c>
      <c r="D169" s="360">
        <v>142.43333333333334</v>
      </c>
      <c r="E169" s="360">
        <v>139.96666666666667</v>
      </c>
      <c r="F169" s="360">
        <v>137.03333333333333</v>
      </c>
      <c r="G169" s="360">
        <v>134.56666666666666</v>
      </c>
      <c r="H169" s="360">
        <v>145.36666666666667</v>
      </c>
      <c r="I169" s="360">
        <v>147.83333333333337</v>
      </c>
      <c r="J169" s="360">
        <v>150.76666666666668</v>
      </c>
      <c r="K169" s="359">
        <v>144.9</v>
      </c>
      <c r="L169" s="359">
        <v>139.5</v>
      </c>
      <c r="M169" s="359">
        <v>12.70288</v>
      </c>
      <c r="N169" s="1"/>
      <c r="O169" s="1"/>
    </row>
    <row r="170" spans="1:15" ht="12.75" customHeight="1">
      <c r="A170" s="30">
        <v>160</v>
      </c>
      <c r="B170" s="408" t="s">
        <v>371</v>
      </c>
      <c r="C170" s="359">
        <v>5280.55</v>
      </c>
      <c r="D170" s="360">
        <v>5264.9833333333336</v>
      </c>
      <c r="E170" s="360">
        <v>5240.5666666666675</v>
      </c>
      <c r="F170" s="360">
        <v>5200.5833333333339</v>
      </c>
      <c r="G170" s="360">
        <v>5176.1666666666679</v>
      </c>
      <c r="H170" s="360">
        <v>5304.9666666666672</v>
      </c>
      <c r="I170" s="360">
        <v>5329.3833333333332</v>
      </c>
      <c r="J170" s="360">
        <v>5369.3666666666668</v>
      </c>
      <c r="K170" s="359">
        <v>5289.4</v>
      </c>
      <c r="L170" s="359">
        <v>5225</v>
      </c>
      <c r="M170" s="359">
        <v>4.3139999999999998E-2</v>
      </c>
      <c r="N170" s="1"/>
      <c r="O170" s="1"/>
    </row>
    <row r="171" spans="1:15" ht="12.75" customHeight="1">
      <c r="A171" s="30">
        <v>161</v>
      </c>
      <c r="B171" s="408" t="s">
        <v>258</v>
      </c>
      <c r="C171" s="359">
        <v>3428.15</v>
      </c>
      <c r="D171" s="360">
        <v>3381.5499999999997</v>
      </c>
      <c r="E171" s="360">
        <v>3313.0999999999995</v>
      </c>
      <c r="F171" s="360">
        <v>3198.0499999999997</v>
      </c>
      <c r="G171" s="360">
        <v>3129.5999999999995</v>
      </c>
      <c r="H171" s="360">
        <v>3496.5999999999995</v>
      </c>
      <c r="I171" s="360">
        <v>3565.0499999999993</v>
      </c>
      <c r="J171" s="360">
        <v>3680.0999999999995</v>
      </c>
      <c r="K171" s="359">
        <v>3450</v>
      </c>
      <c r="L171" s="359">
        <v>3266.5</v>
      </c>
      <c r="M171" s="359">
        <v>6.1591699999999996</v>
      </c>
      <c r="N171" s="1"/>
      <c r="O171" s="1"/>
    </row>
    <row r="172" spans="1:15" ht="12.75" customHeight="1">
      <c r="A172" s="30">
        <v>162</v>
      </c>
      <c r="B172" s="408" t="s">
        <v>372</v>
      </c>
      <c r="C172" s="359">
        <v>1563.35</v>
      </c>
      <c r="D172" s="360">
        <v>1559.5166666666667</v>
      </c>
      <c r="E172" s="360">
        <v>1539.2833333333333</v>
      </c>
      <c r="F172" s="360">
        <v>1515.2166666666667</v>
      </c>
      <c r="G172" s="360">
        <v>1494.9833333333333</v>
      </c>
      <c r="H172" s="360">
        <v>1583.5833333333333</v>
      </c>
      <c r="I172" s="360">
        <v>1603.8166666666664</v>
      </c>
      <c r="J172" s="360">
        <v>1627.8833333333332</v>
      </c>
      <c r="K172" s="359">
        <v>1579.75</v>
      </c>
      <c r="L172" s="359">
        <v>1535.45</v>
      </c>
      <c r="M172" s="359">
        <v>1.8826700000000001</v>
      </c>
      <c r="N172" s="1"/>
      <c r="O172" s="1"/>
    </row>
    <row r="173" spans="1:15" ht="12.75" customHeight="1">
      <c r="A173" s="30">
        <v>163</v>
      </c>
      <c r="B173" s="408" t="s">
        <v>105</v>
      </c>
      <c r="C173" s="359">
        <v>486.55</v>
      </c>
      <c r="D173" s="360">
        <v>488.51666666666665</v>
      </c>
      <c r="E173" s="360">
        <v>482.0333333333333</v>
      </c>
      <c r="F173" s="360">
        <v>477.51666666666665</v>
      </c>
      <c r="G173" s="360">
        <v>471.0333333333333</v>
      </c>
      <c r="H173" s="360">
        <v>493.0333333333333</v>
      </c>
      <c r="I173" s="360">
        <v>499.51666666666665</v>
      </c>
      <c r="J173" s="360">
        <v>504.0333333333333</v>
      </c>
      <c r="K173" s="359">
        <v>495</v>
      </c>
      <c r="L173" s="359">
        <v>484</v>
      </c>
      <c r="M173" s="359">
        <v>5.4731300000000003</v>
      </c>
      <c r="N173" s="1"/>
      <c r="O173" s="1"/>
    </row>
    <row r="174" spans="1:15" ht="12.75" customHeight="1">
      <c r="A174" s="30">
        <v>164</v>
      </c>
      <c r="B174" s="408" t="s">
        <v>367</v>
      </c>
      <c r="C174" s="359">
        <v>4993.8</v>
      </c>
      <c r="D174" s="360">
        <v>5026.9333333333334</v>
      </c>
      <c r="E174" s="360">
        <v>4863.8666666666668</v>
      </c>
      <c r="F174" s="360">
        <v>4733.9333333333334</v>
      </c>
      <c r="G174" s="360">
        <v>4570.8666666666668</v>
      </c>
      <c r="H174" s="360">
        <v>5156.8666666666668</v>
      </c>
      <c r="I174" s="360">
        <v>5319.9333333333343</v>
      </c>
      <c r="J174" s="360">
        <v>5449.8666666666668</v>
      </c>
      <c r="K174" s="359">
        <v>5190</v>
      </c>
      <c r="L174" s="359">
        <v>4897</v>
      </c>
      <c r="M174" s="359">
        <v>0.97609000000000001</v>
      </c>
      <c r="N174" s="1"/>
      <c r="O174" s="1"/>
    </row>
    <row r="175" spans="1:15" ht="12.75" customHeight="1">
      <c r="A175" s="30">
        <v>165</v>
      </c>
      <c r="B175" s="408" t="s">
        <v>107</v>
      </c>
      <c r="C175" s="359">
        <v>42.1</v>
      </c>
      <c r="D175" s="360">
        <v>41.766666666666666</v>
      </c>
      <c r="E175" s="360">
        <v>41.133333333333333</v>
      </c>
      <c r="F175" s="360">
        <v>40.166666666666664</v>
      </c>
      <c r="G175" s="360">
        <v>39.533333333333331</v>
      </c>
      <c r="H175" s="360">
        <v>42.733333333333334</v>
      </c>
      <c r="I175" s="360">
        <v>43.36666666666666</v>
      </c>
      <c r="J175" s="360">
        <v>44.333333333333336</v>
      </c>
      <c r="K175" s="359">
        <v>42.4</v>
      </c>
      <c r="L175" s="359">
        <v>40.799999999999997</v>
      </c>
      <c r="M175" s="359">
        <v>163.48373000000001</v>
      </c>
      <c r="N175" s="1"/>
      <c r="O175" s="1"/>
    </row>
    <row r="176" spans="1:15" ht="12.75" customHeight="1">
      <c r="A176" s="30">
        <v>166</v>
      </c>
      <c r="B176" s="408" t="s">
        <v>381</v>
      </c>
      <c r="C176" s="359">
        <v>469.75</v>
      </c>
      <c r="D176" s="360">
        <v>471.0333333333333</v>
      </c>
      <c r="E176" s="360">
        <v>460.91666666666663</v>
      </c>
      <c r="F176" s="360">
        <v>452.08333333333331</v>
      </c>
      <c r="G176" s="360">
        <v>441.96666666666664</v>
      </c>
      <c r="H176" s="360">
        <v>479.86666666666662</v>
      </c>
      <c r="I176" s="360">
        <v>489.98333333333329</v>
      </c>
      <c r="J176" s="360">
        <v>498.81666666666661</v>
      </c>
      <c r="K176" s="359">
        <v>481.15</v>
      </c>
      <c r="L176" s="359">
        <v>462.2</v>
      </c>
      <c r="M176" s="359">
        <v>10.711869999999999</v>
      </c>
      <c r="N176" s="1"/>
      <c r="O176" s="1"/>
    </row>
    <row r="177" spans="1:15" ht="12.75" customHeight="1">
      <c r="A177" s="30">
        <v>167</v>
      </c>
      <c r="B177" s="408" t="s">
        <v>373</v>
      </c>
      <c r="C177" s="359">
        <v>1115.25</v>
      </c>
      <c r="D177" s="360">
        <v>1123.6166666666668</v>
      </c>
      <c r="E177" s="360">
        <v>1099.6833333333336</v>
      </c>
      <c r="F177" s="360">
        <v>1084.1166666666668</v>
      </c>
      <c r="G177" s="360">
        <v>1060.1833333333336</v>
      </c>
      <c r="H177" s="360">
        <v>1139.1833333333336</v>
      </c>
      <c r="I177" s="360">
        <v>1163.116666666667</v>
      </c>
      <c r="J177" s="360">
        <v>1178.6833333333336</v>
      </c>
      <c r="K177" s="359">
        <v>1147.55</v>
      </c>
      <c r="L177" s="359">
        <v>1108.05</v>
      </c>
      <c r="M177" s="359">
        <v>0.19806000000000001</v>
      </c>
      <c r="N177" s="1"/>
      <c r="O177" s="1"/>
    </row>
    <row r="178" spans="1:15" ht="12.75" customHeight="1">
      <c r="A178" s="30">
        <v>168</v>
      </c>
      <c r="B178" s="408" t="s">
        <v>259</v>
      </c>
      <c r="C178" s="359">
        <v>534.95000000000005</v>
      </c>
      <c r="D178" s="360">
        <v>534.98333333333335</v>
      </c>
      <c r="E178" s="360">
        <v>529.9666666666667</v>
      </c>
      <c r="F178" s="360">
        <v>524.98333333333335</v>
      </c>
      <c r="G178" s="360">
        <v>519.9666666666667</v>
      </c>
      <c r="H178" s="360">
        <v>539.9666666666667</v>
      </c>
      <c r="I178" s="360">
        <v>544.98333333333335</v>
      </c>
      <c r="J178" s="360">
        <v>549.9666666666667</v>
      </c>
      <c r="K178" s="359">
        <v>540</v>
      </c>
      <c r="L178" s="359">
        <v>530</v>
      </c>
      <c r="M178" s="359">
        <v>2.51729</v>
      </c>
      <c r="N178" s="1"/>
      <c r="O178" s="1"/>
    </row>
    <row r="179" spans="1:15" ht="12.75" customHeight="1">
      <c r="A179" s="30">
        <v>169</v>
      </c>
      <c r="B179" s="408" t="s">
        <v>108</v>
      </c>
      <c r="C179" s="359">
        <v>888.3</v>
      </c>
      <c r="D179" s="360">
        <v>890.63333333333333</v>
      </c>
      <c r="E179" s="360">
        <v>881.81666666666661</v>
      </c>
      <c r="F179" s="360">
        <v>875.33333333333326</v>
      </c>
      <c r="G179" s="360">
        <v>866.51666666666654</v>
      </c>
      <c r="H179" s="360">
        <v>897.11666666666667</v>
      </c>
      <c r="I179" s="360">
        <v>905.93333333333351</v>
      </c>
      <c r="J179" s="360">
        <v>912.41666666666674</v>
      </c>
      <c r="K179" s="359">
        <v>899.45</v>
      </c>
      <c r="L179" s="359">
        <v>884.15</v>
      </c>
      <c r="M179" s="359">
        <v>3.9985599999999999</v>
      </c>
      <c r="N179" s="1"/>
      <c r="O179" s="1"/>
    </row>
    <row r="180" spans="1:15" ht="12.75" customHeight="1">
      <c r="A180" s="30">
        <v>170</v>
      </c>
      <c r="B180" s="408" t="s">
        <v>260</v>
      </c>
      <c r="C180" s="359">
        <v>612.45000000000005</v>
      </c>
      <c r="D180" s="360">
        <v>615.19999999999993</v>
      </c>
      <c r="E180" s="360">
        <v>607.39999999999986</v>
      </c>
      <c r="F180" s="360">
        <v>602.34999999999991</v>
      </c>
      <c r="G180" s="360">
        <v>594.54999999999984</v>
      </c>
      <c r="H180" s="360">
        <v>620.24999999999989</v>
      </c>
      <c r="I180" s="360">
        <v>628.04999999999984</v>
      </c>
      <c r="J180" s="360">
        <v>633.09999999999991</v>
      </c>
      <c r="K180" s="359">
        <v>623</v>
      </c>
      <c r="L180" s="359">
        <v>610.15</v>
      </c>
      <c r="M180" s="359">
        <v>0.61421000000000003</v>
      </c>
      <c r="N180" s="1"/>
      <c r="O180" s="1"/>
    </row>
    <row r="181" spans="1:15" ht="12.75" customHeight="1">
      <c r="A181" s="30">
        <v>171</v>
      </c>
      <c r="B181" s="408" t="s">
        <v>109</v>
      </c>
      <c r="C181" s="359">
        <v>1715.15</v>
      </c>
      <c r="D181" s="360">
        <v>1698.95</v>
      </c>
      <c r="E181" s="360">
        <v>1672.9</v>
      </c>
      <c r="F181" s="360">
        <v>1630.65</v>
      </c>
      <c r="G181" s="360">
        <v>1604.6000000000001</v>
      </c>
      <c r="H181" s="360">
        <v>1741.2</v>
      </c>
      <c r="I181" s="360">
        <v>1767.2499999999998</v>
      </c>
      <c r="J181" s="360">
        <v>1809.5</v>
      </c>
      <c r="K181" s="359">
        <v>1725</v>
      </c>
      <c r="L181" s="359">
        <v>1656.7</v>
      </c>
      <c r="M181" s="359">
        <v>11.47207</v>
      </c>
      <c r="N181" s="1"/>
      <c r="O181" s="1"/>
    </row>
    <row r="182" spans="1:15" ht="12.75" customHeight="1">
      <c r="A182" s="30">
        <v>172</v>
      </c>
      <c r="B182" s="408" t="s">
        <v>382</v>
      </c>
      <c r="C182" s="359">
        <v>97.55</v>
      </c>
      <c r="D182" s="360">
        <v>98.516666666666666</v>
      </c>
      <c r="E182" s="360">
        <v>96.033333333333331</v>
      </c>
      <c r="F182" s="360">
        <v>94.516666666666666</v>
      </c>
      <c r="G182" s="360">
        <v>92.033333333333331</v>
      </c>
      <c r="H182" s="360">
        <v>100.03333333333333</v>
      </c>
      <c r="I182" s="360">
        <v>102.51666666666665</v>
      </c>
      <c r="J182" s="360">
        <v>104.03333333333333</v>
      </c>
      <c r="K182" s="359">
        <v>101</v>
      </c>
      <c r="L182" s="359">
        <v>97</v>
      </c>
      <c r="M182" s="359">
        <v>3.1095000000000002</v>
      </c>
      <c r="N182" s="1"/>
      <c r="O182" s="1"/>
    </row>
    <row r="183" spans="1:15" ht="12.75" customHeight="1">
      <c r="A183" s="30">
        <v>173</v>
      </c>
      <c r="B183" s="408" t="s">
        <v>110</v>
      </c>
      <c r="C183" s="359">
        <v>304.10000000000002</v>
      </c>
      <c r="D183" s="360">
        <v>304.86666666666667</v>
      </c>
      <c r="E183" s="360">
        <v>301.98333333333335</v>
      </c>
      <c r="F183" s="360">
        <v>299.86666666666667</v>
      </c>
      <c r="G183" s="360">
        <v>296.98333333333335</v>
      </c>
      <c r="H183" s="360">
        <v>306.98333333333335</v>
      </c>
      <c r="I183" s="360">
        <v>309.86666666666667</v>
      </c>
      <c r="J183" s="360">
        <v>311.98333333333335</v>
      </c>
      <c r="K183" s="359">
        <v>307.75</v>
      </c>
      <c r="L183" s="359">
        <v>302.75</v>
      </c>
      <c r="M183" s="359">
        <v>9.8001900000000006</v>
      </c>
      <c r="N183" s="1"/>
      <c r="O183" s="1"/>
    </row>
    <row r="184" spans="1:15" ht="12.75" customHeight="1">
      <c r="A184" s="30">
        <v>174</v>
      </c>
      <c r="B184" s="408" t="s">
        <v>374</v>
      </c>
      <c r="C184" s="359">
        <v>486.9</v>
      </c>
      <c r="D184" s="360">
        <v>489.25</v>
      </c>
      <c r="E184" s="360">
        <v>481.65</v>
      </c>
      <c r="F184" s="360">
        <v>476.4</v>
      </c>
      <c r="G184" s="360">
        <v>468.79999999999995</v>
      </c>
      <c r="H184" s="360">
        <v>494.5</v>
      </c>
      <c r="I184" s="360">
        <v>502.1</v>
      </c>
      <c r="J184" s="360">
        <v>507.35</v>
      </c>
      <c r="K184" s="359">
        <v>496.85</v>
      </c>
      <c r="L184" s="359">
        <v>484</v>
      </c>
      <c r="M184" s="359">
        <v>5.6998699999999998</v>
      </c>
      <c r="N184" s="1"/>
      <c r="O184" s="1"/>
    </row>
    <row r="185" spans="1:15" ht="12.75" customHeight="1">
      <c r="A185" s="30">
        <v>175</v>
      </c>
      <c r="B185" s="408" t="s">
        <v>111</v>
      </c>
      <c r="C185" s="359">
        <v>1727.5</v>
      </c>
      <c r="D185" s="360">
        <v>1722.1666666666667</v>
      </c>
      <c r="E185" s="360">
        <v>1707.3333333333335</v>
      </c>
      <c r="F185" s="360">
        <v>1687.1666666666667</v>
      </c>
      <c r="G185" s="360">
        <v>1672.3333333333335</v>
      </c>
      <c r="H185" s="360">
        <v>1742.3333333333335</v>
      </c>
      <c r="I185" s="360">
        <v>1757.166666666667</v>
      </c>
      <c r="J185" s="360">
        <v>1777.3333333333335</v>
      </c>
      <c r="K185" s="359">
        <v>1737</v>
      </c>
      <c r="L185" s="359">
        <v>1702</v>
      </c>
      <c r="M185" s="359">
        <v>5.1116700000000002</v>
      </c>
      <c r="N185" s="1"/>
      <c r="O185" s="1"/>
    </row>
    <row r="186" spans="1:15" ht="12.75" customHeight="1">
      <c r="A186" s="30">
        <v>176</v>
      </c>
      <c r="B186" s="408" t="s">
        <v>376</v>
      </c>
      <c r="C186" s="359">
        <v>207.55</v>
      </c>
      <c r="D186" s="360">
        <v>210.15</v>
      </c>
      <c r="E186" s="360">
        <v>203.60000000000002</v>
      </c>
      <c r="F186" s="360">
        <v>199.65</v>
      </c>
      <c r="G186" s="360">
        <v>193.10000000000002</v>
      </c>
      <c r="H186" s="360">
        <v>214.10000000000002</v>
      </c>
      <c r="I186" s="360">
        <v>220.65000000000003</v>
      </c>
      <c r="J186" s="360">
        <v>224.60000000000002</v>
      </c>
      <c r="K186" s="359">
        <v>216.7</v>
      </c>
      <c r="L186" s="359">
        <v>206.2</v>
      </c>
      <c r="M186" s="359">
        <v>18.73123</v>
      </c>
      <c r="N186" s="1"/>
      <c r="O186" s="1"/>
    </row>
    <row r="187" spans="1:15" ht="12.75" customHeight="1">
      <c r="A187" s="30">
        <v>177</v>
      </c>
      <c r="B187" s="408" t="s">
        <v>377</v>
      </c>
      <c r="C187" s="359">
        <v>1888.65</v>
      </c>
      <c r="D187" s="360">
        <v>1877.8833333333332</v>
      </c>
      <c r="E187" s="360">
        <v>1855.7666666666664</v>
      </c>
      <c r="F187" s="360">
        <v>1822.8833333333332</v>
      </c>
      <c r="G187" s="360">
        <v>1800.7666666666664</v>
      </c>
      <c r="H187" s="360">
        <v>1910.7666666666664</v>
      </c>
      <c r="I187" s="360">
        <v>1932.8833333333332</v>
      </c>
      <c r="J187" s="360">
        <v>1965.7666666666664</v>
      </c>
      <c r="K187" s="359">
        <v>1900</v>
      </c>
      <c r="L187" s="359">
        <v>1845</v>
      </c>
      <c r="M187" s="359">
        <v>0.32277</v>
      </c>
      <c r="N187" s="1"/>
      <c r="O187" s="1"/>
    </row>
    <row r="188" spans="1:15" ht="12.75" customHeight="1">
      <c r="A188" s="30">
        <v>178</v>
      </c>
      <c r="B188" s="408" t="s">
        <v>383</v>
      </c>
      <c r="C188" s="359">
        <v>128.6</v>
      </c>
      <c r="D188" s="360">
        <v>130.46666666666667</v>
      </c>
      <c r="E188" s="360">
        <v>125.93333333333334</v>
      </c>
      <c r="F188" s="360">
        <v>123.26666666666667</v>
      </c>
      <c r="G188" s="360">
        <v>118.73333333333333</v>
      </c>
      <c r="H188" s="360">
        <v>133.13333333333333</v>
      </c>
      <c r="I188" s="360">
        <v>137.66666666666669</v>
      </c>
      <c r="J188" s="360">
        <v>140.33333333333334</v>
      </c>
      <c r="K188" s="359">
        <v>135</v>
      </c>
      <c r="L188" s="359">
        <v>127.8</v>
      </c>
      <c r="M188" s="359">
        <v>22.880970000000001</v>
      </c>
      <c r="N188" s="1"/>
      <c r="O188" s="1"/>
    </row>
    <row r="189" spans="1:15" ht="12.75" customHeight="1">
      <c r="A189" s="30">
        <v>179</v>
      </c>
      <c r="B189" s="408" t="s">
        <v>261</v>
      </c>
      <c r="C189" s="359">
        <v>300.85000000000002</v>
      </c>
      <c r="D189" s="360">
        <v>302.25</v>
      </c>
      <c r="E189" s="360">
        <v>298.14999999999998</v>
      </c>
      <c r="F189" s="360">
        <v>295.45</v>
      </c>
      <c r="G189" s="360">
        <v>291.34999999999997</v>
      </c>
      <c r="H189" s="360">
        <v>304.95</v>
      </c>
      <c r="I189" s="360">
        <v>309.05</v>
      </c>
      <c r="J189" s="360">
        <v>311.75</v>
      </c>
      <c r="K189" s="359">
        <v>306.35000000000002</v>
      </c>
      <c r="L189" s="359">
        <v>299.55</v>
      </c>
      <c r="M189" s="359">
        <v>4.4930000000000003</v>
      </c>
      <c r="N189" s="1"/>
      <c r="O189" s="1"/>
    </row>
    <row r="190" spans="1:15" ht="12.75" customHeight="1">
      <c r="A190" s="30">
        <v>180</v>
      </c>
      <c r="B190" s="408" t="s">
        <v>378</v>
      </c>
      <c r="C190" s="359">
        <v>689.85</v>
      </c>
      <c r="D190" s="360">
        <v>698.56666666666661</v>
      </c>
      <c r="E190" s="360">
        <v>676.23333333333323</v>
      </c>
      <c r="F190" s="360">
        <v>662.61666666666667</v>
      </c>
      <c r="G190" s="360">
        <v>640.2833333333333</v>
      </c>
      <c r="H190" s="360">
        <v>712.18333333333317</v>
      </c>
      <c r="I190" s="360">
        <v>734.51666666666665</v>
      </c>
      <c r="J190" s="360">
        <v>748.1333333333331</v>
      </c>
      <c r="K190" s="359">
        <v>720.9</v>
      </c>
      <c r="L190" s="359">
        <v>684.95</v>
      </c>
      <c r="M190" s="359">
        <v>1.58144</v>
      </c>
      <c r="N190" s="1"/>
      <c r="O190" s="1"/>
    </row>
    <row r="191" spans="1:15" ht="12.75" customHeight="1">
      <c r="A191" s="30">
        <v>181</v>
      </c>
      <c r="B191" s="408" t="s">
        <v>112</v>
      </c>
      <c r="C191" s="359">
        <v>672.65</v>
      </c>
      <c r="D191" s="360">
        <v>677.2166666666667</v>
      </c>
      <c r="E191" s="360">
        <v>665.43333333333339</v>
      </c>
      <c r="F191" s="360">
        <v>658.2166666666667</v>
      </c>
      <c r="G191" s="360">
        <v>646.43333333333339</v>
      </c>
      <c r="H191" s="360">
        <v>684.43333333333339</v>
      </c>
      <c r="I191" s="360">
        <v>696.2166666666667</v>
      </c>
      <c r="J191" s="360">
        <v>703.43333333333339</v>
      </c>
      <c r="K191" s="359">
        <v>689</v>
      </c>
      <c r="L191" s="359">
        <v>670</v>
      </c>
      <c r="M191" s="359">
        <v>4.3780700000000001</v>
      </c>
      <c r="N191" s="1"/>
      <c r="O191" s="1"/>
    </row>
    <row r="192" spans="1:15" ht="12.75" customHeight="1">
      <c r="A192" s="30">
        <v>182</v>
      </c>
      <c r="B192" s="408" t="s">
        <v>262</v>
      </c>
      <c r="C192" s="359">
        <v>1443.7</v>
      </c>
      <c r="D192" s="360">
        <v>1447.2833333333335</v>
      </c>
      <c r="E192" s="360">
        <v>1424.0666666666671</v>
      </c>
      <c r="F192" s="360">
        <v>1404.4333333333336</v>
      </c>
      <c r="G192" s="360">
        <v>1381.2166666666672</v>
      </c>
      <c r="H192" s="360">
        <v>1466.916666666667</v>
      </c>
      <c r="I192" s="360">
        <v>1490.1333333333337</v>
      </c>
      <c r="J192" s="360">
        <v>1509.7666666666669</v>
      </c>
      <c r="K192" s="359">
        <v>1470.5</v>
      </c>
      <c r="L192" s="359">
        <v>1427.65</v>
      </c>
      <c r="M192" s="359">
        <v>8.4933099999999992</v>
      </c>
      <c r="N192" s="1"/>
      <c r="O192" s="1"/>
    </row>
    <row r="193" spans="1:15" ht="12.75" customHeight="1">
      <c r="A193" s="30">
        <v>183</v>
      </c>
      <c r="B193" s="408" t="s">
        <v>387</v>
      </c>
      <c r="C193" s="359">
        <v>1150.9000000000001</v>
      </c>
      <c r="D193" s="360">
        <v>1157.6333333333334</v>
      </c>
      <c r="E193" s="360">
        <v>1125.2666666666669</v>
      </c>
      <c r="F193" s="360">
        <v>1099.6333333333334</v>
      </c>
      <c r="G193" s="360">
        <v>1067.2666666666669</v>
      </c>
      <c r="H193" s="360">
        <v>1183.2666666666669</v>
      </c>
      <c r="I193" s="360">
        <v>1215.6333333333332</v>
      </c>
      <c r="J193" s="360">
        <v>1241.2666666666669</v>
      </c>
      <c r="K193" s="359">
        <v>1190</v>
      </c>
      <c r="L193" s="359">
        <v>1132</v>
      </c>
      <c r="M193" s="359">
        <v>2.8493300000000001</v>
      </c>
      <c r="N193" s="1"/>
      <c r="O193" s="1"/>
    </row>
    <row r="194" spans="1:15" ht="12.75" customHeight="1">
      <c r="A194" s="30">
        <v>184</v>
      </c>
      <c r="B194" s="408" t="s">
        <v>839</v>
      </c>
      <c r="C194" s="359">
        <v>21.9</v>
      </c>
      <c r="D194" s="360">
        <v>22.083333333333332</v>
      </c>
      <c r="E194" s="360">
        <v>21.616666666666664</v>
      </c>
      <c r="F194" s="360">
        <v>21.333333333333332</v>
      </c>
      <c r="G194" s="360">
        <v>20.866666666666664</v>
      </c>
      <c r="H194" s="360">
        <v>22.366666666666664</v>
      </c>
      <c r="I194" s="360">
        <v>22.833333333333332</v>
      </c>
      <c r="J194" s="360">
        <v>23.116666666666664</v>
      </c>
      <c r="K194" s="359">
        <v>22.55</v>
      </c>
      <c r="L194" s="359">
        <v>21.8</v>
      </c>
      <c r="M194" s="359">
        <v>39.797559999999997</v>
      </c>
      <c r="N194" s="1"/>
      <c r="O194" s="1"/>
    </row>
    <row r="195" spans="1:15" ht="12.75" customHeight="1">
      <c r="A195" s="30">
        <v>185</v>
      </c>
      <c r="B195" s="408" t="s">
        <v>388</v>
      </c>
      <c r="C195" s="359">
        <v>1022</v>
      </c>
      <c r="D195" s="360">
        <v>1039.55</v>
      </c>
      <c r="E195" s="360">
        <v>1000.6499999999999</v>
      </c>
      <c r="F195" s="360">
        <v>979.3</v>
      </c>
      <c r="G195" s="360">
        <v>940.39999999999986</v>
      </c>
      <c r="H195" s="360">
        <v>1060.8999999999999</v>
      </c>
      <c r="I195" s="360">
        <v>1099.8</v>
      </c>
      <c r="J195" s="360">
        <v>1121.1499999999999</v>
      </c>
      <c r="K195" s="359">
        <v>1078.45</v>
      </c>
      <c r="L195" s="359">
        <v>1018.2</v>
      </c>
      <c r="M195" s="359">
        <v>0.36731000000000003</v>
      </c>
      <c r="N195" s="1"/>
      <c r="O195" s="1"/>
    </row>
    <row r="196" spans="1:15" ht="12.75" customHeight="1">
      <c r="A196" s="30">
        <v>186</v>
      </c>
      <c r="B196" s="408" t="s">
        <v>113</v>
      </c>
      <c r="C196" s="359">
        <v>1184.4000000000001</v>
      </c>
      <c r="D196" s="360">
        <v>1173.5666666666666</v>
      </c>
      <c r="E196" s="360">
        <v>1159.1333333333332</v>
      </c>
      <c r="F196" s="360">
        <v>1133.8666666666666</v>
      </c>
      <c r="G196" s="360">
        <v>1119.4333333333332</v>
      </c>
      <c r="H196" s="360">
        <v>1198.8333333333333</v>
      </c>
      <c r="I196" s="360">
        <v>1213.2666666666667</v>
      </c>
      <c r="J196" s="360">
        <v>1238.5333333333333</v>
      </c>
      <c r="K196" s="359">
        <v>1188</v>
      </c>
      <c r="L196" s="359">
        <v>1148.3</v>
      </c>
      <c r="M196" s="359">
        <v>8.5186799999999998</v>
      </c>
      <c r="N196" s="1"/>
      <c r="O196" s="1"/>
    </row>
    <row r="197" spans="1:15" ht="12.75" customHeight="1">
      <c r="A197" s="30">
        <v>187</v>
      </c>
      <c r="B197" s="408" t="s">
        <v>114</v>
      </c>
      <c r="C197" s="359">
        <v>1099.4000000000001</v>
      </c>
      <c r="D197" s="360">
        <v>1102.0666666666668</v>
      </c>
      <c r="E197" s="360">
        <v>1090.1833333333336</v>
      </c>
      <c r="F197" s="360">
        <v>1080.9666666666667</v>
      </c>
      <c r="G197" s="360">
        <v>1069.0833333333335</v>
      </c>
      <c r="H197" s="360">
        <v>1111.2833333333338</v>
      </c>
      <c r="I197" s="360">
        <v>1123.166666666667</v>
      </c>
      <c r="J197" s="360">
        <v>1132.3833333333339</v>
      </c>
      <c r="K197" s="359">
        <v>1113.95</v>
      </c>
      <c r="L197" s="359">
        <v>1092.8499999999999</v>
      </c>
      <c r="M197" s="359">
        <v>75.729950000000002</v>
      </c>
      <c r="N197" s="1"/>
      <c r="O197" s="1"/>
    </row>
    <row r="198" spans="1:15" ht="12.75" customHeight="1">
      <c r="A198" s="30">
        <v>188</v>
      </c>
      <c r="B198" s="408" t="s">
        <v>115</v>
      </c>
      <c r="C198" s="359">
        <v>2521</v>
      </c>
      <c r="D198" s="360">
        <v>2531.85</v>
      </c>
      <c r="E198" s="360">
        <v>2502.2999999999997</v>
      </c>
      <c r="F198" s="360">
        <v>2483.6</v>
      </c>
      <c r="G198" s="360">
        <v>2454.0499999999997</v>
      </c>
      <c r="H198" s="360">
        <v>2550.5499999999997</v>
      </c>
      <c r="I198" s="360">
        <v>2580.1</v>
      </c>
      <c r="J198" s="360">
        <v>2598.7999999999997</v>
      </c>
      <c r="K198" s="359">
        <v>2561.4</v>
      </c>
      <c r="L198" s="359">
        <v>2513.15</v>
      </c>
      <c r="M198" s="359">
        <v>33.067259999999997</v>
      </c>
      <c r="N198" s="1"/>
      <c r="O198" s="1"/>
    </row>
    <row r="199" spans="1:15" ht="12.75" customHeight="1">
      <c r="A199" s="30">
        <v>189</v>
      </c>
      <c r="B199" s="408" t="s">
        <v>116</v>
      </c>
      <c r="C199" s="359">
        <v>2205.1999999999998</v>
      </c>
      <c r="D199" s="360">
        <v>2208.8166666666666</v>
      </c>
      <c r="E199" s="360">
        <v>2188.6333333333332</v>
      </c>
      <c r="F199" s="360">
        <v>2172.0666666666666</v>
      </c>
      <c r="G199" s="360">
        <v>2151.8833333333332</v>
      </c>
      <c r="H199" s="360">
        <v>2225.3833333333332</v>
      </c>
      <c r="I199" s="360">
        <v>2245.5666666666666</v>
      </c>
      <c r="J199" s="360">
        <v>2262.1333333333332</v>
      </c>
      <c r="K199" s="359">
        <v>2229</v>
      </c>
      <c r="L199" s="359">
        <v>2192.25</v>
      </c>
      <c r="M199" s="359">
        <v>4.6283799999999999</v>
      </c>
      <c r="N199" s="1"/>
      <c r="O199" s="1"/>
    </row>
    <row r="200" spans="1:15" ht="12.75" customHeight="1">
      <c r="A200" s="30">
        <v>190</v>
      </c>
      <c r="B200" s="408" t="s">
        <v>117</v>
      </c>
      <c r="C200" s="359">
        <v>1485.7</v>
      </c>
      <c r="D200" s="360">
        <v>1481.3500000000001</v>
      </c>
      <c r="E200" s="360">
        <v>1471.1500000000003</v>
      </c>
      <c r="F200" s="360">
        <v>1456.6000000000001</v>
      </c>
      <c r="G200" s="360">
        <v>1446.4000000000003</v>
      </c>
      <c r="H200" s="360">
        <v>1495.9000000000003</v>
      </c>
      <c r="I200" s="360">
        <v>1506.1000000000001</v>
      </c>
      <c r="J200" s="360">
        <v>1520.6500000000003</v>
      </c>
      <c r="K200" s="359">
        <v>1491.55</v>
      </c>
      <c r="L200" s="359">
        <v>1466.8</v>
      </c>
      <c r="M200" s="359">
        <v>64.212729999999993</v>
      </c>
      <c r="N200" s="1"/>
      <c r="O200" s="1"/>
    </row>
    <row r="201" spans="1:15" ht="12.75" customHeight="1">
      <c r="A201" s="30">
        <v>191</v>
      </c>
      <c r="B201" s="408" t="s">
        <v>118</v>
      </c>
      <c r="C201" s="359">
        <v>622.45000000000005</v>
      </c>
      <c r="D201" s="360">
        <v>621.80000000000007</v>
      </c>
      <c r="E201" s="360">
        <v>616.10000000000014</v>
      </c>
      <c r="F201" s="360">
        <v>609.75000000000011</v>
      </c>
      <c r="G201" s="360">
        <v>604.05000000000018</v>
      </c>
      <c r="H201" s="360">
        <v>628.15000000000009</v>
      </c>
      <c r="I201" s="360">
        <v>633.85000000000014</v>
      </c>
      <c r="J201" s="360">
        <v>640.20000000000005</v>
      </c>
      <c r="K201" s="359">
        <v>627.5</v>
      </c>
      <c r="L201" s="359">
        <v>615.45000000000005</v>
      </c>
      <c r="M201" s="359">
        <v>43.749429999999997</v>
      </c>
      <c r="N201" s="1"/>
      <c r="O201" s="1"/>
    </row>
    <row r="202" spans="1:15" ht="12.75" customHeight="1">
      <c r="A202" s="30">
        <v>192</v>
      </c>
      <c r="B202" s="408" t="s">
        <v>385</v>
      </c>
      <c r="C202" s="359">
        <v>1520.5</v>
      </c>
      <c r="D202" s="360">
        <v>1531.7666666666667</v>
      </c>
      <c r="E202" s="360">
        <v>1500.7333333333333</v>
      </c>
      <c r="F202" s="360">
        <v>1480.9666666666667</v>
      </c>
      <c r="G202" s="360">
        <v>1449.9333333333334</v>
      </c>
      <c r="H202" s="360">
        <v>1551.5333333333333</v>
      </c>
      <c r="I202" s="360">
        <v>1582.5666666666666</v>
      </c>
      <c r="J202" s="360">
        <v>1602.3333333333333</v>
      </c>
      <c r="K202" s="359">
        <v>1562.8</v>
      </c>
      <c r="L202" s="359">
        <v>1512</v>
      </c>
      <c r="M202" s="359">
        <v>1.6610499999999999</v>
      </c>
      <c r="N202" s="1"/>
      <c r="O202" s="1"/>
    </row>
    <row r="203" spans="1:15" ht="12.75" customHeight="1">
      <c r="A203" s="30">
        <v>193</v>
      </c>
      <c r="B203" s="408" t="s">
        <v>389</v>
      </c>
      <c r="C203" s="359">
        <v>225.35</v>
      </c>
      <c r="D203" s="360">
        <v>226.51666666666665</v>
      </c>
      <c r="E203" s="360">
        <v>223.43333333333331</v>
      </c>
      <c r="F203" s="360">
        <v>221.51666666666665</v>
      </c>
      <c r="G203" s="360">
        <v>218.43333333333331</v>
      </c>
      <c r="H203" s="360">
        <v>228.43333333333331</v>
      </c>
      <c r="I203" s="360">
        <v>231.51666666666668</v>
      </c>
      <c r="J203" s="360">
        <v>233.43333333333331</v>
      </c>
      <c r="K203" s="359">
        <v>229.6</v>
      </c>
      <c r="L203" s="359">
        <v>224.6</v>
      </c>
      <c r="M203" s="359">
        <v>1.3550199999999999</v>
      </c>
      <c r="N203" s="1"/>
      <c r="O203" s="1"/>
    </row>
    <row r="204" spans="1:15" ht="12.75" customHeight="1">
      <c r="A204" s="30">
        <v>194</v>
      </c>
      <c r="B204" s="408" t="s">
        <v>390</v>
      </c>
      <c r="C204" s="359">
        <v>136.75</v>
      </c>
      <c r="D204" s="360">
        <v>138.11666666666667</v>
      </c>
      <c r="E204" s="360">
        <v>134.93333333333334</v>
      </c>
      <c r="F204" s="360">
        <v>133.11666666666667</v>
      </c>
      <c r="G204" s="360">
        <v>129.93333333333334</v>
      </c>
      <c r="H204" s="360">
        <v>139.93333333333334</v>
      </c>
      <c r="I204" s="360">
        <v>143.11666666666667</v>
      </c>
      <c r="J204" s="360">
        <v>144.93333333333334</v>
      </c>
      <c r="K204" s="359">
        <v>141.30000000000001</v>
      </c>
      <c r="L204" s="359">
        <v>136.30000000000001</v>
      </c>
      <c r="M204" s="359">
        <v>12.97057</v>
      </c>
      <c r="N204" s="1"/>
      <c r="O204" s="1"/>
    </row>
    <row r="205" spans="1:15" ht="12.75" customHeight="1">
      <c r="A205" s="30">
        <v>195</v>
      </c>
      <c r="B205" s="408" t="s">
        <v>119</v>
      </c>
      <c r="C205" s="359">
        <v>2724.3</v>
      </c>
      <c r="D205" s="360">
        <v>2712.8333333333335</v>
      </c>
      <c r="E205" s="360">
        <v>2691.6166666666668</v>
      </c>
      <c r="F205" s="360">
        <v>2658.9333333333334</v>
      </c>
      <c r="G205" s="360">
        <v>2637.7166666666667</v>
      </c>
      <c r="H205" s="360">
        <v>2745.5166666666669</v>
      </c>
      <c r="I205" s="360">
        <v>2766.7333333333331</v>
      </c>
      <c r="J205" s="360">
        <v>2799.416666666667</v>
      </c>
      <c r="K205" s="359">
        <v>2734.05</v>
      </c>
      <c r="L205" s="359">
        <v>2680.15</v>
      </c>
      <c r="M205" s="359">
        <v>4.4253099999999996</v>
      </c>
      <c r="N205" s="1"/>
      <c r="O205" s="1"/>
    </row>
    <row r="206" spans="1:15" ht="12.75" customHeight="1">
      <c r="A206" s="30">
        <v>196</v>
      </c>
      <c r="B206" s="408" t="s">
        <v>386</v>
      </c>
      <c r="C206" s="359">
        <v>79.349999999999994</v>
      </c>
      <c r="D206" s="360">
        <v>80.466666666666654</v>
      </c>
      <c r="E206" s="360">
        <v>77.633333333333312</v>
      </c>
      <c r="F206" s="360">
        <v>75.916666666666657</v>
      </c>
      <c r="G206" s="360">
        <v>73.083333333333314</v>
      </c>
      <c r="H206" s="360">
        <v>82.183333333333309</v>
      </c>
      <c r="I206" s="360">
        <v>85.016666666666652</v>
      </c>
      <c r="J206" s="360">
        <v>86.733333333333306</v>
      </c>
      <c r="K206" s="359">
        <v>83.3</v>
      </c>
      <c r="L206" s="359">
        <v>78.75</v>
      </c>
      <c r="M206" s="359">
        <v>124.67363</v>
      </c>
      <c r="N206" s="1"/>
      <c r="O206" s="1"/>
    </row>
    <row r="207" spans="1:15" ht="12.75" customHeight="1">
      <c r="A207" s="30">
        <v>197</v>
      </c>
      <c r="B207" s="408" t="s">
        <v>840</v>
      </c>
      <c r="C207" s="359">
        <v>2548</v>
      </c>
      <c r="D207" s="360">
        <v>2545.8166666666666</v>
      </c>
      <c r="E207" s="360">
        <v>2522.1833333333334</v>
      </c>
      <c r="F207" s="360">
        <v>2496.3666666666668</v>
      </c>
      <c r="G207" s="360">
        <v>2472.7333333333336</v>
      </c>
      <c r="H207" s="360">
        <v>2571.6333333333332</v>
      </c>
      <c r="I207" s="360">
        <v>2595.2666666666664</v>
      </c>
      <c r="J207" s="360">
        <v>2621.083333333333</v>
      </c>
      <c r="K207" s="359">
        <v>2569.4499999999998</v>
      </c>
      <c r="L207" s="359">
        <v>2520</v>
      </c>
      <c r="M207" s="359">
        <v>0.23719000000000001</v>
      </c>
      <c r="N207" s="1"/>
      <c r="O207" s="1"/>
    </row>
    <row r="208" spans="1:15" ht="12.75" customHeight="1">
      <c r="A208" s="30">
        <v>198</v>
      </c>
      <c r="B208" s="408" t="s">
        <v>827</v>
      </c>
      <c r="C208" s="359">
        <v>420.85</v>
      </c>
      <c r="D208" s="360">
        <v>417.88333333333338</v>
      </c>
      <c r="E208" s="360">
        <v>405.96666666666675</v>
      </c>
      <c r="F208" s="360">
        <v>391.08333333333337</v>
      </c>
      <c r="G208" s="360">
        <v>379.16666666666674</v>
      </c>
      <c r="H208" s="360">
        <v>432.76666666666677</v>
      </c>
      <c r="I208" s="360">
        <v>444.68333333333339</v>
      </c>
      <c r="J208" s="360">
        <v>459.56666666666678</v>
      </c>
      <c r="K208" s="359">
        <v>429.8</v>
      </c>
      <c r="L208" s="359">
        <v>403</v>
      </c>
      <c r="M208" s="359">
        <v>5.6889399999999997</v>
      </c>
      <c r="N208" s="1"/>
      <c r="O208" s="1"/>
    </row>
    <row r="209" spans="1:15" ht="12.75" customHeight="1">
      <c r="A209" s="30">
        <v>199</v>
      </c>
      <c r="B209" s="408" t="s">
        <v>121</v>
      </c>
      <c r="C209" s="359">
        <v>489.05</v>
      </c>
      <c r="D209" s="360">
        <v>492.31666666666661</v>
      </c>
      <c r="E209" s="360">
        <v>484.88333333333321</v>
      </c>
      <c r="F209" s="360">
        <v>480.71666666666658</v>
      </c>
      <c r="G209" s="360">
        <v>473.28333333333319</v>
      </c>
      <c r="H209" s="360">
        <v>496.48333333333323</v>
      </c>
      <c r="I209" s="360">
        <v>503.91666666666663</v>
      </c>
      <c r="J209" s="360">
        <v>508.08333333333326</v>
      </c>
      <c r="K209" s="359">
        <v>499.75</v>
      </c>
      <c r="L209" s="359">
        <v>488.15</v>
      </c>
      <c r="M209" s="359">
        <v>48.460149999999999</v>
      </c>
      <c r="N209" s="1"/>
      <c r="O209" s="1"/>
    </row>
    <row r="210" spans="1:15" ht="12.75" customHeight="1">
      <c r="A210" s="30">
        <v>200</v>
      </c>
      <c r="B210" s="408" t="s">
        <v>391</v>
      </c>
      <c r="C210" s="359">
        <v>123.55</v>
      </c>
      <c r="D210" s="360">
        <v>124.31666666666668</v>
      </c>
      <c r="E210" s="360">
        <v>121.88333333333335</v>
      </c>
      <c r="F210" s="360">
        <v>120.21666666666668</v>
      </c>
      <c r="G210" s="360">
        <v>117.78333333333336</v>
      </c>
      <c r="H210" s="360">
        <v>125.98333333333335</v>
      </c>
      <c r="I210" s="360">
        <v>128.41666666666666</v>
      </c>
      <c r="J210" s="360">
        <v>130.08333333333334</v>
      </c>
      <c r="K210" s="359">
        <v>126.75</v>
      </c>
      <c r="L210" s="359">
        <v>122.65</v>
      </c>
      <c r="M210" s="359">
        <v>38.793959999999998</v>
      </c>
      <c r="N210" s="1"/>
      <c r="O210" s="1"/>
    </row>
    <row r="211" spans="1:15" ht="12.75" customHeight="1">
      <c r="A211" s="30">
        <v>201</v>
      </c>
      <c r="B211" s="408" t="s">
        <v>122</v>
      </c>
      <c r="C211" s="359">
        <v>314.10000000000002</v>
      </c>
      <c r="D211" s="360">
        <v>316.51666666666671</v>
      </c>
      <c r="E211" s="360">
        <v>310.68333333333339</v>
      </c>
      <c r="F211" s="360">
        <v>307.26666666666671</v>
      </c>
      <c r="G211" s="360">
        <v>301.43333333333339</v>
      </c>
      <c r="H211" s="360">
        <v>319.93333333333339</v>
      </c>
      <c r="I211" s="360">
        <v>325.76666666666677</v>
      </c>
      <c r="J211" s="360">
        <v>329.18333333333339</v>
      </c>
      <c r="K211" s="359">
        <v>322.35000000000002</v>
      </c>
      <c r="L211" s="359">
        <v>313.10000000000002</v>
      </c>
      <c r="M211" s="359">
        <v>28.160640000000001</v>
      </c>
      <c r="N211" s="1"/>
      <c r="O211" s="1"/>
    </row>
    <row r="212" spans="1:15" ht="12.75" customHeight="1">
      <c r="A212" s="30">
        <v>202</v>
      </c>
      <c r="B212" s="408" t="s">
        <v>123</v>
      </c>
      <c r="C212" s="359">
        <v>2273.75</v>
      </c>
      <c r="D212" s="360">
        <v>2285.5333333333333</v>
      </c>
      <c r="E212" s="360">
        <v>2259.2166666666667</v>
      </c>
      <c r="F212" s="360">
        <v>2244.6833333333334</v>
      </c>
      <c r="G212" s="360">
        <v>2218.3666666666668</v>
      </c>
      <c r="H212" s="360">
        <v>2300.0666666666666</v>
      </c>
      <c r="I212" s="360">
        <v>2326.3833333333332</v>
      </c>
      <c r="J212" s="360">
        <v>2340.9166666666665</v>
      </c>
      <c r="K212" s="359">
        <v>2311.85</v>
      </c>
      <c r="L212" s="359">
        <v>2271</v>
      </c>
      <c r="M212" s="359">
        <v>16.39875</v>
      </c>
      <c r="N212" s="1"/>
      <c r="O212" s="1"/>
    </row>
    <row r="213" spans="1:15" ht="12.75" customHeight="1">
      <c r="A213" s="30">
        <v>203</v>
      </c>
      <c r="B213" s="408" t="s">
        <v>263</v>
      </c>
      <c r="C213" s="359">
        <v>315.45</v>
      </c>
      <c r="D213" s="360">
        <v>316.33333333333331</v>
      </c>
      <c r="E213" s="360">
        <v>314.11666666666662</v>
      </c>
      <c r="F213" s="360">
        <v>312.7833333333333</v>
      </c>
      <c r="G213" s="360">
        <v>310.56666666666661</v>
      </c>
      <c r="H213" s="360">
        <v>317.66666666666663</v>
      </c>
      <c r="I213" s="360">
        <v>319.88333333333333</v>
      </c>
      <c r="J213" s="360">
        <v>321.21666666666664</v>
      </c>
      <c r="K213" s="359">
        <v>318.55</v>
      </c>
      <c r="L213" s="359">
        <v>315</v>
      </c>
      <c r="M213" s="359">
        <v>2.6496599999999999</v>
      </c>
      <c r="N213" s="1"/>
      <c r="O213" s="1"/>
    </row>
    <row r="214" spans="1:15" ht="12.75" customHeight="1">
      <c r="A214" s="30">
        <v>204</v>
      </c>
      <c r="B214" s="408" t="s">
        <v>841</v>
      </c>
      <c r="C214" s="359">
        <v>751.8</v>
      </c>
      <c r="D214" s="360">
        <v>760.09999999999991</v>
      </c>
      <c r="E214" s="360">
        <v>739.79999999999984</v>
      </c>
      <c r="F214" s="360">
        <v>727.8</v>
      </c>
      <c r="G214" s="360">
        <v>707.49999999999989</v>
      </c>
      <c r="H214" s="360">
        <v>772.0999999999998</v>
      </c>
      <c r="I214" s="360">
        <v>792.4</v>
      </c>
      <c r="J214" s="360">
        <v>804.39999999999975</v>
      </c>
      <c r="K214" s="359">
        <v>780.4</v>
      </c>
      <c r="L214" s="359">
        <v>748.1</v>
      </c>
      <c r="M214" s="359">
        <v>0.95881000000000005</v>
      </c>
      <c r="N214" s="1"/>
      <c r="O214" s="1"/>
    </row>
    <row r="215" spans="1:15" ht="12.75" customHeight="1">
      <c r="A215" s="30">
        <v>205</v>
      </c>
      <c r="B215" s="408" t="s">
        <v>392</v>
      </c>
      <c r="C215" s="359">
        <v>42810.45</v>
      </c>
      <c r="D215" s="360">
        <v>42279.566666666673</v>
      </c>
      <c r="E215" s="360">
        <v>41175.233333333344</v>
      </c>
      <c r="F215" s="360">
        <v>39540.01666666667</v>
      </c>
      <c r="G215" s="360">
        <v>38435.683333333342</v>
      </c>
      <c r="H215" s="360">
        <v>43914.783333333347</v>
      </c>
      <c r="I215" s="360">
        <v>45019.116666666676</v>
      </c>
      <c r="J215" s="360">
        <v>46654.33333333335</v>
      </c>
      <c r="K215" s="359">
        <v>43383.9</v>
      </c>
      <c r="L215" s="359">
        <v>40644.35</v>
      </c>
      <c r="M215" s="359">
        <v>6.6280000000000006E-2</v>
      </c>
      <c r="N215" s="1"/>
      <c r="O215" s="1"/>
    </row>
    <row r="216" spans="1:15" ht="12.75" customHeight="1">
      <c r="A216" s="30">
        <v>206</v>
      </c>
      <c r="B216" s="408" t="s">
        <v>393</v>
      </c>
      <c r="C216" s="359">
        <v>41</v>
      </c>
      <c r="D216" s="360">
        <v>41.033333333333339</v>
      </c>
      <c r="E216" s="360">
        <v>40.666666666666679</v>
      </c>
      <c r="F216" s="360">
        <v>40.333333333333343</v>
      </c>
      <c r="G216" s="360">
        <v>39.966666666666683</v>
      </c>
      <c r="H216" s="360">
        <v>41.366666666666674</v>
      </c>
      <c r="I216" s="360">
        <v>41.733333333333334</v>
      </c>
      <c r="J216" s="360">
        <v>42.06666666666667</v>
      </c>
      <c r="K216" s="359">
        <v>41.4</v>
      </c>
      <c r="L216" s="359">
        <v>40.700000000000003</v>
      </c>
      <c r="M216" s="359">
        <v>10.00925</v>
      </c>
      <c r="N216" s="1"/>
      <c r="O216" s="1"/>
    </row>
    <row r="217" spans="1:15" ht="12.75" customHeight="1">
      <c r="A217" s="30">
        <v>207</v>
      </c>
      <c r="B217" s="408" t="s">
        <v>405</v>
      </c>
      <c r="C217" s="359">
        <v>143.85</v>
      </c>
      <c r="D217" s="360">
        <v>144.5</v>
      </c>
      <c r="E217" s="360">
        <v>142.5</v>
      </c>
      <c r="F217" s="360">
        <v>141.15</v>
      </c>
      <c r="G217" s="360">
        <v>139.15</v>
      </c>
      <c r="H217" s="360">
        <v>145.85</v>
      </c>
      <c r="I217" s="360">
        <v>147.85</v>
      </c>
      <c r="J217" s="360">
        <v>149.19999999999999</v>
      </c>
      <c r="K217" s="359">
        <v>146.5</v>
      </c>
      <c r="L217" s="359">
        <v>143.15</v>
      </c>
      <c r="M217" s="359">
        <v>52.418410000000002</v>
      </c>
      <c r="N217" s="1"/>
      <c r="O217" s="1"/>
    </row>
    <row r="218" spans="1:15" ht="12.75" customHeight="1">
      <c r="A218" s="30">
        <v>208</v>
      </c>
      <c r="B218" s="408" t="s">
        <v>124</v>
      </c>
      <c r="C218" s="359">
        <v>210.7</v>
      </c>
      <c r="D218" s="360">
        <v>211.71666666666667</v>
      </c>
      <c r="E218" s="360">
        <v>208.73333333333335</v>
      </c>
      <c r="F218" s="360">
        <v>206.76666666666668</v>
      </c>
      <c r="G218" s="360">
        <v>203.78333333333336</v>
      </c>
      <c r="H218" s="360">
        <v>213.68333333333334</v>
      </c>
      <c r="I218" s="360">
        <v>216.66666666666663</v>
      </c>
      <c r="J218" s="360">
        <v>218.63333333333333</v>
      </c>
      <c r="K218" s="359">
        <v>214.7</v>
      </c>
      <c r="L218" s="359">
        <v>209.75</v>
      </c>
      <c r="M218" s="359">
        <v>62.426960000000001</v>
      </c>
      <c r="N218" s="1"/>
      <c r="O218" s="1"/>
    </row>
    <row r="219" spans="1:15" ht="12.75" customHeight="1">
      <c r="A219" s="30">
        <v>209</v>
      </c>
      <c r="B219" s="408" t="s">
        <v>125</v>
      </c>
      <c r="C219" s="359">
        <v>788.8</v>
      </c>
      <c r="D219" s="360">
        <v>790.5</v>
      </c>
      <c r="E219" s="360">
        <v>782.3</v>
      </c>
      <c r="F219" s="360">
        <v>775.8</v>
      </c>
      <c r="G219" s="360">
        <v>767.59999999999991</v>
      </c>
      <c r="H219" s="360">
        <v>797</v>
      </c>
      <c r="I219" s="360">
        <v>805.2</v>
      </c>
      <c r="J219" s="360">
        <v>811.7</v>
      </c>
      <c r="K219" s="359">
        <v>798.7</v>
      </c>
      <c r="L219" s="359">
        <v>784</v>
      </c>
      <c r="M219" s="359">
        <v>148.24509</v>
      </c>
      <c r="N219" s="1"/>
      <c r="O219" s="1"/>
    </row>
    <row r="220" spans="1:15" ht="12.75" customHeight="1">
      <c r="A220" s="30">
        <v>210</v>
      </c>
      <c r="B220" s="408" t="s">
        <v>126</v>
      </c>
      <c r="C220" s="359">
        <v>1369.1</v>
      </c>
      <c r="D220" s="360">
        <v>1375.8333333333333</v>
      </c>
      <c r="E220" s="360">
        <v>1354.2666666666664</v>
      </c>
      <c r="F220" s="360">
        <v>1339.4333333333332</v>
      </c>
      <c r="G220" s="360">
        <v>1317.8666666666663</v>
      </c>
      <c r="H220" s="360">
        <v>1390.6666666666665</v>
      </c>
      <c r="I220" s="360">
        <v>1412.2333333333336</v>
      </c>
      <c r="J220" s="360">
        <v>1427.0666666666666</v>
      </c>
      <c r="K220" s="359">
        <v>1397.4</v>
      </c>
      <c r="L220" s="359">
        <v>1361</v>
      </c>
      <c r="M220" s="359">
        <v>10.35056</v>
      </c>
      <c r="N220" s="1"/>
      <c r="O220" s="1"/>
    </row>
    <row r="221" spans="1:15" ht="12.75" customHeight="1">
      <c r="A221" s="30">
        <v>211</v>
      </c>
      <c r="B221" s="408" t="s">
        <v>127</v>
      </c>
      <c r="C221" s="359">
        <v>560.45000000000005</v>
      </c>
      <c r="D221" s="360">
        <v>557.25</v>
      </c>
      <c r="E221" s="360">
        <v>551.29999999999995</v>
      </c>
      <c r="F221" s="360">
        <v>542.15</v>
      </c>
      <c r="G221" s="360">
        <v>536.19999999999993</v>
      </c>
      <c r="H221" s="360">
        <v>566.4</v>
      </c>
      <c r="I221" s="360">
        <v>572.35</v>
      </c>
      <c r="J221" s="360">
        <v>581.5</v>
      </c>
      <c r="K221" s="359">
        <v>563.20000000000005</v>
      </c>
      <c r="L221" s="359">
        <v>548.1</v>
      </c>
      <c r="M221" s="359">
        <v>8.5489999999999995</v>
      </c>
      <c r="N221" s="1"/>
      <c r="O221" s="1"/>
    </row>
    <row r="222" spans="1:15" ht="12.75" customHeight="1">
      <c r="A222" s="30">
        <v>212</v>
      </c>
      <c r="B222" s="408" t="s">
        <v>409</v>
      </c>
      <c r="C222" s="359">
        <v>242.65</v>
      </c>
      <c r="D222" s="360">
        <v>244.03333333333333</v>
      </c>
      <c r="E222" s="360">
        <v>240.11666666666667</v>
      </c>
      <c r="F222" s="360">
        <v>237.58333333333334</v>
      </c>
      <c r="G222" s="360">
        <v>233.66666666666669</v>
      </c>
      <c r="H222" s="360">
        <v>246.56666666666666</v>
      </c>
      <c r="I222" s="360">
        <v>250.48333333333335</v>
      </c>
      <c r="J222" s="360">
        <v>253.01666666666665</v>
      </c>
      <c r="K222" s="359">
        <v>247.95</v>
      </c>
      <c r="L222" s="359">
        <v>241.5</v>
      </c>
      <c r="M222" s="359">
        <v>1.42048</v>
      </c>
      <c r="N222" s="1"/>
      <c r="O222" s="1"/>
    </row>
    <row r="223" spans="1:15" ht="12.75" customHeight="1">
      <c r="A223" s="30">
        <v>213</v>
      </c>
      <c r="B223" s="408" t="s">
        <v>395</v>
      </c>
      <c r="C223" s="359">
        <v>48.25</v>
      </c>
      <c r="D223" s="360">
        <v>48.633333333333333</v>
      </c>
      <c r="E223" s="360">
        <v>47.766666666666666</v>
      </c>
      <c r="F223" s="360">
        <v>47.283333333333331</v>
      </c>
      <c r="G223" s="360">
        <v>46.416666666666664</v>
      </c>
      <c r="H223" s="360">
        <v>49.116666666666667</v>
      </c>
      <c r="I223" s="360">
        <v>49.983333333333327</v>
      </c>
      <c r="J223" s="360">
        <v>50.466666666666669</v>
      </c>
      <c r="K223" s="359">
        <v>49.5</v>
      </c>
      <c r="L223" s="359">
        <v>48.15</v>
      </c>
      <c r="M223" s="359">
        <v>61.657229999999998</v>
      </c>
      <c r="N223" s="1"/>
      <c r="O223" s="1"/>
    </row>
    <row r="224" spans="1:15" ht="12.75" customHeight="1">
      <c r="A224" s="30">
        <v>214</v>
      </c>
      <c r="B224" s="408" t="s">
        <v>128</v>
      </c>
      <c r="C224" s="359">
        <v>10.65</v>
      </c>
      <c r="D224" s="360">
        <v>10.733333333333334</v>
      </c>
      <c r="E224" s="360">
        <v>10.416666666666668</v>
      </c>
      <c r="F224" s="360">
        <v>10.183333333333334</v>
      </c>
      <c r="G224" s="360">
        <v>9.8666666666666671</v>
      </c>
      <c r="H224" s="360">
        <v>10.966666666666669</v>
      </c>
      <c r="I224" s="360">
        <v>11.283333333333335</v>
      </c>
      <c r="J224" s="360">
        <v>11.516666666666669</v>
      </c>
      <c r="K224" s="359">
        <v>11.05</v>
      </c>
      <c r="L224" s="359">
        <v>10.5</v>
      </c>
      <c r="M224" s="359">
        <v>2426.9161300000001</v>
      </c>
      <c r="N224" s="1"/>
      <c r="O224" s="1"/>
    </row>
    <row r="225" spans="1:15" ht="12.75" customHeight="1">
      <c r="A225" s="30">
        <v>215</v>
      </c>
      <c r="B225" s="408" t="s">
        <v>396</v>
      </c>
      <c r="C225" s="359">
        <v>64.7</v>
      </c>
      <c r="D225" s="360">
        <v>65.183333333333323</v>
      </c>
      <c r="E225" s="360">
        <v>63.116666666666646</v>
      </c>
      <c r="F225" s="360">
        <v>61.533333333333324</v>
      </c>
      <c r="G225" s="360">
        <v>59.466666666666647</v>
      </c>
      <c r="H225" s="360">
        <v>66.766666666666652</v>
      </c>
      <c r="I225" s="360">
        <v>68.833333333333343</v>
      </c>
      <c r="J225" s="360">
        <v>70.416666666666643</v>
      </c>
      <c r="K225" s="359">
        <v>67.25</v>
      </c>
      <c r="L225" s="359">
        <v>63.6</v>
      </c>
      <c r="M225" s="359">
        <v>253.17491999999999</v>
      </c>
      <c r="N225" s="1"/>
      <c r="O225" s="1"/>
    </row>
    <row r="226" spans="1:15" ht="12.75" customHeight="1">
      <c r="A226" s="30">
        <v>216</v>
      </c>
      <c r="B226" s="408" t="s">
        <v>129</v>
      </c>
      <c r="C226" s="359">
        <v>46.75</v>
      </c>
      <c r="D226" s="360">
        <v>47.183333333333337</v>
      </c>
      <c r="E226" s="360">
        <v>46.166666666666671</v>
      </c>
      <c r="F226" s="360">
        <v>45.583333333333336</v>
      </c>
      <c r="G226" s="360">
        <v>44.56666666666667</v>
      </c>
      <c r="H226" s="360">
        <v>47.766666666666673</v>
      </c>
      <c r="I226" s="360">
        <v>48.783333333333339</v>
      </c>
      <c r="J226" s="360">
        <v>49.366666666666674</v>
      </c>
      <c r="K226" s="359">
        <v>48.2</v>
      </c>
      <c r="L226" s="359">
        <v>46.6</v>
      </c>
      <c r="M226" s="359">
        <v>397.01558999999997</v>
      </c>
      <c r="N226" s="1"/>
      <c r="O226" s="1"/>
    </row>
    <row r="227" spans="1:15" ht="12.75" customHeight="1">
      <c r="A227" s="30">
        <v>217</v>
      </c>
      <c r="B227" s="408" t="s">
        <v>407</v>
      </c>
      <c r="C227" s="359">
        <v>235.45</v>
      </c>
      <c r="D227" s="360">
        <v>236.1</v>
      </c>
      <c r="E227" s="360">
        <v>233.45</v>
      </c>
      <c r="F227" s="360">
        <v>231.45</v>
      </c>
      <c r="G227" s="360">
        <v>228.79999999999998</v>
      </c>
      <c r="H227" s="360">
        <v>238.1</v>
      </c>
      <c r="I227" s="360">
        <v>240.75000000000003</v>
      </c>
      <c r="J227" s="360">
        <v>242.75</v>
      </c>
      <c r="K227" s="359">
        <v>238.75</v>
      </c>
      <c r="L227" s="359">
        <v>234.1</v>
      </c>
      <c r="M227" s="359">
        <v>60.87229</v>
      </c>
      <c r="N227" s="1"/>
      <c r="O227" s="1"/>
    </row>
    <row r="228" spans="1:15" ht="12.75" customHeight="1">
      <c r="A228" s="30">
        <v>218</v>
      </c>
      <c r="B228" s="408" t="s">
        <v>397</v>
      </c>
      <c r="C228" s="359">
        <v>1037.5999999999999</v>
      </c>
      <c r="D228" s="360">
        <v>1053.8333333333333</v>
      </c>
      <c r="E228" s="360">
        <v>1014.8166666666666</v>
      </c>
      <c r="F228" s="360">
        <v>992.0333333333333</v>
      </c>
      <c r="G228" s="360">
        <v>953.01666666666665</v>
      </c>
      <c r="H228" s="360">
        <v>1076.6166666666666</v>
      </c>
      <c r="I228" s="360">
        <v>1115.6333333333334</v>
      </c>
      <c r="J228" s="360">
        <v>1138.4166666666665</v>
      </c>
      <c r="K228" s="359">
        <v>1092.8499999999999</v>
      </c>
      <c r="L228" s="359">
        <v>1031.05</v>
      </c>
      <c r="M228" s="359">
        <v>0.14923</v>
      </c>
      <c r="N228" s="1"/>
      <c r="O228" s="1"/>
    </row>
    <row r="229" spans="1:15" ht="12.75" customHeight="1">
      <c r="A229" s="30">
        <v>219</v>
      </c>
      <c r="B229" s="408" t="s">
        <v>130</v>
      </c>
      <c r="C229" s="359">
        <v>392.8</v>
      </c>
      <c r="D229" s="360">
        <v>395.9666666666667</v>
      </c>
      <c r="E229" s="360">
        <v>388.93333333333339</v>
      </c>
      <c r="F229" s="360">
        <v>385.06666666666672</v>
      </c>
      <c r="G229" s="360">
        <v>378.03333333333342</v>
      </c>
      <c r="H229" s="360">
        <v>399.83333333333337</v>
      </c>
      <c r="I229" s="360">
        <v>406.86666666666667</v>
      </c>
      <c r="J229" s="360">
        <v>410.73333333333335</v>
      </c>
      <c r="K229" s="359">
        <v>403</v>
      </c>
      <c r="L229" s="359">
        <v>392.1</v>
      </c>
      <c r="M229" s="359">
        <v>28.183820000000001</v>
      </c>
      <c r="N229" s="1"/>
      <c r="O229" s="1"/>
    </row>
    <row r="230" spans="1:15" ht="12.75" customHeight="1">
      <c r="A230" s="30">
        <v>220</v>
      </c>
      <c r="B230" s="408" t="s">
        <v>398</v>
      </c>
      <c r="C230" s="359">
        <v>313.95</v>
      </c>
      <c r="D230" s="360">
        <v>316.40000000000003</v>
      </c>
      <c r="E230" s="360">
        <v>308.80000000000007</v>
      </c>
      <c r="F230" s="360">
        <v>303.65000000000003</v>
      </c>
      <c r="G230" s="360">
        <v>296.05000000000007</v>
      </c>
      <c r="H230" s="360">
        <v>321.55000000000007</v>
      </c>
      <c r="I230" s="360">
        <v>329.15000000000009</v>
      </c>
      <c r="J230" s="360">
        <v>334.30000000000007</v>
      </c>
      <c r="K230" s="359">
        <v>324</v>
      </c>
      <c r="L230" s="359">
        <v>311.25</v>
      </c>
      <c r="M230" s="359">
        <v>5.89534</v>
      </c>
      <c r="N230" s="1"/>
      <c r="O230" s="1"/>
    </row>
    <row r="231" spans="1:15" ht="12.75" customHeight="1">
      <c r="A231" s="30">
        <v>221</v>
      </c>
      <c r="B231" s="408" t="s">
        <v>399</v>
      </c>
      <c r="C231" s="359">
        <v>1601.2</v>
      </c>
      <c r="D231" s="360">
        <v>1578.4833333333336</v>
      </c>
      <c r="E231" s="360">
        <v>1548.0666666666671</v>
      </c>
      <c r="F231" s="360">
        <v>1494.9333333333334</v>
      </c>
      <c r="G231" s="360">
        <v>1464.5166666666669</v>
      </c>
      <c r="H231" s="360">
        <v>1631.6166666666672</v>
      </c>
      <c r="I231" s="360">
        <v>1662.0333333333338</v>
      </c>
      <c r="J231" s="360">
        <v>1715.1666666666674</v>
      </c>
      <c r="K231" s="359">
        <v>1608.9</v>
      </c>
      <c r="L231" s="359">
        <v>1525.35</v>
      </c>
      <c r="M231" s="359">
        <v>0.53707000000000005</v>
      </c>
      <c r="N231" s="1"/>
      <c r="O231" s="1"/>
    </row>
    <row r="232" spans="1:15" ht="12.75" customHeight="1">
      <c r="A232" s="30">
        <v>222</v>
      </c>
      <c r="B232" s="408" t="s">
        <v>131</v>
      </c>
      <c r="C232" s="359">
        <v>215.6</v>
      </c>
      <c r="D232" s="360">
        <v>214.20000000000002</v>
      </c>
      <c r="E232" s="360">
        <v>209.90000000000003</v>
      </c>
      <c r="F232" s="360">
        <v>204.20000000000002</v>
      </c>
      <c r="G232" s="360">
        <v>199.90000000000003</v>
      </c>
      <c r="H232" s="360">
        <v>219.90000000000003</v>
      </c>
      <c r="I232" s="360">
        <v>224.20000000000005</v>
      </c>
      <c r="J232" s="360">
        <v>229.90000000000003</v>
      </c>
      <c r="K232" s="359">
        <v>218.5</v>
      </c>
      <c r="L232" s="359">
        <v>208.5</v>
      </c>
      <c r="M232" s="359">
        <v>76.248379999999997</v>
      </c>
      <c r="N232" s="1"/>
      <c r="O232" s="1"/>
    </row>
    <row r="233" spans="1:15" ht="12.75" customHeight="1">
      <c r="A233" s="30">
        <v>223</v>
      </c>
      <c r="B233" s="408" t="s">
        <v>404</v>
      </c>
      <c r="C233" s="359">
        <v>222.95</v>
      </c>
      <c r="D233" s="360">
        <v>224.68333333333331</v>
      </c>
      <c r="E233" s="360">
        <v>219.76666666666662</v>
      </c>
      <c r="F233" s="360">
        <v>216.58333333333331</v>
      </c>
      <c r="G233" s="360">
        <v>211.66666666666663</v>
      </c>
      <c r="H233" s="360">
        <v>227.86666666666662</v>
      </c>
      <c r="I233" s="360">
        <v>232.7833333333333</v>
      </c>
      <c r="J233" s="360">
        <v>235.96666666666661</v>
      </c>
      <c r="K233" s="359">
        <v>229.6</v>
      </c>
      <c r="L233" s="359">
        <v>221.5</v>
      </c>
      <c r="M233" s="359">
        <v>24.59835</v>
      </c>
      <c r="N233" s="1"/>
      <c r="O233" s="1"/>
    </row>
    <row r="234" spans="1:15" ht="12.75" customHeight="1">
      <c r="A234" s="30">
        <v>224</v>
      </c>
      <c r="B234" s="408" t="s">
        <v>265</v>
      </c>
      <c r="C234" s="359">
        <v>4988.7</v>
      </c>
      <c r="D234" s="360">
        <v>4983.0666666666666</v>
      </c>
      <c r="E234" s="360">
        <v>4896.1333333333332</v>
      </c>
      <c r="F234" s="360">
        <v>4803.5666666666666</v>
      </c>
      <c r="G234" s="360">
        <v>4716.6333333333332</v>
      </c>
      <c r="H234" s="360">
        <v>5075.6333333333332</v>
      </c>
      <c r="I234" s="360">
        <v>5162.5666666666657</v>
      </c>
      <c r="J234" s="360">
        <v>5255.1333333333332</v>
      </c>
      <c r="K234" s="359">
        <v>5070</v>
      </c>
      <c r="L234" s="359">
        <v>4890.5</v>
      </c>
      <c r="M234" s="359">
        <v>4.5745899999999997</v>
      </c>
      <c r="N234" s="1"/>
      <c r="O234" s="1"/>
    </row>
    <row r="235" spans="1:15" ht="12.75" customHeight="1">
      <c r="A235" s="30">
        <v>225</v>
      </c>
      <c r="B235" s="408" t="s">
        <v>406</v>
      </c>
      <c r="C235" s="359">
        <v>156.69999999999999</v>
      </c>
      <c r="D235" s="360">
        <v>156.48333333333332</v>
      </c>
      <c r="E235" s="360">
        <v>152.26666666666665</v>
      </c>
      <c r="F235" s="360">
        <v>147.83333333333334</v>
      </c>
      <c r="G235" s="360">
        <v>143.61666666666667</v>
      </c>
      <c r="H235" s="360">
        <v>160.91666666666663</v>
      </c>
      <c r="I235" s="360">
        <v>165.13333333333327</v>
      </c>
      <c r="J235" s="360">
        <v>169.56666666666661</v>
      </c>
      <c r="K235" s="359">
        <v>160.69999999999999</v>
      </c>
      <c r="L235" s="359">
        <v>152.05000000000001</v>
      </c>
      <c r="M235" s="359">
        <v>87.720659999999995</v>
      </c>
      <c r="N235" s="1"/>
      <c r="O235" s="1"/>
    </row>
    <row r="236" spans="1:15" ht="12.75" customHeight="1">
      <c r="A236" s="30">
        <v>226</v>
      </c>
      <c r="B236" s="408" t="s">
        <v>132</v>
      </c>
      <c r="C236" s="359">
        <v>1856.85</v>
      </c>
      <c r="D236" s="360">
        <v>1863.6166666666668</v>
      </c>
      <c r="E236" s="360">
        <v>1828.3333333333335</v>
      </c>
      <c r="F236" s="360">
        <v>1799.8166666666666</v>
      </c>
      <c r="G236" s="360">
        <v>1764.5333333333333</v>
      </c>
      <c r="H236" s="360">
        <v>1892.1333333333337</v>
      </c>
      <c r="I236" s="360">
        <v>1927.416666666667</v>
      </c>
      <c r="J236" s="360">
        <v>1955.9333333333338</v>
      </c>
      <c r="K236" s="359">
        <v>1898.9</v>
      </c>
      <c r="L236" s="359">
        <v>1835.1</v>
      </c>
      <c r="M236" s="359">
        <v>8.1498100000000004</v>
      </c>
      <c r="N236" s="1"/>
      <c r="O236" s="1"/>
    </row>
    <row r="237" spans="1:15" ht="12.75" customHeight="1">
      <c r="A237" s="30">
        <v>227</v>
      </c>
      <c r="B237" s="408" t="s">
        <v>842</v>
      </c>
      <c r="C237" s="359">
        <v>2022.6</v>
      </c>
      <c r="D237" s="360">
        <v>2007.2166666666665</v>
      </c>
      <c r="E237" s="360">
        <v>1965.4333333333329</v>
      </c>
      <c r="F237" s="360">
        <v>1908.2666666666664</v>
      </c>
      <c r="G237" s="360">
        <v>1866.4833333333329</v>
      </c>
      <c r="H237" s="360">
        <v>2064.3833333333332</v>
      </c>
      <c r="I237" s="360">
        <v>2106.1666666666661</v>
      </c>
      <c r="J237" s="360">
        <v>2163.333333333333</v>
      </c>
      <c r="K237" s="359">
        <v>2049</v>
      </c>
      <c r="L237" s="359">
        <v>1950.05</v>
      </c>
      <c r="M237" s="359">
        <v>0.19001999999999999</v>
      </c>
      <c r="N237" s="1"/>
      <c r="O237" s="1"/>
    </row>
    <row r="238" spans="1:15" ht="12.75" customHeight="1">
      <c r="A238" s="30">
        <v>228</v>
      </c>
      <c r="B238" s="408" t="s">
        <v>410</v>
      </c>
      <c r="C238" s="359">
        <v>385.35</v>
      </c>
      <c r="D238" s="360">
        <v>394.26666666666665</v>
      </c>
      <c r="E238" s="360">
        <v>371.08333333333331</v>
      </c>
      <c r="F238" s="360">
        <v>356.81666666666666</v>
      </c>
      <c r="G238" s="360">
        <v>333.63333333333333</v>
      </c>
      <c r="H238" s="360">
        <v>408.5333333333333</v>
      </c>
      <c r="I238" s="360">
        <v>431.7166666666667</v>
      </c>
      <c r="J238" s="360">
        <v>445.98333333333329</v>
      </c>
      <c r="K238" s="359">
        <v>417.45</v>
      </c>
      <c r="L238" s="359">
        <v>380</v>
      </c>
      <c r="M238" s="359">
        <v>2.19095</v>
      </c>
      <c r="N238" s="1"/>
      <c r="O238" s="1"/>
    </row>
    <row r="239" spans="1:15" ht="12.75" customHeight="1">
      <c r="A239" s="30">
        <v>229</v>
      </c>
      <c r="B239" s="408" t="s">
        <v>133</v>
      </c>
      <c r="C239" s="359">
        <v>872.1</v>
      </c>
      <c r="D239" s="360">
        <v>888.73333333333346</v>
      </c>
      <c r="E239" s="360">
        <v>850.01666666666688</v>
      </c>
      <c r="F239" s="360">
        <v>827.93333333333339</v>
      </c>
      <c r="G239" s="360">
        <v>789.21666666666681</v>
      </c>
      <c r="H239" s="360">
        <v>910.81666666666695</v>
      </c>
      <c r="I239" s="360">
        <v>949.53333333333342</v>
      </c>
      <c r="J239" s="360">
        <v>971.61666666666702</v>
      </c>
      <c r="K239" s="359">
        <v>927.45</v>
      </c>
      <c r="L239" s="359">
        <v>866.65</v>
      </c>
      <c r="M239" s="359">
        <v>101.48990000000001</v>
      </c>
      <c r="N239" s="1"/>
      <c r="O239" s="1"/>
    </row>
    <row r="240" spans="1:15" ht="12.75" customHeight="1">
      <c r="A240" s="30">
        <v>230</v>
      </c>
      <c r="B240" s="408" t="s">
        <v>134</v>
      </c>
      <c r="C240" s="359">
        <v>252.55</v>
      </c>
      <c r="D240" s="360">
        <v>254.69999999999996</v>
      </c>
      <c r="E240" s="360">
        <v>249.39999999999992</v>
      </c>
      <c r="F240" s="360">
        <v>246.24999999999997</v>
      </c>
      <c r="G240" s="360">
        <v>240.94999999999993</v>
      </c>
      <c r="H240" s="360">
        <v>257.84999999999991</v>
      </c>
      <c r="I240" s="360">
        <v>263.14999999999992</v>
      </c>
      <c r="J240" s="360">
        <v>266.2999999999999</v>
      </c>
      <c r="K240" s="359">
        <v>260</v>
      </c>
      <c r="L240" s="359">
        <v>251.55</v>
      </c>
      <c r="M240" s="359">
        <v>29.77647</v>
      </c>
      <c r="N240" s="1"/>
      <c r="O240" s="1"/>
    </row>
    <row r="241" spans="1:15" ht="12.75" customHeight="1">
      <c r="A241" s="30">
        <v>231</v>
      </c>
      <c r="B241" s="408" t="s">
        <v>411</v>
      </c>
      <c r="C241" s="359">
        <v>44.05</v>
      </c>
      <c r="D241" s="360">
        <v>45.083333333333336</v>
      </c>
      <c r="E241" s="360">
        <v>42.166666666666671</v>
      </c>
      <c r="F241" s="360">
        <v>40.283333333333339</v>
      </c>
      <c r="G241" s="360">
        <v>37.366666666666674</v>
      </c>
      <c r="H241" s="360">
        <v>46.966666666666669</v>
      </c>
      <c r="I241" s="360">
        <v>49.88333333333334</v>
      </c>
      <c r="J241" s="360">
        <v>51.766666666666666</v>
      </c>
      <c r="K241" s="359">
        <v>48</v>
      </c>
      <c r="L241" s="359">
        <v>43.2</v>
      </c>
      <c r="M241" s="359">
        <v>133.53218000000001</v>
      </c>
      <c r="N241" s="1"/>
      <c r="O241" s="1"/>
    </row>
    <row r="242" spans="1:15" ht="12.75" customHeight="1">
      <c r="A242" s="30">
        <v>232</v>
      </c>
      <c r="B242" s="408" t="s">
        <v>135</v>
      </c>
      <c r="C242" s="359">
        <v>1736.2</v>
      </c>
      <c r="D242" s="360">
        <v>1733.6833333333332</v>
      </c>
      <c r="E242" s="360">
        <v>1717.8666666666663</v>
      </c>
      <c r="F242" s="360">
        <v>1699.5333333333331</v>
      </c>
      <c r="G242" s="360">
        <v>1683.7166666666662</v>
      </c>
      <c r="H242" s="360">
        <v>1752.0166666666664</v>
      </c>
      <c r="I242" s="360">
        <v>1767.8333333333335</v>
      </c>
      <c r="J242" s="360">
        <v>1786.1666666666665</v>
      </c>
      <c r="K242" s="359">
        <v>1749.5</v>
      </c>
      <c r="L242" s="359">
        <v>1715.35</v>
      </c>
      <c r="M242" s="359">
        <v>87.888720000000006</v>
      </c>
      <c r="N242" s="1"/>
      <c r="O242" s="1"/>
    </row>
    <row r="243" spans="1:15" ht="12.75" customHeight="1">
      <c r="A243" s="30">
        <v>233</v>
      </c>
      <c r="B243" s="408" t="s">
        <v>412</v>
      </c>
      <c r="C243" s="359">
        <v>1383.55</v>
      </c>
      <c r="D243" s="360">
        <v>1401.8833333333332</v>
      </c>
      <c r="E243" s="360">
        <v>1353.7666666666664</v>
      </c>
      <c r="F243" s="360">
        <v>1323.9833333333331</v>
      </c>
      <c r="G243" s="360">
        <v>1275.8666666666663</v>
      </c>
      <c r="H243" s="360">
        <v>1431.6666666666665</v>
      </c>
      <c r="I243" s="360">
        <v>1479.7833333333333</v>
      </c>
      <c r="J243" s="360">
        <v>1509.5666666666666</v>
      </c>
      <c r="K243" s="359">
        <v>1450</v>
      </c>
      <c r="L243" s="359">
        <v>1372.1</v>
      </c>
      <c r="M243" s="359">
        <v>0.30415999999999999</v>
      </c>
      <c r="N243" s="1"/>
      <c r="O243" s="1"/>
    </row>
    <row r="244" spans="1:15" ht="12.75" customHeight="1">
      <c r="A244" s="30">
        <v>234</v>
      </c>
      <c r="B244" s="408" t="s">
        <v>413</v>
      </c>
      <c r="C244" s="359">
        <v>416.85</v>
      </c>
      <c r="D244" s="360">
        <v>410.7833333333333</v>
      </c>
      <c r="E244" s="360">
        <v>401.06666666666661</v>
      </c>
      <c r="F244" s="360">
        <v>385.2833333333333</v>
      </c>
      <c r="G244" s="360">
        <v>375.56666666666661</v>
      </c>
      <c r="H244" s="360">
        <v>426.56666666666661</v>
      </c>
      <c r="I244" s="360">
        <v>436.2833333333333</v>
      </c>
      <c r="J244" s="360">
        <v>452.06666666666661</v>
      </c>
      <c r="K244" s="359">
        <v>420.5</v>
      </c>
      <c r="L244" s="359">
        <v>395</v>
      </c>
      <c r="M244" s="359">
        <v>12.46345</v>
      </c>
      <c r="N244" s="1"/>
      <c r="O244" s="1"/>
    </row>
    <row r="245" spans="1:15" ht="12.75" customHeight="1">
      <c r="A245" s="30">
        <v>235</v>
      </c>
      <c r="B245" s="408" t="s">
        <v>414</v>
      </c>
      <c r="C245" s="359">
        <v>768.1</v>
      </c>
      <c r="D245" s="360">
        <v>769.86666666666679</v>
      </c>
      <c r="E245" s="360">
        <v>757.78333333333353</v>
      </c>
      <c r="F245" s="360">
        <v>747.4666666666667</v>
      </c>
      <c r="G245" s="360">
        <v>735.38333333333344</v>
      </c>
      <c r="H245" s="360">
        <v>780.18333333333362</v>
      </c>
      <c r="I245" s="360">
        <v>792.26666666666688</v>
      </c>
      <c r="J245" s="360">
        <v>802.58333333333371</v>
      </c>
      <c r="K245" s="359">
        <v>781.95</v>
      </c>
      <c r="L245" s="359">
        <v>759.55</v>
      </c>
      <c r="M245" s="359">
        <v>3.4942799999999998</v>
      </c>
      <c r="N245" s="1"/>
      <c r="O245" s="1"/>
    </row>
    <row r="246" spans="1:15" ht="12.75" customHeight="1">
      <c r="A246" s="30">
        <v>236</v>
      </c>
      <c r="B246" s="408" t="s">
        <v>408</v>
      </c>
      <c r="C246" s="359">
        <v>21.4</v>
      </c>
      <c r="D246" s="360">
        <v>21.416666666666668</v>
      </c>
      <c r="E246" s="360">
        <v>21.183333333333337</v>
      </c>
      <c r="F246" s="360">
        <v>20.966666666666669</v>
      </c>
      <c r="G246" s="360">
        <v>20.733333333333338</v>
      </c>
      <c r="H246" s="360">
        <v>21.633333333333336</v>
      </c>
      <c r="I246" s="360">
        <v>21.866666666666664</v>
      </c>
      <c r="J246" s="360">
        <v>22.083333333333336</v>
      </c>
      <c r="K246" s="359">
        <v>21.65</v>
      </c>
      <c r="L246" s="359">
        <v>21.2</v>
      </c>
      <c r="M246" s="359">
        <v>43.918619999999997</v>
      </c>
      <c r="N246" s="1"/>
      <c r="O246" s="1"/>
    </row>
    <row r="247" spans="1:15" ht="12.75" customHeight="1">
      <c r="A247" s="30">
        <v>237</v>
      </c>
      <c r="B247" s="408" t="s">
        <v>136</v>
      </c>
      <c r="C247" s="359">
        <v>125.2</v>
      </c>
      <c r="D247" s="360">
        <v>125.8</v>
      </c>
      <c r="E247" s="360">
        <v>123.6</v>
      </c>
      <c r="F247" s="360">
        <v>122</v>
      </c>
      <c r="G247" s="360">
        <v>119.8</v>
      </c>
      <c r="H247" s="360">
        <v>127.39999999999999</v>
      </c>
      <c r="I247" s="360">
        <v>129.60000000000002</v>
      </c>
      <c r="J247" s="360">
        <v>131.19999999999999</v>
      </c>
      <c r="K247" s="359">
        <v>128</v>
      </c>
      <c r="L247" s="359">
        <v>124.2</v>
      </c>
      <c r="M247" s="359">
        <v>131.91388000000001</v>
      </c>
      <c r="N247" s="1"/>
      <c r="O247" s="1"/>
    </row>
    <row r="248" spans="1:15" ht="12.75" customHeight="1">
      <c r="A248" s="30">
        <v>238</v>
      </c>
      <c r="B248" s="408" t="s">
        <v>400</v>
      </c>
      <c r="C248" s="359">
        <v>439.25</v>
      </c>
      <c r="D248" s="360">
        <v>439.81666666666661</v>
      </c>
      <c r="E248" s="360">
        <v>435.5833333333332</v>
      </c>
      <c r="F248" s="360">
        <v>431.91666666666657</v>
      </c>
      <c r="G248" s="360">
        <v>427.68333333333317</v>
      </c>
      <c r="H248" s="360">
        <v>443.48333333333323</v>
      </c>
      <c r="I248" s="360">
        <v>447.71666666666658</v>
      </c>
      <c r="J248" s="360">
        <v>451.38333333333327</v>
      </c>
      <c r="K248" s="359">
        <v>444.05</v>
      </c>
      <c r="L248" s="359">
        <v>436.15</v>
      </c>
      <c r="M248" s="359">
        <v>1.1299399999999999</v>
      </c>
      <c r="N248" s="1"/>
      <c r="O248" s="1"/>
    </row>
    <row r="249" spans="1:15" ht="12.75" customHeight="1">
      <c r="A249" s="30">
        <v>239</v>
      </c>
      <c r="B249" s="408" t="s">
        <v>266</v>
      </c>
      <c r="C249" s="359">
        <v>1034.6500000000001</v>
      </c>
      <c r="D249" s="360">
        <v>1027.4333333333334</v>
      </c>
      <c r="E249" s="360">
        <v>1015.8666666666668</v>
      </c>
      <c r="F249" s="360">
        <v>997.08333333333337</v>
      </c>
      <c r="G249" s="360">
        <v>985.51666666666677</v>
      </c>
      <c r="H249" s="360">
        <v>1046.2166666666667</v>
      </c>
      <c r="I249" s="360">
        <v>1057.7833333333333</v>
      </c>
      <c r="J249" s="360">
        <v>1076.5666666666668</v>
      </c>
      <c r="K249" s="359">
        <v>1039</v>
      </c>
      <c r="L249" s="359">
        <v>1008.65</v>
      </c>
      <c r="M249" s="359">
        <v>3.9194399999999998</v>
      </c>
      <c r="N249" s="1"/>
      <c r="O249" s="1"/>
    </row>
    <row r="250" spans="1:15" ht="12.75" customHeight="1">
      <c r="A250" s="30">
        <v>240</v>
      </c>
      <c r="B250" s="408" t="s">
        <v>401</v>
      </c>
      <c r="C250" s="359">
        <v>254.2</v>
      </c>
      <c r="D250" s="360">
        <v>251.71666666666667</v>
      </c>
      <c r="E250" s="360">
        <v>248.98333333333335</v>
      </c>
      <c r="F250" s="360">
        <v>243.76666666666668</v>
      </c>
      <c r="G250" s="360">
        <v>241.03333333333336</v>
      </c>
      <c r="H250" s="360">
        <v>256.93333333333334</v>
      </c>
      <c r="I250" s="360">
        <v>259.66666666666663</v>
      </c>
      <c r="J250" s="360">
        <v>264.88333333333333</v>
      </c>
      <c r="K250" s="359">
        <v>254.45</v>
      </c>
      <c r="L250" s="359">
        <v>246.5</v>
      </c>
      <c r="M250" s="359">
        <v>51.362189999999998</v>
      </c>
      <c r="N250" s="1"/>
      <c r="O250" s="1"/>
    </row>
    <row r="251" spans="1:15" ht="12.75" customHeight="1">
      <c r="A251" s="30">
        <v>241</v>
      </c>
      <c r="B251" s="408" t="s">
        <v>402</v>
      </c>
      <c r="C251" s="359">
        <v>45.5</v>
      </c>
      <c r="D251" s="360">
        <v>45.449999999999996</v>
      </c>
      <c r="E251" s="360">
        <v>45.199999999999989</v>
      </c>
      <c r="F251" s="360">
        <v>44.899999999999991</v>
      </c>
      <c r="G251" s="360">
        <v>44.649999999999984</v>
      </c>
      <c r="H251" s="360">
        <v>45.749999999999993</v>
      </c>
      <c r="I251" s="360">
        <v>46.000000000000007</v>
      </c>
      <c r="J251" s="360">
        <v>46.3</v>
      </c>
      <c r="K251" s="359">
        <v>45.7</v>
      </c>
      <c r="L251" s="359">
        <v>45.15</v>
      </c>
      <c r="M251" s="359">
        <v>10.225619999999999</v>
      </c>
      <c r="N251" s="1"/>
      <c r="O251" s="1"/>
    </row>
    <row r="252" spans="1:15" ht="12.75" customHeight="1">
      <c r="A252" s="30">
        <v>242</v>
      </c>
      <c r="B252" s="408" t="s">
        <v>137</v>
      </c>
      <c r="C252" s="359">
        <v>868</v>
      </c>
      <c r="D252" s="360">
        <v>866.18333333333339</v>
      </c>
      <c r="E252" s="360">
        <v>851.41666666666674</v>
      </c>
      <c r="F252" s="360">
        <v>834.83333333333337</v>
      </c>
      <c r="G252" s="360">
        <v>820.06666666666672</v>
      </c>
      <c r="H252" s="360">
        <v>882.76666666666677</v>
      </c>
      <c r="I252" s="360">
        <v>897.53333333333342</v>
      </c>
      <c r="J252" s="360">
        <v>914.11666666666679</v>
      </c>
      <c r="K252" s="359">
        <v>880.95</v>
      </c>
      <c r="L252" s="359">
        <v>849.6</v>
      </c>
      <c r="M252" s="359">
        <v>46.500010000000003</v>
      </c>
      <c r="N252" s="1"/>
      <c r="O252" s="1"/>
    </row>
    <row r="253" spans="1:15" ht="12.75" customHeight="1">
      <c r="A253" s="30">
        <v>243</v>
      </c>
      <c r="B253" s="408" t="s">
        <v>835</v>
      </c>
      <c r="C253" s="359">
        <v>23.35</v>
      </c>
      <c r="D253" s="360">
        <v>23.3</v>
      </c>
      <c r="E253" s="360">
        <v>23.200000000000003</v>
      </c>
      <c r="F253" s="360">
        <v>23.05</v>
      </c>
      <c r="G253" s="360">
        <v>22.950000000000003</v>
      </c>
      <c r="H253" s="360">
        <v>23.450000000000003</v>
      </c>
      <c r="I253" s="360">
        <v>23.550000000000004</v>
      </c>
      <c r="J253" s="360">
        <v>23.700000000000003</v>
      </c>
      <c r="K253" s="359">
        <v>23.4</v>
      </c>
      <c r="L253" s="359">
        <v>23.15</v>
      </c>
      <c r="M253" s="359">
        <v>61.026820000000001</v>
      </c>
      <c r="N253" s="1"/>
      <c r="O253" s="1"/>
    </row>
    <row r="254" spans="1:15" ht="12.75" customHeight="1">
      <c r="A254" s="30">
        <v>244</v>
      </c>
      <c r="B254" s="408" t="s">
        <v>264</v>
      </c>
      <c r="C254" s="359">
        <v>721.2</v>
      </c>
      <c r="D254" s="360">
        <v>722.91666666666663</v>
      </c>
      <c r="E254" s="360">
        <v>708.88333333333321</v>
      </c>
      <c r="F254" s="360">
        <v>696.56666666666661</v>
      </c>
      <c r="G254" s="360">
        <v>682.53333333333319</v>
      </c>
      <c r="H254" s="360">
        <v>735.23333333333323</v>
      </c>
      <c r="I254" s="360">
        <v>749.26666666666677</v>
      </c>
      <c r="J254" s="360">
        <v>761.58333333333326</v>
      </c>
      <c r="K254" s="359">
        <v>736.95</v>
      </c>
      <c r="L254" s="359">
        <v>710.6</v>
      </c>
      <c r="M254" s="359">
        <v>3.3017500000000002</v>
      </c>
      <c r="N254" s="1"/>
      <c r="O254" s="1"/>
    </row>
    <row r="255" spans="1:15" ht="12.75" customHeight="1">
      <c r="A255" s="30">
        <v>245</v>
      </c>
      <c r="B255" s="408" t="s">
        <v>138</v>
      </c>
      <c r="C255" s="359">
        <v>220.2</v>
      </c>
      <c r="D255" s="360">
        <v>219.35</v>
      </c>
      <c r="E255" s="360">
        <v>217.95</v>
      </c>
      <c r="F255" s="360">
        <v>215.7</v>
      </c>
      <c r="G255" s="360">
        <v>214.29999999999998</v>
      </c>
      <c r="H255" s="360">
        <v>221.6</v>
      </c>
      <c r="I255" s="360">
        <v>223.00000000000003</v>
      </c>
      <c r="J255" s="360">
        <v>225.25</v>
      </c>
      <c r="K255" s="359">
        <v>220.75</v>
      </c>
      <c r="L255" s="359">
        <v>217.1</v>
      </c>
      <c r="M255" s="359">
        <v>150.39006000000001</v>
      </c>
      <c r="N255" s="1"/>
      <c r="O255" s="1"/>
    </row>
    <row r="256" spans="1:15" ht="12.75" customHeight="1">
      <c r="A256" s="30">
        <v>246</v>
      </c>
      <c r="B256" s="408" t="s">
        <v>403</v>
      </c>
      <c r="C256" s="359">
        <v>115.2</v>
      </c>
      <c r="D256" s="360">
        <v>115.55</v>
      </c>
      <c r="E256" s="360">
        <v>114.25</v>
      </c>
      <c r="F256" s="360">
        <v>113.3</v>
      </c>
      <c r="G256" s="360">
        <v>112</v>
      </c>
      <c r="H256" s="360">
        <v>116.5</v>
      </c>
      <c r="I256" s="360">
        <v>117.79999999999998</v>
      </c>
      <c r="J256" s="360">
        <v>118.75</v>
      </c>
      <c r="K256" s="359">
        <v>116.85</v>
      </c>
      <c r="L256" s="359">
        <v>114.6</v>
      </c>
      <c r="M256" s="359">
        <v>0.98833000000000004</v>
      </c>
      <c r="N256" s="1"/>
      <c r="O256" s="1"/>
    </row>
    <row r="257" spans="1:15" ht="12.75" customHeight="1">
      <c r="A257" s="30">
        <v>247</v>
      </c>
      <c r="B257" s="408" t="s">
        <v>421</v>
      </c>
      <c r="C257" s="359">
        <v>107.85</v>
      </c>
      <c r="D257" s="360">
        <v>107.25</v>
      </c>
      <c r="E257" s="360">
        <v>106</v>
      </c>
      <c r="F257" s="360">
        <v>104.15</v>
      </c>
      <c r="G257" s="360">
        <v>102.9</v>
      </c>
      <c r="H257" s="360">
        <v>109.1</v>
      </c>
      <c r="I257" s="360">
        <v>110.35</v>
      </c>
      <c r="J257" s="360">
        <v>112.19999999999999</v>
      </c>
      <c r="K257" s="359">
        <v>108.5</v>
      </c>
      <c r="L257" s="359">
        <v>105.4</v>
      </c>
      <c r="M257" s="359">
        <v>9.6363299999999992</v>
      </c>
      <c r="N257" s="1"/>
      <c r="O257" s="1"/>
    </row>
    <row r="258" spans="1:15" ht="12.75" customHeight="1">
      <c r="A258" s="30">
        <v>248</v>
      </c>
      <c r="B258" s="408" t="s">
        <v>415</v>
      </c>
      <c r="C258" s="359">
        <v>1740.7</v>
      </c>
      <c r="D258" s="360">
        <v>1748.7333333333333</v>
      </c>
      <c r="E258" s="360">
        <v>1711.9666666666667</v>
      </c>
      <c r="F258" s="360">
        <v>1683.2333333333333</v>
      </c>
      <c r="G258" s="360">
        <v>1646.4666666666667</v>
      </c>
      <c r="H258" s="360">
        <v>1777.4666666666667</v>
      </c>
      <c r="I258" s="360">
        <v>1814.2333333333336</v>
      </c>
      <c r="J258" s="360">
        <v>1842.9666666666667</v>
      </c>
      <c r="K258" s="359">
        <v>1785.5</v>
      </c>
      <c r="L258" s="359">
        <v>1720</v>
      </c>
      <c r="M258" s="359">
        <v>1.96252</v>
      </c>
      <c r="N258" s="1"/>
      <c r="O258" s="1"/>
    </row>
    <row r="259" spans="1:15" ht="12.75" customHeight="1">
      <c r="A259" s="30">
        <v>249</v>
      </c>
      <c r="B259" s="408" t="s">
        <v>425</v>
      </c>
      <c r="C259" s="359">
        <v>1855.4</v>
      </c>
      <c r="D259" s="360">
        <v>1848.3833333333332</v>
      </c>
      <c r="E259" s="360">
        <v>1838.7666666666664</v>
      </c>
      <c r="F259" s="360">
        <v>1822.1333333333332</v>
      </c>
      <c r="G259" s="360">
        <v>1812.5166666666664</v>
      </c>
      <c r="H259" s="360">
        <v>1865.0166666666664</v>
      </c>
      <c r="I259" s="360">
        <v>1874.6333333333332</v>
      </c>
      <c r="J259" s="360">
        <v>1891.2666666666664</v>
      </c>
      <c r="K259" s="359">
        <v>1858</v>
      </c>
      <c r="L259" s="359">
        <v>1831.75</v>
      </c>
      <c r="M259" s="359">
        <v>5.4699999999999999E-2</v>
      </c>
      <c r="N259" s="1"/>
      <c r="O259" s="1"/>
    </row>
    <row r="260" spans="1:15" ht="12.75" customHeight="1">
      <c r="A260" s="30">
        <v>250</v>
      </c>
      <c r="B260" s="408" t="s">
        <v>422</v>
      </c>
      <c r="C260" s="359">
        <v>100.45</v>
      </c>
      <c r="D260" s="360">
        <v>102.93333333333332</v>
      </c>
      <c r="E260" s="360">
        <v>97.116666666666646</v>
      </c>
      <c r="F260" s="360">
        <v>93.783333333333317</v>
      </c>
      <c r="G260" s="360">
        <v>87.96666666666664</v>
      </c>
      <c r="H260" s="360">
        <v>106.26666666666665</v>
      </c>
      <c r="I260" s="360">
        <v>112.08333333333334</v>
      </c>
      <c r="J260" s="360">
        <v>115.41666666666666</v>
      </c>
      <c r="K260" s="359">
        <v>108.75</v>
      </c>
      <c r="L260" s="359">
        <v>99.6</v>
      </c>
      <c r="M260" s="359">
        <v>28.17953</v>
      </c>
      <c r="N260" s="1"/>
      <c r="O260" s="1"/>
    </row>
    <row r="261" spans="1:15" ht="12.75" customHeight="1">
      <c r="A261" s="30">
        <v>251</v>
      </c>
      <c r="B261" s="408" t="s">
        <v>139</v>
      </c>
      <c r="C261" s="359">
        <v>386</v>
      </c>
      <c r="D261" s="360">
        <v>386.39999999999992</v>
      </c>
      <c r="E261" s="360">
        <v>382.24999999999983</v>
      </c>
      <c r="F261" s="360">
        <v>378.49999999999989</v>
      </c>
      <c r="G261" s="360">
        <v>374.3499999999998</v>
      </c>
      <c r="H261" s="360">
        <v>390.14999999999986</v>
      </c>
      <c r="I261" s="360">
        <v>394.29999999999995</v>
      </c>
      <c r="J261" s="360">
        <v>398.0499999999999</v>
      </c>
      <c r="K261" s="359">
        <v>390.55</v>
      </c>
      <c r="L261" s="359">
        <v>382.65</v>
      </c>
      <c r="M261" s="359">
        <v>46.104869999999998</v>
      </c>
      <c r="N261" s="1"/>
      <c r="O261" s="1"/>
    </row>
    <row r="262" spans="1:15" ht="12.75" customHeight="1">
      <c r="A262" s="30">
        <v>252</v>
      </c>
      <c r="B262" s="408" t="s">
        <v>416</v>
      </c>
      <c r="C262" s="359">
        <v>3307.95</v>
      </c>
      <c r="D262" s="360">
        <v>3302.7333333333331</v>
      </c>
      <c r="E262" s="360">
        <v>3261.6166666666663</v>
      </c>
      <c r="F262" s="360">
        <v>3215.2833333333333</v>
      </c>
      <c r="G262" s="360">
        <v>3174.1666666666665</v>
      </c>
      <c r="H262" s="360">
        <v>3349.0666666666662</v>
      </c>
      <c r="I262" s="360">
        <v>3390.1833333333329</v>
      </c>
      <c r="J262" s="360">
        <v>3436.516666666666</v>
      </c>
      <c r="K262" s="359">
        <v>3343.85</v>
      </c>
      <c r="L262" s="359">
        <v>3256.4</v>
      </c>
      <c r="M262" s="359">
        <v>0.70874999999999999</v>
      </c>
      <c r="N262" s="1"/>
      <c r="O262" s="1"/>
    </row>
    <row r="263" spans="1:15" ht="12.75" customHeight="1">
      <c r="A263" s="30">
        <v>253</v>
      </c>
      <c r="B263" s="408" t="s">
        <v>417</v>
      </c>
      <c r="C263" s="359">
        <v>563.20000000000005</v>
      </c>
      <c r="D263" s="360">
        <v>565.73333333333335</v>
      </c>
      <c r="E263" s="360">
        <v>557.4666666666667</v>
      </c>
      <c r="F263" s="360">
        <v>551.73333333333335</v>
      </c>
      <c r="G263" s="360">
        <v>543.4666666666667</v>
      </c>
      <c r="H263" s="360">
        <v>571.4666666666667</v>
      </c>
      <c r="I263" s="360">
        <v>579.73333333333335</v>
      </c>
      <c r="J263" s="360">
        <v>585.4666666666667</v>
      </c>
      <c r="K263" s="359">
        <v>574</v>
      </c>
      <c r="L263" s="359">
        <v>560</v>
      </c>
      <c r="M263" s="359">
        <v>2.4721700000000002</v>
      </c>
      <c r="N263" s="1"/>
      <c r="O263" s="1"/>
    </row>
    <row r="264" spans="1:15" ht="12.75" customHeight="1">
      <c r="A264" s="30">
        <v>254</v>
      </c>
      <c r="B264" s="408" t="s">
        <v>418</v>
      </c>
      <c r="C264" s="359">
        <v>218.15</v>
      </c>
      <c r="D264" s="360">
        <v>217.68333333333331</v>
      </c>
      <c r="E264" s="360">
        <v>214.51666666666662</v>
      </c>
      <c r="F264" s="360">
        <v>210.88333333333333</v>
      </c>
      <c r="G264" s="360">
        <v>207.71666666666664</v>
      </c>
      <c r="H264" s="360">
        <v>221.31666666666661</v>
      </c>
      <c r="I264" s="360">
        <v>224.48333333333329</v>
      </c>
      <c r="J264" s="360">
        <v>228.11666666666659</v>
      </c>
      <c r="K264" s="359">
        <v>220.85</v>
      </c>
      <c r="L264" s="359">
        <v>214.05</v>
      </c>
      <c r="M264" s="359">
        <v>4.0876900000000003</v>
      </c>
      <c r="N264" s="1"/>
      <c r="O264" s="1"/>
    </row>
    <row r="265" spans="1:15" ht="12.75" customHeight="1">
      <c r="A265" s="30">
        <v>255</v>
      </c>
      <c r="B265" s="408" t="s">
        <v>419</v>
      </c>
      <c r="C265" s="359">
        <v>134.94999999999999</v>
      </c>
      <c r="D265" s="360">
        <v>135.31666666666666</v>
      </c>
      <c r="E265" s="360">
        <v>133.68333333333334</v>
      </c>
      <c r="F265" s="360">
        <v>132.41666666666669</v>
      </c>
      <c r="G265" s="360">
        <v>130.78333333333336</v>
      </c>
      <c r="H265" s="360">
        <v>136.58333333333331</v>
      </c>
      <c r="I265" s="360">
        <v>138.21666666666664</v>
      </c>
      <c r="J265" s="360">
        <v>139.48333333333329</v>
      </c>
      <c r="K265" s="359">
        <v>136.94999999999999</v>
      </c>
      <c r="L265" s="359">
        <v>134.05000000000001</v>
      </c>
      <c r="M265" s="359">
        <v>3.4875600000000002</v>
      </c>
      <c r="N265" s="1"/>
      <c r="O265" s="1"/>
    </row>
    <row r="266" spans="1:15" ht="12.75" customHeight="1">
      <c r="A266" s="30">
        <v>256</v>
      </c>
      <c r="B266" s="408" t="s">
        <v>420</v>
      </c>
      <c r="C266" s="359">
        <v>73.349999999999994</v>
      </c>
      <c r="D266" s="360">
        <v>73.11666666666666</v>
      </c>
      <c r="E266" s="360">
        <v>72.383333333333326</v>
      </c>
      <c r="F266" s="360">
        <v>71.416666666666671</v>
      </c>
      <c r="G266" s="360">
        <v>70.683333333333337</v>
      </c>
      <c r="H266" s="360">
        <v>74.083333333333314</v>
      </c>
      <c r="I266" s="360">
        <v>74.816666666666634</v>
      </c>
      <c r="J266" s="360">
        <v>75.783333333333303</v>
      </c>
      <c r="K266" s="359">
        <v>73.849999999999994</v>
      </c>
      <c r="L266" s="359">
        <v>72.150000000000006</v>
      </c>
      <c r="M266" s="359">
        <v>7.7034200000000004</v>
      </c>
      <c r="N266" s="1"/>
      <c r="O266" s="1"/>
    </row>
    <row r="267" spans="1:15" ht="12.75" customHeight="1">
      <c r="A267" s="30">
        <v>257</v>
      </c>
      <c r="B267" s="408" t="s">
        <v>424</v>
      </c>
      <c r="C267" s="359">
        <v>202.9</v>
      </c>
      <c r="D267" s="360">
        <v>203.75</v>
      </c>
      <c r="E267" s="360">
        <v>200.35</v>
      </c>
      <c r="F267" s="360">
        <v>197.79999999999998</v>
      </c>
      <c r="G267" s="360">
        <v>194.39999999999998</v>
      </c>
      <c r="H267" s="360">
        <v>206.3</v>
      </c>
      <c r="I267" s="360">
        <v>209.7</v>
      </c>
      <c r="J267" s="360">
        <v>212.25000000000003</v>
      </c>
      <c r="K267" s="359">
        <v>207.15</v>
      </c>
      <c r="L267" s="359">
        <v>201.2</v>
      </c>
      <c r="M267" s="359">
        <v>11.23846</v>
      </c>
      <c r="N267" s="1"/>
      <c r="O267" s="1"/>
    </row>
    <row r="268" spans="1:15" ht="12.75" customHeight="1">
      <c r="A268" s="30">
        <v>258</v>
      </c>
      <c r="B268" s="408" t="s">
        <v>423</v>
      </c>
      <c r="C268" s="359">
        <v>402.9</v>
      </c>
      <c r="D268" s="360">
        <v>397.58333333333331</v>
      </c>
      <c r="E268" s="360">
        <v>390.06666666666661</v>
      </c>
      <c r="F268" s="360">
        <v>377.23333333333329</v>
      </c>
      <c r="G268" s="360">
        <v>369.71666666666658</v>
      </c>
      <c r="H268" s="360">
        <v>410.41666666666663</v>
      </c>
      <c r="I268" s="360">
        <v>417.93333333333339</v>
      </c>
      <c r="J268" s="360">
        <v>430.76666666666665</v>
      </c>
      <c r="K268" s="359">
        <v>405.1</v>
      </c>
      <c r="L268" s="359">
        <v>384.75</v>
      </c>
      <c r="M268" s="359">
        <v>2.4904299999999999</v>
      </c>
      <c r="N268" s="1"/>
      <c r="O268" s="1"/>
    </row>
    <row r="269" spans="1:15" ht="12.75" customHeight="1">
      <c r="A269" s="30">
        <v>259</v>
      </c>
      <c r="B269" s="408" t="s">
        <v>267</v>
      </c>
      <c r="C269" s="359">
        <v>306.45</v>
      </c>
      <c r="D269" s="360">
        <v>302.31666666666666</v>
      </c>
      <c r="E269" s="360">
        <v>295.13333333333333</v>
      </c>
      <c r="F269" s="360">
        <v>283.81666666666666</v>
      </c>
      <c r="G269" s="360">
        <v>276.63333333333333</v>
      </c>
      <c r="H269" s="360">
        <v>313.63333333333333</v>
      </c>
      <c r="I269" s="360">
        <v>320.81666666666661</v>
      </c>
      <c r="J269" s="360">
        <v>332.13333333333333</v>
      </c>
      <c r="K269" s="359">
        <v>309.5</v>
      </c>
      <c r="L269" s="359">
        <v>291</v>
      </c>
      <c r="M269" s="359">
        <v>4.5159599999999998</v>
      </c>
      <c r="N269" s="1"/>
      <c r="O269" s="1"/>
    </row>
    <row r="270" spans="1:15" ht="12.75" customHeight="1">
      <c r="A270" s="30">
        <v>260</v>
      </c>
      <c r="B270" s="408" t="s">
        <v>140</v>
      </c>
      <c r="C270" s="359">
        <v>628.95000000000005</v>
      </c>
      <c r="D270" s="360">
        <v>631.98333333333335</v>
      </c>
      <c r="E270" s="360">
        <v>624.9666666666667</v>
      </c>
      <c r="F270" s="360">
        <v>620.98333333333335</v>
      </c>
      <c r="G270" s="360">
        <v>613.9666666666667</v>
      </c>
      <c r="H270" s="360">
        <v>635.9666666666667</v>
      </c>
      <c r="I270" s="360">
        <v>642.98333333333335</v>
      </c>
      <c r="J270" s="360">
        <v>646.9666666666667</v>
      </c>
      <c r="K270" s="359">
        <v>639</v>
      </c>
      <c r="L270" s="359">
        <v>628</v>
      </c>
      <c r="M270" s="359">
        <v>28.926469999999998</v>
      </c>
      <c r="N270" s="1"/>
      <c r="O270" s="1"/>
    </row>
    <row r="271" spans="1:15" ht="12.75" customHeight="1">
      <c r="A271" s="30">
        <v>261</v>
      </c>
      <c r="B271" s="408" t="s">
        <v>141</v>
      </c>
      <c r="C271" s="359">
        <v>3384.25</v>
      </c>
      <c r="D271" s="360">
        <v>3418.4500000000003</v>
      </c>
      <c r="E271" s="360">
        <v>3325.9000000000005</v>
      </c>
      <c r="F271" s="360">
        <v>3267.55</v>
      </c>
      <c r="G271" s="360">
        <v>3175.0000000000005</v>
      </c>
      <c r="H271" s="360">
        <v>3476.8000000000006</v>
      </c>
      <c r="I271" s="360">
        <v>3569.3500000000008</v>
      </c>
      <c r="J271" s="360">
        <v>3627.7000000000007</v>
      </c>
      <c r="K271" s="359">
        <v>3511</v>
      </c>
      <c r="L271" s="359">
        <v>3360.1</v>
      </c>
      <c r="M271" s="359">
        <v>9.7855000000000008</v>
      </c>
      <c r="N271" s="1"/>
      <c r="O271" s="1"/>
    </row>
    <row r="272" spans="1:15" ht="12.75" customHeight="1">
      <c r="A272" s="30">
        <v>262</v>
      </c>
      <c r="B272" s="408" t="s">
        <v>843</v>
      </c>
      <c r="C272" s="359">
        <v>572.35</v>
      </c>
      <c r="D272" s="360">
        <v>568.91666666666663</v>
      </c>
      <c r="E272" s="360">
        <v>558.83333333333326</v>
      </c>
      <c r="F272" s="360">
        <v>545.31666666666661</v>
      </c>
      <c r="G272" s="360">
        <v>535.23333333333323</v>
      </c>
      <c r="H272" s="360">
        <v>582.43333333333328</v>
      </c>
      <c r="I272" s="360">
        <v>592.51666666666654</v>
      </c>
      <c r="J272" s="360">
        <v>606.0333333333333</v>
      </c>
      <c r="K272" s="359">
        <v>579</v>
      </c>
      <c r="L272" s="359">
        <v>555.4</v>
      </c>
      <c r="M272" s="359">
        <v>4.7802899999999999</v>
      </c>
      <c r="N272" s="1"/>
      <c r="O272" s="1"/>
    </row>
    <row r="273" spans="1:15" ht="12.75" customHeight="1">
      <c r="A273" s="30">
        <v>263</v>
      </c>
      <c r="B273" s="408" t="s">
        <v>844</v>
      </c>
      <c r="C273" s="359">
        <v>519.15</v>
      </c>
      <c r="D273" s="360">
        <v>521.73333333333335</v>
      </c>
      <c r="E273" s="360">
        <v>513.4666666666667</v>
      </c>
      <c r="F273" s="360">
        <v>507.7833333333333</v>
      </c>
      <c r="G273" s="360">
        <v>499.51666666666665</v>
      </c>
      <c r="H273" s="360">
        <v>527.41666666666674</v>
      </c>
      <c r="I273" s="360">
        <v>535.68333333333339</v>
      </c>
      <c r="J273" s="360">
        <v>541.36666666666679</v>
      </c>
      <c r="K273" s="359">
        <v>530</v>
      </c>
      <c r="L273" s="359">
        <v>516.04999999999995</v>
      </c>
      <c r="M273" s="359">
        <v>0.60280999999999996</v>
      </c>
      <c r="N273" s="1"/>
      <c r="O273" s="1"/>
    </row>
    <row r="274" spans="1:15" ht="12.75" customHeight="1">
      <c r="A274" s="30">
        <v>264</v>
      </c>
      <c r="B274" s="408" t="s">
        <v>426</v>
      </c>
      <c r="C274" s="359">
        <v>906.2</v>
      </c>
      <c r="D274" s="360">
        <v>909.66666666666663</v>
      </c>
      <c r="E274" s="360">
        <v>891.5333333333333</v>
      </c>
      <c r="F274" s="360">
        <v>876.86666666666667</v>
      </c>
      <c r="G274" s="360">
        <v>858.73333333333335</v>
      </c>
      <c r="H274" s="360">
        <v>924.33333333333326</v>
      </c>
      <c r="I274" s="360">
        <v>942.4666666666667</v>
      </c>
      <c r="J274" s="360">
        <v>957.13333333333321</v>
      </c>
      <c r="K274" s="359">
        <v>927.8</v>
      </c>
      <c r="L274" s="359">
        <v>895</v>
      </c>
      <c r="M274" s="359">
        <v>8.6698699999999995</v>
      </c>
      <c r="N274" s="1"/>
      <c r="O274" s="1"/>
    </row>
    <row r="275" spans="1:15" ht="12.75" customHeight="1">
      <c r="A275" s="30">
        <v>265</v>
      </c>
      <c r="B275" s="408" t="s">
        <v>427</v>
      </c>
      <c r="C275" s="359">
        <v>140.75</v>
      </c>
      <c r="D275" s="360">
        <v>141.08333333333334</v>
      </c>
      <c r="E275" s="360">
        <v>138.9666666666667</v>
      </c>
      <c r="F275" s="360">
        <v>137.18333333333337</v>
      </c>
      <c r="G275" s="360">
        <v>135.06666666666672</v>
      </c>
      <c r="H275" s="360">
        <v>142.86666666666667</v>
      </c>
      <c r="I275" s="360">
        <v>144.98333333333329</v>
      </c>
      <c r="J275" s="360">
        <v>146.76666666666665</v>
      </c>
      <c r="K275" s="359">
        <v>143.19999999999999</v>
      </c>
      <c r="L275" s="359">
        <v>139.30000000000001</v>
      </c>
      <c r="M275" s="359">
        <v>3.4600300000000002</v>
      </c>
      <c r="N275" s="1"/>
      <c r="O275" s="1"/>
    </row>
    <row r="276" spans="1:15" ht="12.75" customHeight="1">
      <c r="A276" s="30">
        <v>266</v>
      </c>
      <c r="B276" s="408" t="s">
        <v>434</v>
      </c>
      <c r="C276" s="359">
        <v>1337.55</v>
      </c>
      <c r="D276" s="360">
        <v>1323.5833333333333</v>
      </c>
      <c r="E276" s="360">
        <v>1305.2166666666665</v>
      </c>
      <c r="F276" s="360">
        <v>1272.8833333333332</v>
      </c>
      <c r="G276" s="360">
        <v>1254.5166666666664</v>
      </c>
      <c r="H276" s="360">
        <v>1355.9166666666665</v>
      </c>
      <c r="I276" s="360">
        <v>1374.2833333333333</v>
      </c>
      <c r="J276" s="360">
        <v>1406.6166666666666</v>
      </c>
      <c r="K276" s="359">
        <v>1341.95</v>
      </c>
      <c r="L276" s="359">
        <v>1291.25</v>
      </c>
      <c r="M276" s="359">
        <v>2.34714</v>
      </c>
      <c r="N276" s="1"/>
      <c r="O276" s="1"/>
    </row>
    <row r="277" spans="1:15" ht="12.75" customHeight="1">
      <c r="A277" s="30">
        <v>267</v>
      </c>
      <c r="B277" s="408" t="s">
        <v>435</v>
      </c>
      <c r="C277" s="359">
        <v>400.3</v>
      </c>
      <c r="D277" s="360">
        <v>399.58333333333331</v>
      </c>
      <c r="E277" s="360">
        <v>396.16666666666663</v>
      </c>
      <c r="F277" s="360">
        <v>392.0333333333333</v>
      </c>
      <c r="G277" s="360">
        <v>388.61666666666662</v>
      </c>
      <c r="H277" s="360">
        <v>403.71666666666664</v>
      </c>
      <c r="I277" s="360">
        <v>407.13333333333327</v>
      </c>
      <c r="J277" s="360">
        <v>411.26666666666665</v>
      </c>
      <c r="K277" s="359">
        <v>403</v>
      </c>
      <c r="L277" s="359">
        <v>395.45</v>
      </c>
      <c r="M277" s="359">
        <v>0.61863000000000001</v>
      </c>
      <c r="N277" s="1"/>
      <c r="O277" s="1"/>
    </row>
    <row r="278" spans="1:15" ht="12.75" customHeight="1">
      <c r="A278" s="30">
        <v>268</v>
      </c>
      <c r="B278" s="408" t="s">
        <v>845</v>
      </c>
      <c r="C278" s="359">
        <v>66.55</v>
      </c>
      <c r="D278" s="360">
        <v>66.8</v>
      </c>
      <c r="E278" s="360">
        <v>66.149999999999991</v>
      </c>
      <c r="F278" s="360">
        <v>65.75</v>
      </c>
      <c r="G278" s="360">
        <v>65.099999999999994</v>
      </c>
      <c r="H278" s="360">
        <v>67.199999999999989</v>
      </c>
      <c r="I278" s="360">
        <v>67.849999999999994</v>
      </c>
      <c r="J278" s="360">
        <v>68.249999999999986</v>
      </c>
      <c r="K278" s="359">
        <v>67.45</v>
      </c>
      <c r="L278" s="359">
        <v>66.400000000000006</v>
      </c>
      <c r="M278" s="359">
        <v>4.1231099999999996</v>
      </c>
      <c r="N278" s="1"/>
      <c r="O278" s="1"/>
    </row>
    <row r="279" spans="1:15" ht="12.75" customHeight="1">
      <c r="A279" s="30">
        <v>269</v>
      </c>
      <c r="B279" s="408" t="s">
        <v>436</v>
      </c>
      <c r="C279" s="359">
        <v>567</v>
      </c>
      <c r="D279" s="360">
        <v>567.73333333333335</v>
      </c>
      <c r="E279" s="360">
        <v>559.51666666666665</v>
      </c>
      <c r="F279" s="360">
        <v>552.0333333333333</v>
      </c>
      <c r="G279" s="360">
        <v>543.81666666666661</v>
      </c>
      <c r="H279" s="360">
        <v>575.2166666666667</v>
      </c>
      <c r="I279" s="360">
        <v>583.43333333333339</v>
      </c>
      <c r="J279" s="360">
        <v>590.91666666666674</v>
      </c>
      <c r="K279" s="359">
        <v>575.95000000000005</v>
      </c>
      <c r="L279" s="359">
        <v>560.25</v>
      </c>
      <c r="M279" s="359">
        <v>1.1066400000000001</v>
      </c>
      <c r="N279" s="1"/>
      <c r="O279" s="1"/>
    </row>
    <row r="280" spans="1:15" ht="12.75" customHeight="1">
      <c r="A280" s="30">
        <v>270</v>
      </c>
      <c r="B280" s="408" t="s">
        <v>437</v>
      </c>
      <c r="C280" s="359">
        <v>50.2</v>
      </c>
      <c r="D280" s="360">
        <v>50.716666666666661</v>
      </c>
      <c r="E280" s="360">
        <v>48.033333333333324</v>
      </c>
      <c r="F280" s="360">
        <v>45.86666666666666</v>
      </c>
      <c r="G280" s="360">
        <v>43.183333333333323</v>
      </c>
      <c r="H280" s="360">
        <v>52.883333333333326</v>
      </c>
      <c r="I280" s="360">
        <v>55.566666666666663</v>
      </c>
      <c r="J280" s="360">
        <v>57.733333333333327</v>
      </c>
      <c r="K280" s="359">
        <v>53.4</v>
      </c>
      <c r="L280" s="359">
        <v>48.55</v>
      </c>
      <c r="M280" s="359">
        <v>161.52445</v>
      </c>
      <c r="N280" s="1"/>
      <c r="O280" s="1"/>
    </row>
    <row r="281" spans="1:15" ht="12.75" customHeight="1">
      <c r="A281" s="30">
        <v>271</v>
      </c>
      <c r="B281" s="408" t="s">
        <v>439</v>
      </c>
      <c r="C281" s="359">
        <v>495.15</v>
      </c>
      <c r="D281" s="360">
        <v>497.58333333333331</v>
      </c>
      <c r="E281" s="360">
        <v>484.51666666666665</v>
      </c>
      <c r="F281" s="360">
        <v>473.88333333333333</v>
      </c>
      <c r="G281" s="360">
        <v>460.81666666666666</v>
      </c>
      <c r="H281" s="360">
        <v>508.21666666666664</v>
      </c>
      <c r="I281" s="360">
        <v>521.2833333333333</v>
      </c>
      <c r="J281" s="360">
        <v>531.91666666666663</v>
      </c>
      <c r="K281" s="359">
        <v>510.65</v>
      </c>
      <c r="L281" s="359">
        <v>486.95</v>
      </c>
      <c r="M281" s="359">
        <v>1.76915</v>
      </c>
      <c r="N281" s="1"/>
      <c r="O281" s="1"/>
    </row>
    <row r="282" spans="1:15" ht="12.75" customHeight="1">
      <c r="A282" s="30">
        <v>272</v>
      </c>
      <c r="B282" s="408" t="s">
        <v>429</v>
      </c>
      <c r="C282" s="359">
        <v>1076.2</v>
      </c>
      <c r="D282" s="360">
        <v>1085.3666666666666</v>
      </c>
      <c r="E282" s="360">
        <v>1060.7333333333331</v>
      </c>
      <c r="F282" s="360">
        <v>1045.2666666666667</v>
      </c>
      <c r="G282" s="360">
        <v>1020.6333333333332</v>
      </c>
      <c r="H282" s="360">
        <v>1100.833333333333</v>
      </c>
      <c r="I282" s="360">
        <v>1125.4666666666667</v>
      </c>
      <c r="J282" s="360">
        <v>1140.9333333333329</v>
      </c>
      <c r="K282" s="359">
        <v>1110</v>
      </c>
      <c r="L282" s="359">
        <v>1069.9000000000001</v>
      </c>
      <c r="M282" s="359">
        <v>1.9438299999999999</v>
      </c>
      <c r="N282" s="1"/>
      <c r="O282" s="1"/>
    </row>
    <row r="283" spans="1:15" ht="12.75" customHeight="1">
      <c r="A283" s="30">
        <v>273</v>
      </c>
      <c r="B283" s="408" t="s">
        <v>430</v>
      </c>
      <c r="C283" s="359">
        <v>315.35000000000002</v>
      </c>
      <c r="D283" s="360">
        <v>312.61666666666667</v>
      </c>
      <c r="E283" s="360">
        <v>307.23333333333335</v>
      </c>
      <c r="F283" s="360">
        <v>299.11666666666667</v>
      </c>
      <c r="G283" s="360">
        <v>293.73333333333335</v>
      </c>
      <c r="H283" s="360">
        <v>320.73333333333335</v>
      </c>
      <c r="I283" s="360">
        <v>326.11666666666667</v>
      </c>
      <c r="J283" s="360">
        <v>334.23333333333335</v>
      </c>
      <c r="K283" s="359">
        <v>318</v>
      </c>
      <c r="L283" s="359">
        <v>304.5</v>
      </c>
      <c r="M283" s="359">
        <v>5.3715999999999999</v>
      </c>
      <c r="N283" s="1"/>
      <c r="O283" s="1"/>
    </row>
    <row r="284" spans="1:15" ht="12.75" customHeight="1">
      <c r="A284" s="30">
        <v>274</v>
      </c>
      <c r="B284" s="408" t="s">
        <v>142</v>
      </c>
      <c r="C284" s="359">
        <v>1857.25</v>
      </c>
      <c r="D284" s="360">
        <v>1879.05</v>
      </c>
      <c r="E284" s="360">
        <v>1819.1999999999998</v>
      </c>
      <c r="F284" s="360">
        <v>1781.1499999999999</v>
      </c>
      <c r="G284" s="360">
        <v>1721.2999999999997</v>
      </c>
      <c r="H284" s="360">
        <v>1917.1</v>
      </c>
      <c r="I284" s="360">
        <v>1976.9499999999998</v>
      </c>
      <c r="J284" s="360">
        <v>2015</v>
      </c>
      <c r="K284" s="359">
        <v>1938.9</v>
      </c>
      <c r="L284" s="359">
        <v>1841</v>
      </c>
      <c r="M284" s="359">
        <v>45.166249999999998</v>
      </c>
      <c r="N284" s="1"/>
      <c r="O284" s="1"/>
    </row>
    <row r="285" spans="1:15" ht="12.75" customHeight="1">
      <c r="A285" s="30">
        <v>275</v>
      </c>
      <c r="B285" s="408" t="s">
        <v>431</v>
      </c>
      <c r="C285" s="359">
        <v>646.25</v>
      </c>
      <c r="D285" s="360">
        <v>649.4666666666667</v>
      </c>
      <c r="E285" s="360">
        <v>639.93333333333339</v>
      </c>
      <c r="F285" s="360">
        <v>633.61666666666667</v>
      </c>
      <c r="G285" s="360">
        <v>624.08333333333337</v>
      </c>
      <c r="H285" s="360">
        <v>655.78333333333342</v>
      </c>
      <c r="I285" s="360">
        <v>665.31666666666672</v>
      </c>
      <c r="J285" s="360">
        <v>671.63333333333344</v>
      </c>
      <c r="K285" s="359">
        <v>659</v>
      </c>
      <c r="L285" s="359">
        <v>643.15</v>
      </c>
      <c r="M285" s="359">
        <v>14.24905</v>
      </c>
      <c r="N285" s="1"/>
      <c r="O285" s="1"/>
    </row>
    <row r="286" spans="1:15" ht="12.75" customHeight="1">
      <c r="A286" s="30">
        <v>276</v>
      </c>
      <c r="B286" s="408" t="s">
        <v>428</v>
      </c>
      <c r="C286" s="359">
        <v>670.75</v>
      </c>
      <c r="D286" s="360">
        <v>682.94999999999993</v>
      </c>
      <c r="E286" s="360">
        <v>652.79999999999984</v>
      </c>
      <c r="F286" s="360">
        <v>634.84999999999991</v>
      </c>
      <c r="G286" s="360">
        <v>604.69999999999982</v>
      </c>
      <c r="H286" s="360">
        <v>700.89999999999986</v>
      </c>
      <c r="I286" s="360">
        <v>731.05</v>
      </c>
      <c r="J286" s="360">
        <v>748.99999999999989</v>
      </c>
      <c r="K286" s="359">
        <v>713.1</v>
      </c>
      <c r="L286" s="359">
        <v>665</v>
      </c>
      <c r="M286" s="359">
        <v>6.9247399999999999</v>
      </c>
      <c r="N286" s="1"/>
      <c r="O286" s="1"/>
    </row>
    <row r="287" spans="1:15" ht="12.75" customHeight="1">
      <c r="A287" s="30">
        <v>277</v>
      </c>
      <c r="B287" s="408" t="s">
        <v>432</v>
      </c>
      <c r="C287" s="359">
        <v>232.6</v>
      </c>
      <c r="D287" s="360">
        <v>234.36666666666667</v>
      </c>
      <c r="E287" s="360">
        <v>230.23333333333335</v>
      </c>
      <c r="F287" s="360">
        <v>227.86666666666667</v>
      </c>
      <c r="G287" s="360">
        <v>223.73333333333335</v>
      </c>
      <c r="H287" s="360">
        <v>236.73333333333335</v>
      </c>
      <c r="I287" s="360">
        <v>240.86666666666667</v>
      </c>
      <c r="J287" s="360">
        <v>243.23333333333335</v>
      </c>
      <c r="K287" s="359">
        <v>238.5</v>
      </c>
      <c r="L287" s="359">
        <v>232</v>
      </c>
      <c r="M287" s="359">
        <v>2.66601</v>
      </c>
      <c r="N287" s="1"/>
      <c r="O287" s="1"/>
    </row>
    <row r="288" spans="1:15" ht="12.75" customHeight="1">
      <c r="A288" s="30">
        <v>278</v>
      </c>
      <c r="B288" s="408" t="s">
        <v>433</v>
      </c>
      <c r="C288" s="359">
        <v>1230.1500000000001</v>
      </c>
      <c r="D288" s="360">
        <v>1235.95</v>
      </c>
      <c r="E288" s="360">
        <v>1209.2</v>
      </c>
      <c r="F288" s="360">
        <v>1188.25</v>
      </c>
      <c r="G288" s="360">
        <v>1161.5</v>
      </c>
      <c r="H288" s="360">
        <v>1256.9000000000001</v>
      </c>
      <c r="I288" s="360">
        <v>1283.6500000000001</v>
      </c>
      <c r="J288" s="360">
        <v>1304.6000000000001</v>
      </c>
      <c r="K288" s="359">
        <v>1262.7</v>
      </c>
      <c r="L288" s="359">
        <v>1215</v>
      </c>
      <c r="M288" s="359">
        <v>0.16996</v>
      </c>
      <c r="N288" s="1"/>
      <c r="O288" s="1"/>
    </row>
    <row r="289" spans="1:15" ht="12.75" customHeight="1">
      <c r="A289" s="30">
        <v>279</v>
      </c>
      <c r="B289" s="408" t="s">
        <v>438</v>
      </c>
      <c r="C289" s="359">
        <v>551.95000000000005</v>
      </c>
      <c r="D289" s="360">
        <v>554.31666666666672</v>
      </c>
      <c r="E289" s="360">
        <v>544.63333333333344</v>
      </c>
      <c r="F289" s="360">
        <v>537.31666666666672</v>
      </c>
      <c r="G289" s="360">
        <v>527.63333333333344</v>
      </c>
      <c r="H289" s="360">
        <v>561.63333333333344</v>
      </c>
      <c r="I289" s="360">
        <v>571.31666666666661</v>
      </c>
      <c r="J289" s="360">
        <v>578.63333333333344</v>
      </c>
      <c r="K289" s="359">
        <v>564</v>
      </c>
      <c r="L289" s="359">
        <v>547</v>
      </c>
      <c r="M289" s="359">
        <v>0.94296000000000002</v>
      </c>
      <c r="N289" s="1"/>
      <c r="O289" s="1"/>
    </row>
    <row r="290" spans="1:15" ht="12.75" customHeight="1">
      <c r="A290" s="30">
        <v>280</v>
      </c>
      <c r="B290" s="408" t="s">
        <v>143</v>
      </c>
      <c r="C290" s="359">
        <v>74.8</v>
      </c>
      <c r="D290" s="360">
        <v>75.033333333333331</v>
      </c>
      <c r="E290" s="360">
        <v>74.166666666666657</v>
      </c>
      <c r="F290" s="360">
        <v>73.533333333333331</v>
      </c>
      <c r="G290" s="360">
        <v>72.666666666666657</v>
      </c>
      <c r="H290" s="360">
        <v>75.666666666666657</v>
      </c>
      <c r="I290" s="360">
        <v>76.533333333333331</v>
      </c>
      <c r="J290" s="360">
        <v>77.166666666666657</v>
      </c>
      <c r="K290" s="359">
        <v>75.900000000000006</v>
      </c>
      <c r="L290" s="359">
        <v>74.400000000000006</v>
      </c>
      <c r="M290" s="359">
        <v>37.087330000000001</v>
      </c>
      <c r="N290" s="1"/>
      <c r="O290" s="1"/>
    </row>
    <row r="291" spans="1:15" ht="12.75" customHeight="1">
      <c r="A291" s="30">
        <v>281</v>
      </c>
      <c r="B291" s="408" t="s">
        <v>144</v>
      </c>
      <c r="C291" s="359">
        <v>2970.45</v>
      </c>
      <c r="D291" s="360">
        <v>2955.0333333333333</v>
      </c>
      <c r="E291" s="360">
        <v>2871.3166666666666</v>
      </c>
      <c r="F291" s="360">
        <v>2772.1833333333334</v>
      </c>
      <c r="G291" s="360">
        <v>2688.4666666666667</v>
      </c>
      <c r="H291" s="360">
        <v>3054.1666666666665</v>
      </c>
      <c r="I291" s="360">
        <v>3137.8833333333328</v>
      </c>
      <c r="J291" s="360">
        <v>3237.0166666666664</v>
      </c>
      <c r="K291" s="359">
        <v>3038.75</v>
      </c>
      <c r="L291" s="359">
        <v>2855.9</v>
      </c>
      <c r="M291" s="359">
        <v>3.5628099999999998</v>
      </c>
      <c r="N291" s="1"/>
      <c r="O291" s="1"/>
    </row>
    <row r="292" spans="1:15" ht="12.75" customHeight="1">
      <c r="A292" s="30">
        <v>282</v>
      </c>
      <c r="B292" s="408" t="s">
        <v>440</v>
      </c>
      <c r="C292" s="359">
        <v>390.75</v>
      </c>
      <c r="D292" s="360">
        <v>395.38333333333338</v>
      </c>
      <c r="E292" s="360">
        <v>381.36666666666679</v>
      </c>
      <c r="F292" s="360">
        <v>371.98333333333341</v>
      </c>
      <c r="G292" s="360">
        <v>357.96666666666681</v>
      </c>
      <c r="H292" s="360">
        <v>404.76666666666677</v>
      </c>
      <c r="I292" s="360">
        <v>418.7833333333333</v>
      </c>
      <c r="J292" s="360">
        <v>428.16666666666674</v>
      </c>
      <c r="K292" s="359">
        <v>409.4</v>
      </c>
      <c r="L292" s="359">
        <v>386</v>
      </c>
      <c r="M292" s="359">
        <v>2.9652099999999999</v>
      </c>
      <c r="N292" s="1"/>
      <c r="O292" s="1"/>
    </row>
    <row r="293" spans="1:15" ht="12.75" customHeight="1">
      <c r="A293" s="30">
        <v>283</v>
      </c>
      <c r="B293" s="408" t="s">
        <v>268</v>
      </c>
      <c r="C293" s="359">
        <v>502.7</v>
      </c>
      <c r="D293" s="360">
        <v>506.65000000000003</v>
      </c>
      <c r="E293" s="360">
        <v>496.50000000000011</v>
      </c>
      <c r="F293" s="360">
        <v>490.30000000000007</v>
      </c>
      <c r="G293" s="360">
        <v>480.15000000000015</v>
      </c>
      <c r="H293" s="360">
        <v>512.85000000000014</v>
      </c>
      <c r="I293" s="360">
        <v>523</v>
      </c>
      <c r="J293" s="360">
        <v>529.20000000000005</v>
      </c>
      <c r="K293" s="359">
        <v>516.79999999999995</v>
      </c>
      <c r="L293" s="359">
        <v>500.45</v>
      </c>
      <c r="M293" s="359">
        <v>43.066890000000001</v>
      </c>
      <c r="N293" s="1"/>
      <c r="O293" s="1"/>
    </row>
    <row r="294" spans="1:15" ht="12.75" customHeight="1">
      <c r="A294" s="30">
        <v>284</v>
      </c>
      <c r="B294" s="408" t="s">
        <v>441</v>
      </c>
      <c r="C294" s="359">
        <v>10912.35</v>
      </c>
      <c r="D294" s="360">
        <v>11007.133333333333</v>
      </c>
      <c r="E294" s="360">
        <v>10724.566666666666</v>
      </c>
      <c r="F294" s="360">
        <v>10536.783333333333</v>
      </c>
      <c r="G294" s="360">
        <v>10254.216666666665</v>
      </c>
      <c r="H294" s="360">
        <v>11194.916666666666</v>
      </c>
      <c r="I294" s="360">
        <v>11477.483333333335</v>
      </c>
      <c r="J294" s="360">
        <v>11665.266666666666</v>
      </c>
      <c r="K294" s="359">
        <v>11289.7</v>
      </c>
      <c r="L294" s="359">
        <v>10819.35</v>
      </c>
      <c r="M294" s="359">
        <v>8.8539999999999994E-2</v>
      </c>
      <c r="N294" s="1"/>
      <c r="O294" s="1"/>
    </row>
    <row r="295" spans="1:15" ht="12.75" customHeight="1">
      <c r="A295" s="30">
        <v>285</v>
      </c>
      <c r="B295" s="408" t="s">
        <v>442</v>
      </c>
      <c r="C295" s="359">
        <v>51.8</v>
      </c>
      <c r="D295" s="360">
        <v>51.85</v>
      </c>
      <c r="E295" s="360">
        <v>48.95</v>
      </c>
      <c r="F295" s="360">
        <v>46.1</v>
      </c>
      <c r="G295" s="360">
        <v>43.2</v>
      </c>
      <c r="H295" s="360">
        <v>54.7</v>
      </c>
      <c r="I295" s="360">
        <v>57.599999999999994</v>
      </c>
      <c r="J295" s="360">
        <v>60.45</v>
      </c>
      <c r="K295" s="359">
        <v>54.75</v>
      </c>
      <c r="L295" s="359">
        <v>49</v>
      </c>
      <c r="M295" s="359">
        <v>189.79741000000001</v>
      </c>
      <c r="N295" s="1"/>
      <c r="O295" s="1"/>
    </row>
    <row r="296" spans="1:15" ht="12.75" customHeight="1">
      <c r="A296" s="30">
        <v>286</v>
      </c>
      <c r="B296" s="408" t="s">
        <v>145</v>
      </c>
      <c r="C296" s="359">
        <v>385.35</v>
      </c>
      <c r="D296" s="360">
        <v>387.41666666666669</v>
      </c>
      <c r="E296" s="360">
        <v>379.93333333333339</v>
      </c>
      <c r="F296" s="360">
        <v>374.51666666666671</v>
      </c>
      <c r="G296" s="360">
        <v>367.03333333333342</v>
      </c>
      <c r="H296" s="360">
        <v>392.83333333333337</v>
      </c>
      <c r="I296" s="360">
        <v>400.31666666666661</v>
      </c>
      <c r="J296" s="360">
        <v>405.73333333333335</v>
      </c>
      <c r="K296" s="359">
        <v>394.9</v>
      </c>
      <c r="L296" s="359">
        <v>382</v>
      </c>
      <c r="M296" s="359">
        <v>45.163249999999998</v>
      </c>
      <c r="N296" s="1"/>
      <c r="O296" s="1"/>
    </row>
    <row r="297" spans="1:15" ht="12.75" customHeight="1">
      <c r="A297" s="30">
        <v>287</v>
      </c>
      <c r="B297" s="408" t="s">
        <v>443</v>
      </c>
      <c r="C297" s="359">
        <v>2734.25</v>
      </c>
      <c r="D297" s="360">
        <v>2731.4166666666665</v>
      </c>
      <c r="E297" s="360">
        <v>2682.833333333333</v>
      </c>
      <c r="F297" s="360">
        <v>2631.4166666666665</v>
      </c>
      <c r="G297" s="360">
        <v>2582.833333333333</v>
      </c>
      <c r="H297" s="360">
        <v>2782.833333333333</v>
      </c>
      <c r="I297" s="360">
        <v>2831.4166666666661</v>
      </c>
      <c r="J297" s="360">
        <v>2882.833333333333</v>
      </c>
      <c r="K297" s="359">
        <v>2780</v>
      </c>
      <c r="L297" s="359">
        <v>2680</v>
      </c>
      <c r="M297" s="359">
        <v>0.69140999999999997</v>
      </c>
      <c r="N297" s="1"/>
      <c r="O297" s="1"/>
    </row>
    <row r="298" spans="1:15" ht="12.75" customHeight="1">
      <c r="A298" s="30">
        <v>288</v>
      </c>
      <c r="B298" s="408" t="s">
        <v>846</v>
      </c>
      <c r="C298" s="359">
        <v>1294.1500000000001</v>
      </c>
      <c r="D298" s="360">
        <v>1301.5666666666666</v>
      </c>
      <c r="E298" s="360">
        <v>1273.1333333333332</v>
      </c>
      <c r="F298" s="360">
        <v>1252.1166666666666</v>
      </c>
      <c r="G298" s="360">
        <v>1223.6833333333332</v>
      </c>
      <c r="H298" s="360">
        <v>1322.5833333333333</v>
      </c>
      <c r="I298" s="360">
        <v>1351.0166666666667</v>
      </c>
      <c r="J298" s="360">
        <v>1372.0333333333333</v>
      </c>
      <c r="K298" s="359">
        <v>1330</v>
      </c>
      <c r="L298" s="359">
        <v>1280.55</v>
      </c>
      <c r="M298" s="359">
        <v>1.4386699999999999</v>
      </c>
      <c r="N298" s="1"/>
      <c r="O298" s="1"/>
    </row>
    <row r="299" spans="1:15" ht="12.75" customHeight="1">
      <c r="A299" s="30">
        <v>289</v>
      </c>
      <c r="B299" s="408" t="s">
        <v>146</v>
      </c>
      <c r="C299" s="359">
        <v>1909.2</v>
      </c>
      <c r="D299" s="360">
        <v>1894.55</v>
      </c>
      <c r="E299" s="360">
        <v>1865.1</v>
      </c>
      <c r="F299" s="360">
        <v>1821</v>
      </c>
      <c r="G299" s="360">
        <v>1791.55</v>
      </c>
      <c r="H299" s="360">
        <v>1938.6499999999999</v>
      </c>
      <c r="I299" s="360">
        <v>1968.1000000000001</v>
      </c>
      <c r="J299" s="360">
        <v>2012.1999999999998</v>
      </c>
      <c r="K299" s="359">
        <v>1924</v>
      </c>
      <c r="L299" s="359">
        <v>1850.45</v>
      </c>
      <c r="M299" s="359">
        <v>31.61064</v>
      </c>
      <c r="N299" s="1"/>
      <c r="O299" s="1"/>
    </row>
    <row r="300" spans="1:15" ht="12.75" customHeight="1">
      <c r="A300" s="30">
        <v>290</v>
      </c>
      <c r="B300" s="408" t="s">
        <v>147</v>
      </c>
      <c r="C300" s="359">
        <v>6270.35</v>
      </c>
      <c r="D300" s="360">
        <v>6199.7833333333328</v>
      </c>
      <c r="E300" s="360">
        <v>6079.5666666666657</v>
      </c>
      <c r="F300" s="360">
        <v>5888.7833333333328</v>
      </c>
      <c r="G300" s="360">
        <v>5768.5666666666657</v>
      </c>
      <c r="H300" s="360">
        <v>6390.5666666666657</v>
      </c>
      <c r="I300" s="360">
        <v>6510.7833333333328</v>
      </c>
      <c r="J300" s="360">
        <v>6701.5666666666657</v>
      </c>
      <c r="K300" s="359">
        <v>6320</v>
      </c>
      <c r="L300" s="359">
        <v>6009</v>
      </c>
      <c r="M300" s="359">
        <v>7.4652399999999997</v>
      </c>
      <c r="N300" s="1"/>
      <c r="O300" s="1"/>
    </row>
    <row r="301" spans="1:15" ht="12.75" customHeight="1">
      <c r="A301" s="30">
        <v>291</v>
      </c>
      <c r="B301" s="408" t="s">
        <v>148</v>
      </c>
      <c r="C301" s="359">
        <v>4693.1000000000004</v>
      </c>
      <c r="D301" s="360">
        <v>4711.8</v>
      </c>
      <c r="E301" s="360">
        <v>4639.9000000000005</v>
      </c>
      <c r="F301" s="360">
        <v>4586.7000000000007</v>
      </c>
      <c r="G301" s="360">
        <v>4514.8000000000011</v>
      </c>
      <c r="H301" s="360">
        <v>4765</v>
      </c>
      <c r="I301" s="360">
        <v>4836.8999999999996</v>
      </c>
      <c r="J301" s="360">
        <v>4890.0999999999995</v>
      </c>
      <c r="K301" s="359">
        <v>4783.7</v>
      </c>
      <c r="L301" s="359">
        <v>4658.6000000000004</v>
      </c>
      <c r="M301" s="359">
        <v>4.3491200000000001</v>
      </c>
      <c r="N301" s="1"/>
      <c r="O301" s="1"/>
    </row>
    <row r="302" spans="1:15" ht="12.75" customHeight="1">
      <c r="A302" s="30">
        <v>292</v>
      </c>
      <c r="B302" s="408" t="s">
        <v>149</v>
      </c>
      <c r="C302" s="359">
        <v>908.1</v>
      </c>
      <c r="D302" s="360">
        <v>904.31666666666661</v>
      </c>
      <c r="E302" s="360">
        <v>893.78333333333319</v>
      </c>
      <c r="F302" s="360">
        <v>879.46666666666658</v>
      </c>
      <c r="G302" s="360">
        <v>868.93333333333317</v>
      </c>
      <c r="H302" s="360">
        <v>918.63333333333321</v>
      </c>
      <c r="I302" s="360">
        <v>929.16666666666652</v>
      </c>
      <c r="J302" s="360">
        <v>943.48333333333323</v>
      </c>
      <c r="K302" s="359">
        <v>914.85</v>
      </c>
      <c r="L302" s="359">
        <v>890</v>
      </c>
      <c r="M302" s="359">
        <v>11.79252</v>
      </c>
      <c r="N302" s="1"/>
      <c r="O302" s="1"/>
    </row>
    <row r="303" spans="1:15" ht="12.75" customHeight="1">
      <c r="A303" s="30">
        <v>293</v>
      </c>
      <c r="B303" s="408" t="s">
        <v>444</v>
      </c>
      <c r="C303" s="359">
        <v>2690.5</v>
      </c>
      <c r="D303" s="360">
        <v>2759.3166666666671</v>
      </c>
      <c r="E303" s="360">
        <v>2600.6333333333341</v>
      </c>
      <c r="F303" s="360">
        <v>2510.7666666666669</v>
      </c>
      <c r="G303" s="360">
        <v>2352.0833333333339</v>
      </c>
      <c r="H303" s="360">
        <v>2849.1833333333343</v>
      </c>
      <c r="I303" s="360">
        <v>3007.8666666666677</v>
      </c>
      <c r="J303" s="360">
        <v>3097.7333333333345</v>
      </c>
      <c r="K303" s="359">
        <v>2918</v>
      </c>
      <c r="L303" s="359">
        <v>2669.45</v>
      </c>
      <c r="M303" s="359">
        <v>2.15557</v>
      </c>
      <c r="N303" s="1"/>
      <c r="O303" s="1"/>
    </row>
    <row r="304" spans="1:15" ht="12.75" customHeight="1">
      <c r="A304" s="30">
        <v>294</v>
      </c>
      <c r="B304" s="408" t="s">
        <v>847</v>
      </c>
      <c r="C304" s="359">
        <v>435.3</v>
      </c>
      <c r="D304" s="360">
        <v>437.56666666666666</v>
      </c>
      <c r="E304" s="360">
        <v>428.73333333333335</v>
      </c>
      <c r="F304" s="360">
        <v>422.16666666666669</v>
      </c>
      <c r="G304" s="360">
        <v>413.33333333333337</v>
      </c>
      <c r="H304" s="360">
        <v>444.13333333333333</v>
      </c>
      <c r="I304" s="360">
        <v>452.9666666666667</v>
      </c>
      <c r="J304" s="360">
        <v>459.5333333333333</v>
      </c>
      <c r="K304" s="359">
        <v>446.4</v>
      </c>
      <c r="L304" s="359">
        <v>431</v>
      </c>
      <c r="M304" s="359">
        <v>4.0021399999999998</v>
      </c>
      <c r="N304" s="1"/>
      <c r="O304" s="1"/>
    </row>
    <row r="305" spans="1:15" ht="12.75" customHeight="1">
      <c r="A305" s="30">
        <v>295</v>
      </c>
      <c r="B305" s="408" t="s">
        <v>150</v>
      </c>
      <c r="C305" s="359">
        <v>885.8</v>
      </c>
      <c r="D305" s="360">
        <v>882.25</v>
      </c>
      <c r="E305" s="360">
        <v>875.65</v>
      </c>
      <c r="F305" s="360">
        <v>865.5</v>
      </c>
      <c r="G305" s="360">
        <v>858.9</v>
      </c>
      <c r="H305" s="360">
        <v>892.4</v>
      </c>
      <c r="I305" s="360">
        <v>898.99999999999989</v>
      </c>
      <c r="J305" s="360">
        <v>909.15</v>
      </c>
      <c r="K305" s="359">
        <v>888.85</v>
      </c>
      <c r="L305" s="359">
        <v>872.1</v>
      </c>
      <c r="M305" s="359">
        <v>23.3504</v>
      </c>
      <c r="N305" s="1"/>
      <c r="O305" s="1"/>
    </row>
    <row r="306" spans="1:15" ht="12.75" customHeight="1">
      <c r="A306" s="30">
        <v>296</v>
      </c>
      <c r="B306" s="408" t="s">
        <v>151</v>
      </c>
      <c r="C306" s="359">
        <v>161.55000000000001</v>
      </c>
      <c r="D306" s="360">
        <v>161.53333333333333</v>
      </c>
      <c r="E306" s="360">
        <v>158.66666666666666</v>
      </c>
      <c r="F306" s="360">
        <v>155.78333333333333</v>
      </c>
      <c r="G306" s="360">
        <v>152.91666666666666</v>
      </c>
      <c r="H306" s="360">
        <v>164.41666666666666</v>
      </c>
      <c r="I306" s="360">
        <v>167.28333333333333</v>
      </c>
      <c r="J306" s="360">
        <v>170.16666666666666</v>
      </c>
      <c r="K306" s="359">
        <v>164.4</v>
      </c>
      <c r="L306" s="359">
        <v>158.65</v>
      </c>
      <c r="M306" s="359">
        <v>51.643009999999997</v>
      </c>
      <c r="N306" s="1"/>
      <c r="O306" s="1"/>
    </row>
    <row r="307" spans="1:15" ht="12.75" customHeight="1">
      <c r="A307" s="30">
        <v>297</v>
      </c>
      <c r="B307" s="408" t="s">
        <v>317</v>
      </c>
      <c r="C307" s="359">
        <v>21</v>
      </c>
      <c r="D307" s="360">
        <v>21.083333333333332</v>
      </c>
      <c r="E307" s="360">
        <v>20.716666666666665</v>
      </c>
      <c r="F307" s="360">
        <v>20.433333333333334</v>
      </c>
      <c r="G307" s="360">
        <v>20.066666666666666</v>
      </c>
      <c r="H307" s="360">
        <v>21.366666666666664</v>
      </c>
      <c r="I307" s="360">
        <v>21.733333333333331</v>
      </c>
      <c r="J307" s="360">
        <v>22.016666666666662</v>
      </c>
      <c r="K307" s="359">
        <v>21.45</v>
      </c>
      <c r="L307" s="359">
        <v>20.8</v>
      </c>
      <c r="M307" s="359">
        <v>36.272219999999997</v>
      </c>
      <c r="N307" s="1"/>
      <c r="O307" s="1"/>
    </row>
    <row r="308" spans="1:15" ht="12.75" customHeight="1">
      <c r="A308" s="30">
        <v>298</v>
      </c>
      <c r="B308" s="408" t="s">
        <v>447</v>
      </c>
      <c r="C308" s="359">
        <v>212.95</v>
      </c>
      <c r="D308" s="360">
        <v>214.25</v>
      </c>
      <c r="E308" s="360">
        <v>209.95</v>
      </c>
      <c r="F308" s="360">
        <v>206.95</v>
      </c>
      <c r="G308" s="360">
        <v>202.64999999999998</v>
      </c>
      <c r="H308" s="360">
        <v>217.25</v>
      </c>
      <c r="I308" s="360">
        <v>221.55</v>
      </c>
      <c r="J308" s="360">
        <v>224.55</v>
      </c>
      <c r="K308" s="359">
        <v>218.55</v>
      </c>
      <c r="L308" s="359">
        <v>211.25</v>
      </c>
      <c r="M308" s="359">
        <v>1.4903900000000001</v>
      </c>
      <c r="N308" s="1"/>
      <c r="O308" s="1"/>
    </row>
    <row r="309" spans="1:15" ht="12.75" customHeight="1">
      <c r="A309" s="30">
        <v>299</v>
      </c>
      <c r="B309" s="408" t="s">
        <v>449</v>
      </c>
      <c r="C309" s="359">
        <v>582.54999999999995</v>
      </c>
      <c r="D309" s="360">
        <v>590.7833333333333</v>
      </c>
      <c r="E309" s="360">
        <v>568.76666666666665</v>
      </c>
      <c r="F309" s="360">
        <v>554.98333333333335</v>
      </c>
      <c r="G309" s="360">
        <v>532.9666666666667</v>
      </c>
      <c r="H309" s="360">
        <v>604.56666666666661</v>
      </c>
      <c r="I309" s="360">
        <v>626.58333333333326</v>
      </c>
      <c r="J309" s="360">
        <v>640.36666666666656</v>
      </c>
      <c r="K309" s="359">
        <v>612.79999999999995</v>
      </c>
      <c r="L309" s="359">
        <v>577</v>
      </c>
      <c r="M309" s="359">
        <v>1.9944</v>
      </c>
      <c r="N309" s="1"/>
      <c r="O309" s="1"/>
    </row>
    <row r="310" spans="1:15" ht="12.75" customHeight="1">
      <c r="A310" s="30">
        <v>300</v>
      </c>
      <c r="B310" s="408" t="s">
        <v>152</v>
      </c>
      <c r="C310" s="359">
        <v>157.69999999999999</v>
      </c>
      <c r="D310" s="360">
        <v>158.31666666666666</v>
      </c>
      <c r="E310" s="360">
        <v>156.43333333333334</v>
      </c>
      <c r="F310" s="360">
        <v>155.16666666666669</v>
      </c>
      <c r="G310" s="360">
        <v>153.28333333333336</v>
      </c>
      <c r="H310" s="360">
        <v>159.58333333333331</v>
      </c>
      <c r="I310" s="360">
        <v>161.46666666666664</v>
      </c>
      <c r="J310" s="360">
        <v>162.73333333333329</v>
      </c>
      <c r="K310" s="359">
        <v>160.19999999999999</v>
      </c>
      <c r="L310" s="359">
        <v>157.05000000000001</v>
      </c>
      <c r="M310" s="359">
        <v>31.499669999999998</v>
      </c>
      <c r="N310" s="1"/>
      <c r="O310" s="1"/>
    </row>
    <row r="311" spans="1:15" ht="12.75" customHeight="1">
      <c r="A311" s="30">
        <v>301</v>
      </c>
      <c r="B311" s="408" t="s">
        <v>153</v>
      </c>
      <c r="C311" s="359">
        <v>482.55</v>
      </c>
      <c r="D311" s="360">
        <v>483.90000000000003</v>
      </c>
      <c r="E311" s="360">
        <v>473.10000000000008</v>
      </c>
      <c r="F311" s="360">
        <v>463.65000000000003</v>
      </c>
      <c r="G311" s="360">
        <v>452.85000000000008</v>
      </c>
      <c r="H311" s="360">
        <v>493.35000000000008</v>
      </c>
      <c r="I311" s="360">
        <v>504.15000000000003</v>
      </c>
      <c r="J311" s="360">
        <v>513.60000000000014</v>
      </c>
      <c r="K311" s="359">
        <v>494.7</v>
      </c>
      <c r="L311" s="359">
        <v>474.45</v>
      </c>
      <c r="M311" s="359">
        <v>26.473379999999999</v>
      </c>
      <c r="N311" s="1"/>
      <c r="O311" s="1"/>
    </row>
    <row r="312" spans="1:15" ht="12.75" customHeight="1">
      <c r="A312" s="30">
        <v>302</v>
      </c>
      <c r="B312" s="408" t="s">
        <v>154</v>
      </c>
      <c r="C312" s="359">
        <v>8597.2999999999993</v>
      </c>
      <c r="D312" s="360">
        <v>8623.3666666666668</v>
      </c>
      <c r="E312" s="360">
        <v>8526.7333333333336</v>
      </c>
      <c r="F312" s="360">
        <v>8456.1666666666661</v>
      </c>
      <c r="G312" s="360">
        <v>8359.5333333333328</v>
      </c>
      <c r="H312" s="360">
        <v>8693.9333333333343</v>
      </c>
      <c r="I312" s="360">
        <v>8790.5666666666693</v>
      </c>
      <c r="J312" s="360">
        <v>8861.133333333335</v>
      </c>
      <c r="K312" s="359">
        <v>8720</v>
      </c>
      <c r="L312" s="359">
        <v>8552.7999999999993</v>
      </c>
      <c r="M312" s="359">
        <v>5.6141899999999998</v>
      </c>
      <c r="N312" s="1"/>
      <c r="O312" s="1"/>
    </row>
    <row r="313" spans="1:15" ht="12.75" customHeight="1">
      <c r="A313" s="30">
        <v>303</v>
      </c>
      <c r="B313" s="408" t="s">
        <v>848</v>
      </c>
      <c r="C313" s="359">
        <v>2699.8</v>
      </c>
      <c r="D313" s="360">
        <v>2708.0666666666671</v>
      </c>
      <c r="E313" s="360">
        <v>2666.233333333334</v>
      </c>
      <c r="F313" s="360">
        <v>2632.666666666667</v>
      </c>
      <c r="G313" s="360">
        <v>2590.8333333333339</v>
      </c>
      <c r="H313" s="360">
        <v>2741.6333333333341</v>
      </c>
      <c r="I313" s="360">
        <v>2783.4666666666672</v>
      </c>
      <c r="J313" s="360">
        <v>2817.0333333333342</v>
      </c>
      <c r="K313" s="359">
        <v>2749.9</v>
      </c>
      <c r="L313" s="359">
        <v>2674.5</v>
      </c>
      <c r="M313" s="359">
        <v>0.41231000000000001</v>
      </c>
      <c r="N313" s="1"/>
      <c r="O313" s="1"/>
    </row>
    <row r="314" spans="1:15" ht="12.75" customHeight="1">
      <c r="A314" s="30">
        <v>304</v>
      </c>
      <c r="B314" s="408" t="s">
        <v>451</v>
      </c>
      <c r="C314" s="359">
        <v>367.45</v>
      </c>
      <c r="D314" s="360">
        <v>367.23333333333335</v>
      </c>
      <c r="E314" s="360">
        <v>362.76666666666671</v>
      </c>
      <c r="F314" s="360">
        <v>358.08333333333337</v>
      </c>
      <c r="G314" s="360">
        <v>353.61666666666673</v>
      </c>
      <c r="H314" s="360">
        <v>371.91666666666669</v>
      </c>
      <c r="I314" s="360">
        <v>376.38333333333338</v>
      </c>
      <c r="J314" s="360">
        <v>381.06666666666666</v>
      </c>
      <c r="K314" s="359">
        <v>371.7</v>
      </c>
      <c r="L314" s="359">
        <v>362.55</v>
      </c>
      <c r="M314" s="359">
        <v>6.5484900000000001</v>
      </c>
      <c r="N314" s="1"/>
      <c r="O314" s="1"/>
    </row>
    <row r="315" spans="1:15" ht="12.75" customHeight="1">
      <c r="A315" s="30">
        <v>305</v>
      </c>
      <c r="B315" s="408" t="s">
        <v>452</v>
      </c>
      <c r="C315" s="359">
        <v>270.95</v>
      </c>
      <c r="D315" s="360">
        <v>271.61666666666662</v>
      </c>
      <c r="E315" s="360">
        <v>267.33333333333326</v>
      </c>
      <c r="F315" s="360">
        <v>263.71666666666664</v>
      </c>
      <c r="G315" s="360">
        <v>259.43333333333328</v>
      </c>
      <c r="H315" s="360">
        <v>275.23333333333323</v>
      </c>
      <c r="I315" s="360">
        <v>279.51666666666665</v>
      </c>
      <c r="J315" s="360">
        <v>283.13333333333321</v>
      </c>
      <c r="K315" s="359">
        <v>275.89999999999998</v>
      </c>
      <c r="L315" s="359">
        <v>268</v>
      </c>
      <c r="M315" s="359">
        <v>2.8824100000000001</v>
      </c>
      <c r="N315" s="1"/>
      <c r="O315" s="1"/>
    </row>
    <row r="316" spans="1:15" ht="12.75" customHeight="1">
      <c r="A316" s="30">
        <v>306</v>
      </c>
      <c r="B316" s="408" t="s">
        <v>155</v>
      </c>
      <c r="C316" s="359">
        <v>866.4</v>
      </c>
      <c r="D316" s="360">
        <v>868.01666666666677</v>
      </c>
      <c r="E316" s="360">
        <v>854.93333333333351</v>
      </c>
      <c r="F316" s="360">
        <v>843.4666666666667</v>
      </c>
      <c r="G316" s="360">
        <v>830.38333333333344</v>
      </c>
      <c r="H316" s="360">
        <v>879.48333333333358</v>
      </c>
      <c r="I316" s="360">
        <v>892.56666666666683</v>
      </c>
      <c r="J316" s="360">
        <v>904.03333333333364</v>
      </c>
      <c r="K316" s="359">
        <v>881.1</v>
      </c>
      <c r="L316" s="359">
        <v>856.55</v>
      </c>
      <c r="M316" s="359">
        <v>15.561540000000001</v>
      </c>
      <c r="N316" s="1"/>
      <c r="O316" s="1"/>
    </row>
    <row r="317" spans="1:15" ht="12.75" customHeight="1">
      <c r="A317" s="30">
        <v>307</v>
      </c>
      <c r="B317" s="408" t="s">
        <v>457</v>
      </c>
      <c r="C317" s="359">
        <v>1537.6</v>
      </c>
      <c r="D317" s="360">
        <v>1548.95</v>
      </c>
      <c r="E317" s="360">
        <v>1518.75</v>
      </c>
      <c r="F317" s="360">
        <v>1499.8999999999999</v>
      </c>
      <c r="G317" s="360">
        <v>1469.6999999999998</v>
      </c>
      <c r="H317" s="360">
        <v>1567.8000000000002</v>
      </c>
      <c r="I317" s="360">
        <v>1598.0000000000005</v>
      </c>
      <c r="J317" s="360">
        <v>1616.8500000000004</v>
      </c>
      <c r="K317" s="359">
        <v>1579.15</v>
      </c>
      <c r="L317" s="359">
        <v>1530.1</v>
      </c>
      <c r="M317" s="359">
        <v>3.99431</v>
      </c>
      <c r="N317" s="1"/>
      <c r="O317" s="1"/>
    </row>
    <row r="318" spans="1:15" ht="12.75" customHeight="1">
      <c r="A318" s="30">
        <v>308</v>
      </c>
      <c r="B318" s="408" t="s">
        <v>156</v>
      </c>
      <c r="C318" s="359">
        <v>2513.1</v>
      </c>
      <c r="D318" s="360">
        <v>2479.9500000000003</v>
      </c>
      <c r="E318" s="360">
        <v>2413.1500000000005</v>
      </c>
      <c r="F318" s="360">
        <v>2313.2000000000003</v>
      </c>
      <c r="G318" s="360">
        <v>2246.4000000000005</v>
      </c>
      <c r="H318" s="360">
        <v>2579.9000000000005</v>
      </c>
      <c r="I318" s="360">
        <v>2646.7000000000007</v>
      </c>
      <c r="J318" s="360">
        <v>2746.6500000000005</v>
      </c>
      <c r="K318" s="359">
        <v>2546.75</v>
      </c>
      <c r="L318" s="359">
        <v>2380</v>
      </c>
      <c r="M318" s="359">
        <v>3.17814</v>
      </c>
      <c r="N318" s="1"/>
      <c r="O318" s="1"/>
    </row>
    <row r="319" spans="1:15" ht="12.75" customHeight="1">
      <c r="A319" s="30">
        <v>309</v>
      </c>
      <c r="B319" s="408" t="s">
        <v>157</v>
      </c>
      <c r="C319" s="359">
        <v>952.15</v>
      </c>
      <c r="D319" s="360">
        <v>932.38333333333333</v>
      </c>
      <c r="E319" s="360">
        <v>909.76666666666665</v>
      </c>
      <c r="F319" s="360">
        <v>867.38333333333333</v>
      </c>
      <c r="G319" s="360">
        <v>844.76666666666665</v>
      </c>
      <c r="H319" s="360">
        <v>974.76666666666665</v>
      </c>
      <c r="I319" s="360">
        <v>997.38333333333321</v>
      </c>
      <c r="J319" s="360">
        <v>1039.7666666666667</v>
      </c>
      <c r="K319" s="359">
        <v>955</v>
      </c>
      <c r="L319" s="359">
        <v>890</v>
      </c>
      <c r="M319" s="359">
        <v>12.06887</v>
      </c>
      <c r="N319" s="1"/>
      <c r="O319" s="1"/>
    </row>
    <row r="320" spans="1:15" ht="12.75" customHeight="1">
      <c r="A320" s="30">
        <v>310</v>
      </c>
      <c r="B320" s="408" t="s">
        <v>158</v>
      </c>
      <c r="C320" s="359">
        <v>819.35</v>
      </c>
      <c r="D320" s="360">
        <v>821.2833333333333</v>
      </c>
      <c r="E320" s="360">
        <v>814.06666666666661</v>
      </c>
      <c r="F320" s="360">
        <v>808.7833333333333</v>
      </c>
      <c r="G320" s="360">
        <v>801.56666666666661</v>
      </c>
      <c r="H320" s="360">
        <v>826.56666666666661</v>
      </c>
      <c r="I320" s="360">
        <v>833.7833333333333</v>
      </c>
      <c r="J320" s="360">
        <v>839.06666666666661</v>
      </c>
      <c r="K320" s="359">
        <v>828.5</v>
      </c>
      <c r="L320" s="359">
        <v>816</v>
      </c>
      <c r="M320" s="359">
        <v>2.7201</v>
      </c>
      <c r="N320" s="1"/>
      <c r="O320" s="1"/>
    </row>
    <row r="321" spans="1:15" ht="12.75" customHeight="1">
      <c r="A321" s="30">
        <v>311</v>
      </c>
      <c r="B321" s="408" t="s">
        <v>448</v>
      </c>
      <c r="C321" s="359">
        <v>212.75</v>
      </c>
      <c r="D321" s="360">
        <v>212.25</v>
      </c>
      <c r="E321" s="360">
        <v>208.55</v>
      </c>
      <c r="F321" s="360">
        <v>204.35000000000002</v>
      </c>
      <c r="G321" s="360">
        <v>200.65000000000003</v>
      </c>
      <c r="H321" s="360">
        <v>216.45</v>
      </c>
      <c r="I321" s="360">
        <v>220.14999999999998</v>
      </c>
      <c r="J321" s="360">
        <v>224.34999999999997</v>
      </c>
      <c r="K321" s="359">
        <v>215.95</v>
      </c>
      <c r="L321" s="359">
        <v>208.05</v>
      </c>
      <c r="M321" s="359">
        <v>5.2182199999999996</v>
      </c>
      <c r="N321" s="1"/>
      <c r="O321" s="1"/>
    </row>
    <row r="322" spans="1:15" ht="12.75" customHeight="1">
      <c r="A322" s="30">
        <v>312</v>
      </c>
      <c r="B322" s="408" t="s">
        <v>455</v>
      </c>
      <c r="C322" s="359">
        <v>185.4</v>
      </c>
      <c r="D322" s="360">
        <v>184.9</v>
      </c>
      <c r="E322" s="360">
        <v>183.45000000000002</v>
      </c>
      <c r="F322" s="360">
        <v>181.5</v>
      </c>
      <c r="G322" s="360">
        <v>180.05</v>
      </c>
      <c r="H322" s="360">
        <v>186.85000000000002</v>
      </c>
      <c r="I322" s="360">
        <v>188.3</v>
      </c>
      <c r="J322" s="360">
        <v>190.25000000000003</v>
      </c>
      <c r="K322" s="359">
        <v>186.35</v>
      </c>
      <c r="L322" s="359">
        <v>182.95</v>
      </c>
      <c r="M322" s="359">
        <v>1.6925300000000001</v>
      </c>
      <c r="N322" s="1"/>
      <c r="O322" s="1"/>
    </row>
    <row r="323" spans="1:15" ht="12.75" customHeight="1">
      <c r="A323" s="30">
        <v>313</v>
      </c>
      <c r="B323" s="408" t="s">
        <v>453</v>
      </c>
      <c r="C323" s="359">
        <v>198.6</v>
      </c>
      <c r="D323" s="360">
        <v>201.58333333333334</v>
      </c>
      <c r="E323" s="360">
        <v>194.66666666666669</v>
      </c>
      <c r="F323" s="360">
        <v>190.73333333333335</v>
      </c>
      <c r="G323" s="360">
        <v>183.81666666666669</v>
      </c>
      <c r="H323" s="360">
        <v>205.51666666666668</v>
      </c>
      <c r="I323" s="360">
        <v>212.43333333333337</v>
      </c>
      <c r="J323" s="360">
        <v>216.36666666666667</v>
      </c>
      <c r="K323" s="359">
        <v>208.5</v>
      </c>
      <c r="L323" s="359">
        <v>197.65</v>
      </c>
      <c r="M323" s="359">
        <v>12.2867</v>
      </c>
      <c r="N323" s="1"/>
      <c r="O323" s="1"/>
    </row>
    <row r="324" spans="1:15" ht="12.75" customHeight="1">
      <c r="A324" s="30">
        <v>314</v>
      </c>
      <c r="B324" s="408" t="s">
        <v>454</v>
      </c>
      <c r="C324" s="359">
        <v>1103.1500000000001</v>
      </c>
      <c r="D324" s="360">
        <v>1090.8833333333334</v>
      </c>
      <c r="E324" s="360">
        <v>1061.7666666666669</v>
      </c>
      <c r="F324" s="360">
        <v>1020.3833333333334</v>
      </c>
      <c r="G324" s="360">
        <v>991.26666666666688</v>
      </c>
      <c r="H324" s="360">
        <v>1132.2666666666669</v>
      </c>
      <c r="I324" s="360">
        <v>1161.3833333333332</v>
      </c>
      <c r="J324" s="360">
        <v>1202.7666666666669</v>
      </c>
      <c r="K324" s="359">
        <v>1120</v>
      </c>
      <c r="L324" s="359">
        <v>1049.5</v>
      </c>
      <c r="M324" s="359">
        <v>6.8059099999999999</v>
      </c>
      <c r="N324" s="1"/>
      <c r="O324" s="1"/>
    </row>
    <row r="325" spans="1:15" ht="12.75" customHeight="1">
      <c r="A325" s="30">
        <v>315</v>
      </c>
      <c r="B325" s="408" t="s">
        <v>159</v>
      </c>
      <c r="C325" s="359">
        <v>4006.3</v>
      </c>
      <c r="D325" s="360">
        <v>3970.4333333333329</v>
      </c>
      <c r="E325" s="360">
        <v>3870.8666666666659</v>
      </c>
      <c r="F325" s="360">
        <v>3735.4333333333329</v>
      </c>
      <c r="G325" s="360">
        <v>3635.8666666666659</v>
      </c>
      <c r="H325" s="360">
        <v>4105.8666666666659</v>
      </c>
      <c r="I325" s="360">
        <v>4205.4333333333325</v>
      </c>
      <c r="J325" s="360">
        <v>4340.8666666666659</v>
      </c>
      <c r="K325" s="359">
        <v>4070</v>
      </c>
      <c r="L325" s="359">
        <v>3835</v>
      </c>
      <c r="M325" s="359">
        <v>16.887440000000002</v>
      </c>
      <c r="N325" s="1"/>
      <c r="O325" s="1"/>
    </row>
    <row r="326" spans="1:15" ht="12.75" customHeight="1">
      <c r="A326" s="30">
        <v>316</v>
      </c>
      <c r="B326" s="408" t="s">
        <v>445</v>
      </c>
      <c r="C326" s="359">
        <v>61.1</v>
      </c>
      <c r="D326" s="360">
        <v>59.81666666666667</v>
      </c>
      <c r="E326" s="360">
        <v>54.933333333333337</v>
      </c>
      <c r="F326" s="360">
        <v>48.766666666666666</v>
      </c>
      <c r="G326" s="360">
        <v>43.883333333333333</v>
      </c>
      <c r="H326" s="360">
        <v>65.983333333333348</v>
      </c>
      <c r="I326" s="360">
        <v>70.866666666666674</v>
      </c>
      <c r="J326" s="360">
        <v>77.033333333333346</v>
      </c>
      <c r="K326" s="359">
        <v>64.7</v>
      </c>
      <c r="L326" s="359">
        <v>53.65</v>
      </c>
      <c r="M326" s="359">
        <v>705.22402999999997</v>
      </c>
      <c r="N326" s="1"/>
      <c r="O326" s="1"/>
    </row>
    <row r="327" spans="1:15" ht="12.75" customHeight="1">
      <c r="A327" s="30">
        <v>317</v>
      </c>
      <c r="B327" s="408" t="s">
        <v>446</v>
      </c>
      <c r="C327" s="359">
        <v>171.45</v>
      </c>
      <c r="D327" s="360">
        <v>171.98333333333335</v>
      </c>
      <c r="E327" s="360">
        <v>170.26666666666671</v>
      </c>
      <c r="F327" s="360">
        <v>169.08333333333337</v>
      </c>
      <c r="G327" s="360">
        <v>167.36666666666673</v>
      </c>
      <c r="H327" s="360">
        <v>173.16666666666669</v>
      </c>
      <c r="I327" s="360">
        <v>174.88333333333333</v>
      </c>
      <c r="J327" s="360">
        <v>176.06666666666666</v>
      </c>
      <c r="K327" s="359">
        <v>173.7</v>
      </c>
      <c r="L327" s="359">
        <v>170.8</v>
      </c>
      <c r="M327" s="359">
        <v>1.5726899999999999</v>
      </c>
      <c r="N327" s="1"/>
      <c r="O327" s="1"/>
    </row>
    <row r="328" spans="1:15" ht="12.75" customHeight="1">
      <c r="A328" s="30">
        <v>318</v>
      </c>
      <c r="B328" s="408" t="s">
        <v>456</v>
      </c>
      <c r="C328" s="359">
        <v>882.4</v>
      </c>
      <c r="D328" s="360">
        <v>875.13333333333333</v>
      </c>
      <c r="E328" s="360">
        <v>862.51666666666665</v>
      </c>
      <c r="F328" s="360">
        <v>842.63333333333333</v>
      </c>
      <c r="G328" s="360">
        <v>830.01666666666665</v>
      </c>
      <c r="H328" s="360">
        <v>895.01666666666665</v>
      </c>
      <c r="I328" s="360">
        <v>907.63333333333321</v>
      </c>
      <c r="J328" s="360">
        <v>927.51666666666665</v>
      </c>
      <c r="K328" s="359">
        <v>887.75</v>
      </c>
      <c r="L328" s="359">
        <v>855.25</v>
      </c>
      <c r="M328" s="359">
        <v>3.3023600000000002</v>
      </c>
      <c r="N328" s="1"/>
      <c r="O328" s="1"/>
    </row>
    <row r="329" spans="1:15" ht="12.75" customHeight="1">
      <c r="A329" s="30">
        <v>319</v>
      </c>
      <c r="B329" s="408" t="s">
        <v>161</v>
      </c>
      <c r="C329" s="359">
        <v>3106.5</v>
      </c>
      <c r="D329" s="360">
        <v>3109.8166666666671</v>
      </c>
      <c r="E329" s="360">
        <v>3072.7833333333342</v>
      </c>
      <c r="F329" s="360">
        <v>3039.0666666666671</v>
      </c>
      <c r="G329" s="360">
        <v>3002.0333333333342</v>
      </c>
      <c r="H329" s="360">
        <v>3143.5333333333342</v>
      </c>
      <c r="I329" s="360">
        <v>3180.5666666666671</v>
      </c>
      <c r="J329" s="360">
        <v>3214.2833333333342</v>
      </c>
      <c r="K329" s="359">
        <v>3146.85</v>
      </c>
      <c r="L329" s="359">
        <v>3076.1</v>
      </c>
      <c r="M329" s="359">
        <v>3.8998200000000001</v>
      </c>
      <c r="N329" s="1"/>
      <c r="O329" s="1"/>
    </row>
    <row r="330" spans="1:15" ht="12.75" customHeight="1">
      <c r="A330" s="30">
        <v>320</v>
      </c>
      <c r="B330" s="408" t="s">
        <v>162</v>
      </c>
      <c r="C330" s="359">
        <v>72148.100000000006</v>
      </c>
      <c r="D330" s="360">
        <v>72016.400000000009</v>
      </c>
      <c r="E330" s="360">
        <v>71532.750000000015</v>
      </c>
      <c r="F330" s="360">
        <v>70917.400000000009</v>
      </c>
      <c r="G330" s="360">
        <v>70433.750000000015</v>
      </c>
      <c r="H330" s="360">
        <v>72631.750000000015</v>
      </c>
      <c r="I330" s="360">
        <v>73115.400000000009</v>
      </c>
      <c r="J330" s="360">
        <v>73730.750000000015</v>
      </c>
      <c r="K330" s="359">
        <v>72500.05</v>
      </c>
      <c r="L330" s="359">
        <v>71401.05</v>
      </c>
      <c r="M330" s="359">
        <v>6.2010000000000003E-2</v>
      </c>
      <c r="N330" s="1"/>
      <c r="O330" s="1"/>
    </row>
    <row r="331" spans="1:15" ht="12.75" customHeight="1">
      <c r="A331" s="30">
        <v>321</v>
      </c>
      <c r="B331" s="408" t="s">
        <v>450</v>
      </c>
      <c r="C331" s="359">
        <v>45.9</v>
      </c>
      <c r="D331" s="360">
        <v>46.466666666666669</v>
      </c>
      <c r="E331" s="360">
        <v>44.933333333333337</v>
      </c>
      <c r="F331" s="360">
        <v>43.966666666666669</v>
      </c>
      <c r="G331" s="360">
        <v>42.433333333333337</v>
      </c>
      <c r="H331" s="360">
        <v>47.433333333333337</v>
      </c>
      <c r="I331" s="360">
        <v>48.966666666666669</v>
      </c>
      <c r="J331" s="360">
        <v>49.933333333333337</v>
      </c>
      <c r="K331" s="359">
        <v>48</v>
      </c>
      <c r="L331" s="359">
        <v>45.5</v>
      </c>
      <c r="M331" s="359">
        <v>53.190809999999999</v>
      </c>
      <c r="N331" s="1"/>
      <c r="O331" s="1"/>
    </row>
    <row r="332" spans="1:15" ht="12.75" customHeight="1">
      <c r="A332" s="30">
        <v>322</v>
      </c>
      <c r="B332" s="408" t="s">
        <v>163</v>
      </c>
      <c r="C332" s="359">
        <v>1457.6</v>
      </c>
      <c r="D332" s="360">
        <v>1457.2166666666665</v>
      </c>
      <c r="E332" s="360">
        <v>1446.383333333333</v>
      </c>
      <c r="F332" s="360">
        <v>1435.1666666666665</v>
      </c>
      <c r="G332" s="360">
        <v>1424.333333333333</v>
      </c>
      <c r="H332" s="360">
        <v>1468.4333333333329</v>
      </c>
      <c r="I332" s="360">
        <v>1479.2666666666664</v>
      </c>
      <c r="J332" s="360">
        <v>1490.4833333333329</v>
      </c>
      <c r="K332" s="359">
        <v>1468.05</v>
      </c>
      <c r="L332" s="359">
        <v>1446</v>
      </c>
      <c r="M332" s="359">
        <v>4.2674700000000003</v>
      </c>
      <c r="N332" s="1"/>
      <c r="O332" s="1"/>
    </row>
    <row r="333" spans="1:15" ht="12.75" customHeight="1">
      <c r="A333" s="30">
        <v>323</v>
      </c>
      <c r="B333" s="408" t="s">
        <v>164</v>
      </c>
      <c r="C333" s="359">
        <v>343.5</v>
      </c>
      <c r="D333" s="360">
        <v>341.2</v>
      </c>
      <c r="E333" s="360">
        <v>337.4</v>
      </c>
      <c r="F333" s="360">
        <v>331.3</v>
      </c>
      <c r="G333" s="360">
        <v>327.5</v>
      </c>
      <c r="H333" s="360">
        <v>347.29999999999995</v>
      </c>
      <c r="I333" s="360">
        <v>351.1</v>
      </c>
      <c r="J333" s="360">
        <v>357.19999999999993</v>
      </c>
      <c r="K333" s="359">
        <v>345</v>
      </c>
      <c r="L333" s="359">
        <v>335.1</v>
      </c>
      <c r="M333" s="359">
        <v>4.6228800000000003</v>
      </c>
      <c r="N333" s="1"/>
      <c r="O333" s="1"/>
    </row>
    <row r="334" spans="1:15" ht="12.75" customHeight="1">
      <c r="A334" s="30">
        <v>324</v>
      </c>
      <c r="B334" s="408" t="s">
        <v>269</v>
      </c>
      <c r="C334" s="359">
        <v>910.35</v>
      </c>
      <c r="D334" s="360">
        <v>907.73333333333323</v>
      </c>
      <c r="E334" s="360">
        <v>900.31666666666649</v>
      </c>
      <c r="F334" s="360">
        <v>890.2833333333333</v>
      </c>
      <c r="G334" s="360">
        <v>882.86666666666656</v>
      </c>
      <c r="H334" s="360">
        <v>917.76666666666642</v>
      </c>
      <c r="I334" s="360">
        <v>925.18333333333317</v>
      </c>
      <c r="J334" s="360">
        <v>935.21666666666636</v>
      </c>
      <c r="K334" s="359">
        <v>915.15</v>
      </c>
      <c r="L334" s="359">
        <v>897.7</v>
      </c>
      <c r="M334" s="359">
        <v>1.9618</v>
      </c>
      <c r="N334" s="1"/>
      <c r="O334" s="1"/>
    </row>
    <row r="335" spans="1:15" ht="12.75" customHeight="1">
      <c r="A335" s="30">
        <v>325</v>
      </c>
      <c r="B335" s="408" t="s">
        <v>165</v>
      </c>
      <c r="C335" s="359">
        <v>108.85</v>
      </c>
      <c r="D335" s="360">
        <v>109.08333333333333</v>
      </c>
      <c r="E335" s="360">
        <v>107.76666666666665</v>
      </c>
      <c r="F335" s="360">
        <v>106.68333333333332</v>
      </c>
      <c r="G335" s="360">
        <v>105.36666666666665</v>
      </c>
      <c r="H335" s="360">
        <v>110.16666666666666</v>
      </c>
      <c r="I335" s="360">
        <v>111.48333333333335</v>
      </c>
      <c r="J335" s="360">
        <v>112.56666666666666</v>
      </c>
      <c r="K335" s="359">
        <v>110.4</v>
      </c>
      <c r="L335" s="359">
        <v>108</v>
      </c>
      <c r="M335" s="359">
        <v>130.71171000000001</v>
      </c>
      <c r="N335" s="1"/>
      <c r="O335" s="1"/>
    </row>
    <row r="336" spans="1:15" ht="12.75" customHeight="1">
      <c r="A336" s="30">
        <v>326</v>
      </c>
      <c r="B336" s="408" t="s">
        <v>166</v>
      </c>
      <c r="C336" s="359">
        <v>4900.8</v>
      </c>
      <c r="D336" s="360">
        <v>4814.916666666667</v>
      </c>
      <c r="E336" s="360">
        <v>4635.8833333333341</v>
      </c>
      <c r="F336" s="360">
        <v>4370.9666666666672</v>
      </c>
      <c r="G336" s="360">
        <v>4191.9333333333343</v>
      </c>
      <c r="H336" s="360">
        <v>5079.8333333333339</v>
      </c>
      <c r="I336" s="360">
        <v>5258.8666666666668</v>
      </c>
      <c r="J336" s="360">
        <v>5523.7833333333338</v>
      </c>
      <c r="K336" s="359">
        <v>4993.95</v>
      </c>
      <c r="L336" s="359">
        <v>4550</v>
      </c>
      <c r="M336" s="359">
        <v>20.702279999999998</v>
      </c>
      <c r="N336" s="1"/>
      <c r="O336" s="1"/>
    </row>
    <row r="337" spans="1:15" ht="12.75" customHeight="1">
      <c r="A337" s="30">
        <v>327</v>
      </c>
      <c r="B337" s="408" t="s">
        <v>167</v>
      </c>
      <c r="C337" s="359">
        <v>3934.3</v>
      </c>
      <c r="D337" s="360">
        <v>3924.1</v>
      </c>
      <c r="E337" s="360">
        <v>3870.2</v>
      </c>
      <c r="F337" s="360">
        <v>3806.1</v>
      </c>
      <c r="G337" s="360">
        <v>3752.2</v>
      </c>
      <c r="H337" s="360">
        <v>3988.2</v>
      </c>
      <c r="I337" s="360">
        <v>4042.1000000000004</v>
      </c>
      <c r="J337" s="360">
        <v>4106.2</v>
      </c>
      <c r="K337" s="359">
        <v>3978</v>
      </c>
      <c r="L337" s="359">
        <v>3860</v>
      </c>
      <c r="M337" s="359">
        <v>1.79158</v>
      </c>
      <c r="N337" s="1"/>
      <c r="O337" s="1"/>
    </row>
    <row r="338" spans="1:15" ht="12.75" customHeight="1">
      <c r="A338" s="30">
        <v>328</v>
      </c>
      <c r="B338" s="408" t="s">
        <v>849</v>
      </c>
      <c r="C338" s="359">
        <v>2122.15</v>
      </c>
      <c r="D338" s="360">
        <v>2149.3666666666668</v>
      </c>
      <c r="E338" s="360">
        <v>2078.7833333333338</v>
      </c>
      <c r="F338" s="360">
        <v>2035.416666666667</v>
      </c>
      <c r="G338" s="360">
        <v>1964.8333333333339</v>
      </c>
      <c r="H338" s="360">
        <v>2192.7333333333336</v>
      </c>
      <c r="I338" s="360">
        <v>2263.3166666666666</v>
      </c>
      <c r="J338" s="360">
        <v>2306.6833333333334</v>
      </c>
      <c r="K338" s="359">
        <v>2219.9499999999998</v>
      </c>
      <c r="L338" s="359">
        <v>2106</v>
      </c>
      <c r="M338" s="359">
        <v>0.67415999999999998</v>
      </c>
      <c r="N338" s="1"/>
      <c r="O338" s="1"/>
    </row>
    <row r="339" spans="1:15" ht="12.75" customHeight="1">
      <c r="A339" s="30">
        <v>329</v>
      </c>
      <c r="B339" s="408" t="s">
        <v>458</v>
      </c>
      <c r="C339" s="359">
        <v>46.65</v>
      </c>
      <c r="D339" s="360">
        <v>46.816666666666663</v>
      </c>
      <c r="E339" s="360">
        <v>46.133333333333326</v>
      </c>
      <c r="F339" s="360">
        <v>45.61666666666666</v>
      </c>
      <c r="G339" s="360">
        <v>44.933333333333323</v>
      </c>
      <c r="H339" s="360">
        <v>47.333333333333329</v>
      </c>
      <c r="I339" s="360">
        <v>48.016666666666666</v>
      </c>
      <c r="J339" s="360">
        <v>48.533333333333331</v>
      </c>
      <c r="K339" s="359">
        <v>47.5</v>
      </c>
      <c r="L339" s="359">
        <v>46.3</v>
      </c>
      <c r="M339" s="359">
        <v>59.939599999999999</v>
      </c>
      <c r="N339" s="1"/>
      <c r="O339" s="1"/>
    </row>
    <row r="340" spans="1:15" ht="12.75" customHeight="1">
      <c r="A340" s="30">
        <v>330</v>
      </c>
      <c r="B340" s="408" t="s">
        <v>459</v>
      </c>
      <c r="C340" s="359">
        <v>75</v>
      </c>
      <c r="D340" s="360">
        <v>75.033333333333346</v>
      </c>
      <c r="E340" s="360">
        <v>74.266666666666694</v>
      </c>
      <c r="F340" s="360">
        <v>73.533333333333346</v>
      </c>
      <c r="G340" s="360">
        <v>72.766666666666694</v>
      </c>
      <c r="H340" s="360">
        <v>75.766666666666694</v>
      </c>
      <c r="I340" s="360">
        <v>76.533333333333346</v>
      </c>
      <c r="J340" s="360">
        <v>77.266666666666694</v>
      </c>
      <c r="K340" s="359">
        <v>75.8</v>
      </c>
      <c r="L340" s="359">
        <v>74.3</v>
      </c>
      <c r="M340" s="359">
        <v>38.852670000000003</v>
      </c>
      <c r="N340" s="1"/>
      <c r="O340" s="1"/>
    </row>
    <row r="341" spans="1:15" ht="12.75" customHeight="1">
      <c r="A341" s="30">
        <v>331</v>
      </c>
      <c r="B341" s="408" t="s">
        <v>460</v>
      </c>
      <c r="C341" s="359">
        <v>579.75</v>
      </c>
      <c r="D341" s="360">
        <v>578.91666666666663</v>
      </c>
      <c r="E341" s="360">
        <v>573.43333333333328</v>
      </c>
      <c r="F341" s="360">
        <v>567.11666666666667</v>
      </c>
      <c r="G341" s="360">
        <v>561.63333333333333</v>
      </c>
      <c r="H341" s="360">
        <v>585.23333333333323</v>
      </c>
      <c r="I341" s="360">
        <v>590.71666666666658</v>
      </c>
      <c r="J341" s="360">
        <v>597.03333333333319</v>
      </c>
      <c r="K341" s="359">
        <v>584.4</v>
      </c>
      <c r="L341" s="359">
        <v>572.6</v>
      </c>
      <c r="M341" s="359">
        <v>0.19127</v>
      </c>
      <c r="N341" s="1"/>
      <c r="O341" s="1"/>
    </row>
    <row r="342" spans="1:15" ht="12.75" customHeight="1">
      <c r="A342" s="30">
        <v>332</v>
      </c>
      <c r="B342" s="408" t="s">
        <v>168</v>
      </c>
      <c r="C342" s="359">
        <v>18521.55</v>
      </c>
      <c r="D342" s="360">
        <v>18529.816666666666</v>
      </c>
      <c r="E342" s="360">
        <v>18419.73333333333</v>
      </c>
      <c r="F342" s="360">
        <v>18317.916666666664</v>
      </c>
      <c r="G342" s="360">
        <v>18207.833333333328</v>
      </c>
      <c r="H342" s="360">
        <v>18631.633333333331</v>
      </c>
      <c r="I342" s="360">
        <v>18741.716666666667</v>
      </c>
      <c r="J342" s="360">
        <v>18843.533333333333</v>
      </c>
      <c r="K342" s="359">
        <v>18639.900000000001</v>
      </c>
      <c r="L342" s="359">
        <v>18428</v>
      </c>
      <c r="M342" s="359">
        <v>0.29760999999999999</v>
      </c>
      <c r="N342" s="1"/>
      <c r="O342" s="1"/>
    </row>
    <row r="343" spans="1:15" ht="12.75" customHeight="1">
      <c r="A343" s="30">
        <v>333</v>
      </c>
      <c r="B343" s="408" t="s">
        <v>466</v>
      </c>
      <c r="C343" s="359">
        <v>82</v>
      </c>
      <c r="D343" s="360">
        <v>82.95</v>
      </c>
      <c r="E343" s="360">
        <v>80.600000000000009</v>
      </c>
      <c r="F343" s="360">
        <v>79.2</v>
      </c>
      <c r="G343" s="360">
        <v>76.850000000000009</v>
      </c>
      <c r="H343" s="360">
        <v>84.350000000000009</v>
      </c>
      <c r="I343" s="360">
        <v>86.7</v>
      </c>
      <c r="J343" s="360">
        <v>88.100000000000009</v>
      </c>
      <c r="K343" s="359">
        <v>85.3</v>
      </c>
      <c r="L343" s="359">
        <v>81.55</v>
      </c>
      <c r="M343" s="359">
        <v>9.1246100000000006</v>
      </c>
      <c r="N343" s="1"/>
      <c r="O343" s="1"/>
    </row>
    <row r="344" spans="1:15" ht="12.75" customHeight="1">
      <c r="A344" s="30">
        <v>334</v>
      </c>
      <c r="B344" s="408" t="s">
        <v>465</v>
      </c>
      <c r="C344" s="359">
        <v>57.65</v>
      </c>
      <c r="D344" s="360">
        <v>57.9</v>
      </c>
      <c r="E344" s="360">
        <v>56.9</v>
      </c>
      <c r="F344" s="360">
        <v>56.15</v>
      </c>
      <c r="G344" s="360">
        <v>55.15</v>
      </c>
      <c r="H344" s="360">
        <v>58.65</v>
      </c>
      <c r="I344" s="360">
        <v>59.65</v>
      </c>
      <c r="J344" s="360">
        <v>60.4</v>
      </c>
      <c r="K344" s="359">
        <v>58.9</v>
      </c>
      <c r="L344" s="359">
        <v>57.15</v>
      </c>
      <c r="M344" s="359">
        <v>10.38968</v>
      </c>
      <c r="N344" s="1"/>
      <c r="O344" s="1"/>
    </row>
    <row r="345" spans="1:15" ht="12.75" customHeight="1">
      <c r="A345" s="30">
        <v>335</v>
      </c>
      <c r="B345" s="408" t="s">
        <v>464</v>
      </c>
      <c r="C345" s="359">
        <v>645.4</v>
      </c>
      <c r="D345" s="360">
        <v>644.83333333333337</v>
      </c>
      <c r="E345" s="360">
        <v>636.7166666666667</v>
      </c>
      <c r="F345" s="360">
        <v>628.0333333333333</v>
      </c>
      <c r="G345" s="360">
        <v>619.91666666666663</v>
      </c>
      <c r="H345" s="360">
        <v>653.51666666666677</v>
      </c>
      <c r="I345" s="360">
        <v>661.63333333333333</v>
      </c>
      <c r="J345" s="360">
        <v>670.31666666666683</v>
      </c>
      <c r="K345" s="359">
        <v>652.95000000000005</v>
      </c>
      <c r="L345" s="359">
        <v>636.15</v>
      </c>
      <c r="M345" s="359">
        <v>1.2115100000000001</v>
      </c>
      <c r="N345" s="1"/>
      <c r="O345" s="1"/>
    </row>
    <row r="346" spans="1:15" ht="12.75" customHeight="1">
      <c r="A346" s="30">
        <v>336</v>
      </c>
      <c r="B346" s="408" t="s">
        <v>461</v>
      </c>
      <c r="C346" s="359">
        <v>30</v>
      </c>
      <c r="D346" s="360">
        <v>29.983333333333334</v>
      </c>
      <c r="E346" s="360">
        <v>29.81666666666667</v>
      </c>
      <c r="F346" s="360">
        <v>29.633333333333336</v>
      </c>
      <c r="G346" s="360">
        <v>29.466666666666672</v>
      </c>
      <c r="H346" s="360">
        <v>30.166666666666668</v>
      </c>
      <c r="I346" s="360">
        <v>30.333333333333332</v>
      </c>
      <c r="J346" s="360">
        <v>30.516666666666666</v>
      </c>
      <c r="K346" s="359">
        <v>30.15</v>
      </c>
      <c r="L346" s="359">
        <v>29.8</v>
      </c>
      <c r="M346" s="359">
        <v>33.245510000000003</v>
      </c>
      <c r="N346" s="1"/>
      <c r="O346" s="1"/>
    </row>
    <row r="347" spans="1:15" ht="12.75" customHeight="1">
      <c r="A347" s="30">
        <v>337</v>
      </c>
      <c r="B347" s="408" t="s">
        <v>537</v>
      </c>
      <c r="C347" s="359">
        <v>143.94999999999999</v>
      </c>
      <c r="D347" s="360">
        <v>143.15</v>
      </c>
      <c r="E347" s="360">
        <v>140.30000000000001</v>
      </c>
      <c r="F347" s="360">
        <v>136.65</v>
      </c>
      <c r="G347" s="360">
        <v>133.80000000000001</v>
      </c>
      <c r="H347" s="360">
        <v>146.80000000000001</v>
      </c>
      <c r="I347" s="360">
        <v>149.64999999999998</v>
      </c>
      <c r="J347" s="360">
        <v>153.30000000000001</v>
      </c>
      <c r="K347" s="359">
        <v>146</v>
      </c>
      <c r="L347" s="359">
        <v>139.5</v>
      </c>
      <c r="M347" s="359">
        <v>10.603</v>
      </c>
      <c r="N347" s="1"/>
      <c r="O347" s="1"/>
    </row>
    <row r="348" spans="1:15" ht="12.75" customHeight="1">
      <c r="A348" s="30">
        <v>338</v>
      </c>
      <c r="B348" s="408" t="s">
        <v>467</v>
      </c>
      <c r="C348" s="359">
        <v>2414.35</v>
      </c>
      <c r="D348" s="360">
        <v>2403.75</v>
      </c>
      <c r="E348" s="360">
        <v>2367.5</v>
      </c>
      <c r="F348" s="360">
        <v>2320.65</v>
      </c>
      <c r="G348" s="360">
        <v>2284.4</v>
      </c>
      <c r="H348" s="360">
        <v>2450.6</v>
      </c>
      <c r="I348" s="360">
        <v>2486.85</v>
      </c>
      <c r="J348" s="360">
        <v>2533.6999999999998</v>
      </c>
      <c r="K348" s="359">
        <v>2440</v>
      </c>
      <c r="L348" s="359">
        <v>2356.9</v>
      </c>
      <c r="M348" s="359">
        <v>3.6700000000000003E-2</v>
      </c>
      <c r="N348" s="1"/>
      <c r="O348" s="1"/>
    </row>
    <row r="349" spans="1:15" ht="12.75" customHeight="1">
      <c r="A349" s="30">
        <v>339</v>
      </c>
      <c r="B349" s="408" t="s">
        <v>462</v>
      </c>
      <c r="C349" s="359">
        <v>66.75</v>
      </c>
      <c r="D349" s="360">
        <v>66.86666666666666</v>
      </c>
      <c r="E349" s="360">
        <v>65.98333333333332</v>
      </c>
      <c r="F349" s="360">
        <v>65.216666666666654</v>
      </c>
      <c r="G349" s="360">
        <v>64.333333333333314</v>
      </c>
      <c r="H349" s="360">
        <v>67.633333333333326</v>
      </c>
      <c r="I349" s="360">
        <v>68.51666666666668</v>
      </c>
      <c r="J349" s="360">
        <v>69.283333333333331</v>
      </c>
      <c r="K349" s="359">
        <v>67.75</v>
      </c>
      <c r="L349" s="359">
        <v>66.099999999999994</v>
      </c>
      <c r="M349" s="359">
        <v>13.070180000000001</v>
      </c>
      <c r="N349" s="1"/>
      <c r="O349" s="1"/>
    </row>
    <row r="350" spans="1:15" ht="12.75" customHeight="1">
      <c r="A350" s="30">
        <v>340</v>
      </c>
      <c r="B350" s="408" t="s">
        <v>169</v>
      </c>
      <c r="C350" s="359">
        <v>138.94999999999999</v>
      </c>
      <c r="D350" s="360">
        <v>139.46666666666667</v>
      </c>
      <c r="E350" s="360">
        <v>137.58333333333334</v>
      </c>
      <c r="F350" s="360">
        <v>136.21666666666667</v>
      </c>
      <c r="G350" s="360">
        <v>134.33333333333334</v>
      </c>
      <c r="H350" s="360">
        <v>140.83333333333334</v>
      </c>
      <c r="I350" s="360">
        <v>142.71666666666667</v>
      </c>
      <c r="J350" s="360">
        <v>144.08333333333334</v>
      </c>
      <c r="K350" s="359">
        <v>141.35</v>
      </c>
      <c r="L350" s="359">
        <v>138.1</v>
      </c>
      <c r="M350" s="359">
        <v>66.148200000000003</v>
      </c>
      <c r="N350" s="1"/>
      <c r="O350" s="1"/>
    </row>
    <row r="351" spans="1:15" ht="12.75" customHeight="1">
      <c r="A351" s="30">
        <v>341</v>
      </c>
      <c r="B351" s="408" t="s">
        <v>463</v>
      </c>
      <c r="C351" s="359">
        <v>232.85</v>
      </c>
      <c r="D351" s="360">
        <v>235.58333333333334</v>
      </c>
      <c r="E351" s="360">
        <v>228.4666666666667</v>
      </c>
      <c r="F351" s="360">
        <v>224.08333333333334</v>
      </c>
      <c r="G351" s="360">
        <v>216.9666666666667</v>
      </c>
      <c r="H351" s="360">
        <v>239.9666666666667</v>
      </c>
      <c r="I351" s="360">
        <v>247.08333333333331</v>
      </c>
      <c r="J351" s="360">
        <v>251.4666666666667</v>
      </c>
      <c r="K351" s="359">
        <v>242.7</v>
      </c>
      <c r="L351" s="359">
        <v>231.2</v>
      </c>
      <c r="M351" s="359">
        <v>7.1767099999999999</v>
      </c>
      <c r="N351" s="1"/>
      <c r="O351" s="1"/>
    </row>
    <row r="352" spans="1:15" ht="12.75" customHeight="1">
      <c r="A352" s="30">
        <v>342</v>
      </c>
      <c r="B352" s="408" t="s">
        <v>171</v>
      </c>
      <c r="C352" s="359">
        <v>142.05000000000001</v>
      </c>
      <c r="D352" s="360">
        <v>141.33333333333334</v>
      </c>
      <c r="E352" s="360">
        <v>139.26666666666668</v>
      </c>
      <c r="F352" s="360">
        <v>136.48333333333335</v>
      </c>
      <c r="G352" s="360">
        <v>134.41666666666669</v>
      </c>
      <c r="H352" s="360">
        <v>144.11666666666667</v>
      </c>
      <c r="I352" s="360">
        <v>146.18333333333334</v>
      </c>
      <c r="J352" s="360">
        <v>148.96666666666667</v>
      </c>
      <c r="K352" s="359">
        <v>143.4</v>
      </c>
      <c r="L352" s="359">
        <v>138.55000000000001</v>
      </c>
      <c r="M352" s="359">
        <v>279.28926999999999</v>
      </c>
      <c r="N352" s="1"/>
      <c r="O352" s="1"/>
    </row>
    <row r="353" spans="1:15" ht="12.75" customHeight="1">
      <c r="A353" s="30">
        <v>343</v>
      </c>
      <c r="B353" s="408" t="s">
        <v>270</v>
      </c>
      <c r="C353" s="359">
        <v>915.8</v>
      </c>
      <c r="D353" s="360">
        <v>912.15</v>
      </c>
      <c r="E353" s="360">
        <v>897.34999999999991</v>
      </c>
      <c r="F353" s="360">
        <v>878.9</v>
      </c>
      <c r="G353" s="360">
        <v>864.09999999999991</v>
      </c>
      <c r="H353" s="360">
        <v>930.59999999999991</v>
      </c>
      <c r="I353" s="360">
        <v>945.39999999999986</v>
      </c>
      <c r="J353" s="360">
        <v>963.84999999999991</v>
      </c>
      <c r="K353" s="359">
        <v>926.95</v>
      </c>
      <c r="L353" s="359">
        <v>893.7</v>
      </c>
      <c r="M353" s="359">
        <v>8.25108</v>
      </c>
      <c r="N353" s="1"/>
      <c r="O353" s="1"/>
    </row>
    <row r="354" spans="1:15" ht="12.75" customHeight="1">
      <c r="A354" s="30">
        <v>344</v>
      </c>
      <c r="B354" s="408" t="s">
        <v>468</v>
      </c>
      <c r="C354" s="359">
        <v>3515.25</v>
      </c>
      <c r="D354" s="360">
        <v>3496.1999999999994</v>
      </c>
      <c r="E354" s="360">
        <v>3456.4999999999986</v>
      </c>
      <c r="F354" s="360">
        <v>3397.7499999999991</v>
      </c>
      <c r="G354" s="360">
        <v>3358.0499999999984</v>
      </c>
      <c r="H354" s="360">
        <v>3554.9499999999989</v>
      </c>
      <c r="I354" s="360">
        <v>3594.6499999999996</v>
      </c>
      <c r="J354" s="360">
        <v>3653.3999999999992</v>
      </c>
      <c r="K354" s="359">
        <v>3535.9</v>
      </c>
      <c r="L354" s="359">
        <v>3437.45</v>
      </c>
      <c r="M354" s="359">
        <v>1.5051699999999999</v>
      </c>
      <c r="N354" s="1"/>
      <c r="O354" s="1"/>
    </row>
    <row r="355" spans="1:15" ht="12.75" customHeight="1">
      <c r="A355" s="30">
        <v>345</v>
      </c>
      <c r="B355" s="408" t="s">
        <v>271</v>
      </c>
      <c r="C355" s="359">
        <v>239.65</v>
      </c>
      <c r="D355" s="360">
        <v>237.28333333333333</v>
      </c>
      <c r="E355" s="360">
        <v>233.86666666666667</v>
      </c>
      <c r="F355" s="360">
        <v>228.08333333333334</v>
      </c>
      <c r="G355" s="360">
        <v>224.66666666666669</v>
      </c>
      <c r="H355" s="360">
        <v>243.06666666666666</v>
      </c>
      <c r="I355" s="360">
        <v>246.48333333333335</v>
      </c>
      <c r="J355" s="360">
        <v>252.26666666666665</v>
      </c>
      <c r="K355" s="359">
        <v>240.7</v>
      </c>
      <c r="L355" s="359">
        <v>231.5</v>
      </c>
      <c r="M355" s="359">
        <v>18.041640000000001</v>
      </c>
      <c r="N355" s="1"/>
      <c r="O355" s="1"/>
    </row>
    <row r="356" spans="1:15" ht="12.75" customHeight="1">
      <c r="A356" s="30">
        <v>346</v>
      </c>
      <c r="B356" s="408" t="s">
        <v>172</v>
      </c>
      <c r="C356" s="359">
        <v>172.6</v>
      </c>
      <c r="D356" s="360">
        <v>172.33333333333334</v>
      </c>
      <c r="E356" s="360">
        <v>169.81666666666669</v>
      </c>
      <c r="F356" s="360">
        <v>167.03333333333336</v>
      </c>
      <c r="G356" s="360">
        <v>164.51666666666671</v>
      </c>
      <c r="H356" s="360">
        <v>175.11666666666667</v>
      </c>
      <c r="I356" s="360">
        <v>177.63333333333333</v>
      </c>
      <c r="J356" s="360">
        <v>180.41666666666666</v>
      </c>
      <c r="K356" s="359">
        <v>174.85</v>
      </c>
      <c r="L356" s="359">
        <v>169.55</v>
      </c>
      <c r="M356" s="359">
        <v>240.31034</v>
      </c>
      <c r="N356" s="1"/>
      <c r="O356" s="1"/>
    </row>
    <row r="357" spans="1:15" ht="12.75" customHeight="1">
      <c r="A357" s="30">
        <v>347</v>
      </c>
      <c r="B357" s="408" t="s">
        <v>469</v>
      </c>
      <c r="C357" s="359">
        <v>331.8</v>
      </c>
      <c r="D357" s="360">
        <v>334.68333333333334</v>
      </c>
      <c r="E357" s="360">
        <v>324.06666666666666</v>
      </c>
      <c r="F357" s="360">
        <v>316.33333333333331</v>
      </c>
      <c r="G357" s="360">
        <v>305.71666666666664</v>
      </c>
      <c r="H357" s="360">
        <v>342.41666666666669</v>
      </c>
      <c r="I357" s="360">
        <v>353.03333333333336</v>
      </c>
      <c r="J357" s="360">
        <v>360.76666666666671</v>
      </c>
      <c r="K357" s="359">
        <v>345.3</v>
      </c>
      <c r="L357" s="359">
        <v>326.95</v>
      </c>
      <c r="M357" s="359">
        <v>6.5318199999999997</v>
      </c>
      <c r="N357" s="1"/>
      <c r="O357" s="1"/>
    </row>
    <row r="358" spans="1:15" ht="12.75" customHeight="1">
      <c r="A358" s="30">
        <v>348</v>
      </c>
      <c r="B358" s="408" t="s">
        <v>173</v>
      </c>
      <c r="C358" s="359">
        <v>42426.05</v>
      </c>
      <c r="D358" s="360">
        <v>42499.833333333336</v>
      </c>
      <c r="E358" s="360">
        <v>41999.76666666667</v>
      </c>
      <c r="F358" s="360">
        <v>41573.483333333337</v>
      </c>
      <c r="G358" s="360">
        <v>41073.416666666672</v>
      </c>
      <c r="H358" s="360">
        <v>42926.116666666669</v>
      </c>
      <c r="I358" s="360">
        <v>43426.183333333334</v>
      </c>
      <c r="J358" s="360">
        <v>43852.466666666667</v>
      </c>
      <c r="K358" s="359">
        <v>42999.9</v>
      </c>
      <c r="L358" s="359">
        <v>42073.55</v>
      </c>
      <c r="M358" s="359">
        <v>0.18628</v>
      </c>
      <c r="N358" s="1"/>
      <c r="O358" s="1"/>
    </row>
    <row r="359" spans="1:15" ht="12.75" customHeight="1">
      <c r="A359" s="30">
        <v>349</v>
      </c>
      <c r="B359" s="408" t="s">
        <v>174</v>
      </c>
      <c r="C359" s="359">
        <v>2391.5500000000002</v>
      </c>
      <c r="D359" s="360">
        <v>2391.8333333333335</v>
      </c>
      <c r="E359" s="360">
        <v>2374.7166666666672</v>
      </c>
      <c r="F359" s="360">
        <v>2357.8833333333337</v>
      </c>
      <c r="G359" s="360">
        <v>2340.7666666666673</v>
      </c>
      <c r="H359" s="360">
        <v>2408.666666666667</v>
      </c>
      <c r="I359" s="360">
        <v>2425.7833333333328</v>
      </c>
      <c r="J359" s="360">
        <v>2442.6166666666668</v>
      </c>
      <c r="K359" s="359">
        <v>2408.9499999999998</v>
      </c>
      <c r="L359" s="359">
        <v>2375</v>
      </c>
      <c r="M359" s="359">
        <v>2.5015499999999999</v>
      </c>
      <c r="N359" s="1"/>
      <c r="O359" s="1"/>
    </row>
    <row r="360" spans="1:15" ht="12.75" customHeight="1">
      <c r="A360" s="30">
        <v>350</v>
      </c>
      <c r="B360" s="408" t="s">
        <v>473</v>
      </c>
      <c r="C360" s="359">
        <v>4400.1000000000004</v>
      </c>
      <c r="D360" s="360">
        <v>4376.3</v>
      </c>
      <c r="E360" s="360">
        <v>4313.8</v>
      </c>
      <c r="F360" s="360">
        <v>4227.5</v>
      </c>
      <c r="G360" s="360">
        <v>4165</v>
      </c>
      <c r="H360" s="360">
        <v>4462.6000000000004</v>
      </c>
      <c r="I360" s="360">
        <v>4525.1000000000004</v>
      </c>
      <c r="J360" s="360">
        <v>4611.4000000000005</v>
      </c>
      <c r="K360" s="359">
        <v>4438.8</v>
      </c>
      <c r="L360" s="359">
        <v>4290</v>
      </c>
      <c r="M360" s="359">
        <v>2.9794200000000002</v>
      </c>
      <c r="N360" s="1"/>
      <c r="O360" s="1"/>
    </row>
    <row r="361" spans="1:15" ht="12.75" customHeight="1">
      <c r="A361" s="30">
        <v>351</v>
      </c>
      <c r="B361" s="408" t="s">
        <v>175</v>
      </c>
      <c r="C361" s="359">
        <v>213.75</v>
      </c>
      <c r="D361" s="360">
        <v>214.4666666666667</v>
      </c>
      <c r="E361" s="360">
        <v>212.5833333333334</v>
      </c>
      <c r="F361" s="360">
        <v>211.41666666666671</v>
      </c>
      <c r="G361" s="360">
        <v>209.53333333333342</v>
      </c>
      <c r="H361" s="360">
        <v>215.63333333333338</v>
      </c>
      <c r="I361" s="360">
        <v>217.51666666666671</v>
      </c>
      <c r="J361" s="360">
        <v>218.68333333333337</v>
      </c>
      <c r="K361" s="359">
        <v>216.35</v>
      </c>
      <c r="L361" s="359">
        <v>213.3</v>
      </c>
      <c r="M361" s="359">
        <v>9.0405899999999999</v>
      </c>
      <c r="N361" s="1"/>
      <c r="O361" s="1"/>
    </row>
    <row r="362" spans="1:15" ht="12.75" customHeight="1">
      <c r="A362" s="30">
        <v>352</v>
      </c>
      <c r="B362" s="408" t="s">
        <v>176</v>
      </c>
      <c r="C362" s="359">
        <v>121.7</v>
      </c>
      <c r="D362" s="360">
        <v>120.89999999999999</v>
      </c>
      <c r="E362" s="360">
        <v>119.34999999999998</v>
      </c>
      <c r="F362" s="360">
        <v>116.99999999999999</v>
      </c>
      <c r="G362" s="360">
        <v>115.44999999999997</v>
      </c>
      <c r="H362" s="360">
        <v>123.24999999999999</v>
      </c>
      <c r="I362" s="360">
        <v>124.8</v>
      </c>
      <c r="J362" s="360">
        <v>127.14999999999999</v>
      </c>
      <c r="K362" s="359">
        <v>122.45</v>
      </c>
      <c r="L362" s="359">
        <v>118.55</v>
      </c>
      <c r="M362" s="359">
        <v>112.21369</v>
      </c>
      <c r="N362" s="1"/>
      <c r="O362" s="1"/>
    </row>
    <row r="363" spans="1:15" ht="12.75" customHeight="1">
      <c r="A363" s="30">
        <v>353</v>
      </c>
      <c r="B363" s="408" t="s">
        <v>177</v>
      </c>
      <c r="C363" s="359">
        <v>4529.75</v>
      </c>
      <c r="D363" s="360">
        <v>4526.4000000000005</v>
      </c>
      <c r="E363" s="360">
        <v>4492.8500000000013</v>
      </c>
      <c r="F363" s="360">
        <v>4455.9500000000007</v>
      </c>
      <c r="G363" s="360">
        <v>4422.4000000000015</v>
      </c>
      <c r="H363" s="360">
        <v>4563.3000000000011</v>
      </c>
      <c r="I363" s="360">
        <v>4596.8500000000004</v>
      </c>
      <c r="J363" s="360">
        <v>4633.7500000000009</v>
      </c>
      <c r="K363" s="359">
        <v>4559.95</v>
      </c>
      <c r="L363" s="359">
        <v>4489.5</v>
      </c>
      <c r="M363" s="359">
        <v>0.13816000000000001</v>
      </c>
      <c r="N363" s="1"/>
      <c r="O363" s="1"/>
    </row>
    <row r="364" spans="1:15" ht="12.75" customHeight="1">
      <c r="A364" s="30">
        <v>354</v>
      </c>
      <c r="B364" s="408" t="s">
        <v>274</v>
      </c>
      <c r="C364" s="359">
        <v>14754.1</v>
      </c>
      <c r="D364" s="360">
        <v>14693.733333333332</v>
      </c>
      <c r="E364" s="360">
        <v>14510.416666666664</v>
      </c>
      <c r="F364" s="360">
        <v>14266.733333333332</v>
      </c>
      <c r="G364" s="360">
        <v>14083.416666666664</v>
      </c>
      <c r="H364" s="360">
        <v>14937.416666666664</v>
      </c>
      <c r="I364" s="360">
        <v>15120.733333333334</v>
      </c>
      <c r="J364" s="360">
        <v>15364.416666666664</v>
      </c>
      <c r="K364" s="359">
        <v>14877.05</v>
      </c>
      <c r="L364" s="359">
        <v>14450.05</v>
      </c>
      <c r="M364" s="359">
        <v>0.20591000000000001</v>
      </c>
      <c r="N364" s="1"/>
      <c r="O364" s="1"/>
    </row>
    <row r="365" spans="1:15" ht="12.75" customHeight="1">
      <c r="A365" s="30">
        <v>355</v>
      </c>
      <c r="B365" s="408" t="s">
        <v>480</v>
      </c>
      <c r="C365" s="359">
        <v>5058.75</v>
      </c>
      <c r="D365" s="360">
        <v>5072.9000000000005</v>
      </c>
      <c r="E365" s="360">
        <v>5015.8500000000013</v>
      </c>
      <c r="F365" s="360">
        <v>4972.9500000000007</v>
      </c>
      <c r="G365" s="360">
        <v>4915.9000000000015</v>
      </c>
      <c r="H365" s="360">
        <v>5115.8000000000011</v>
      </c>
      <c r="I365" s="360">
        <v>5172.8500000000004</v>
      </c>
      <c r="J365" s="360">
        <v>5215.7500000000009</v>
      </c>
      <c r="K365" s="359">
        <v>5129.95</v>
      </c>
      <c r="L365" s="359">
        <v>5030</v>
      </c>
      <c r="M365" s="359">
        <v>3.934E-2</v>
      </c>
      <c r="N365" s="1"/>
      <c r="O365" s="1"/>
    </row>
    <row r="366" spans="1:15" ht="12.75" customHeight="1">
      <c r="A366" s="30">
        <v>356</v>
      </c>
      <c r="B366" s="408" t="s">
        <v>474</v>
      </c>
      <c r="C366" s="359" t="e">
        <v>#N/A</v>
      </c>
      <c r="D366" s="360" t="e">
        <v>#N/A</v>
      </c>
      <c r="E366" s="360" t="e">
        <v>#N/A</v>
      </c>
      <c r="F366" s="360" t="e">
        <v>#N/A</v>
      </c>
      <c r="G366" s="360" t="e">
        <v>#N/A</v>
      </c>
      <c r="H366" s="360" t="e">
        <v>#N/A</v>
      </c>
      <c r="I366" s="360" t="e">
        <v>#N/A</v>
      </c>
      <c r="J366" s="360" t="e">
        <v>#N/A</v>
      </c>
      <c r="K366" s="359" t="e">
        <v>#N/A</v>
      </c>
      <c r="L366" s="359" t="e">
        <v>#N/A</v>
      </c>
      <c r="M366" s="359" t="e">
        <v>#N/A</v>
      </c>
      <c r="N366" s="1"/>
      <c r="O366" s="1"/>
    </row>
    <row r="367" spans="1:15" ht="12.75" customHeight="1">
      <c r="A367" s="30">
        <v>357</v>
      </c>
      <c r="B367" s="408" t="s">
        <v>475</v>
      </c>
      <c r="C367" s="359">
        <v>995.9</v>
      </c>
      <c r="D367" s="360">
        <v>984.5333333333333</v>
      </c>
      <c r="E367" s="360">
        <v>963.36666666666656</v>
      </c>
      <c r="F367" s="360">
        <v>930.83333333333326</v>
      </c>
      <c r="G367" s="360">
        <v>909.66666666666652</v>
      </c>
      <c r="H367" s="360">
        <v>1017.0666666666666</v>
      </c>
      <c r="I367" s="360">
        <v>1038.2333333333333</v>
      </c>
      <c r="J367" s="360">
        <v>1070.7666666666667</v>
      </c>
      <c r="K367" s="359">
        <v>1005.7</v>
      </c>
      <c r="L367" s="359">
        <v>952</v>
      </c>
      <c r="M367" s="359">
        <v>2.0223</v>
      </c>
      <c r="N367" s="1"/>
      <c r="O367" s="1"/>
    </row>
    <row r="368" spans="1:15" ht="12.75" customHeight="1">
      <c r="A368" s="30">
        <v>358</v>
      </c>
      <c r="B368" s="408" t="s">
        <v>178</v>
      </c>
      <c r="C368" s="359">
        <v>2456.5</v>
      </c>
      <c r="D368" s="360">
        <v>2474.9166666666665</v>
      </c>
      <c r="E368" s="360">
        <v>2426.833333333333</v>
      </c>
      <c r="F368" s="360">
        <v>2397.1666666666665</v>
      </c>
      <c r="G368" s="360">
        <v>2349.083333333333</v>
      </c>
      <c r="H368" s="360">
        <v>2504.583333333333</v>
      </c>
      <c r="I368" s="360">
        <v>2552.6666666666661</v>
      </c>
      <c r="J368" s="360">
        <v>2582.333333333333</v>
      </c>
      <c r="K368" s="359">
        <v>2523</v>
      </c>
      <c r="L368" s="359">
        <v>2445.25</v>
      </c>
      <c r="M368" s="359">
        <v>3.47289</v>
      </c>
      <c r="N368" s="1"/>
      <c r="O368" s="1"/>
    </row>
    <row r="369" spans="1:15" ht="12.75" customHeight="1">
      <c r="A369" s="30">
        <v>359</v>
      </c>
      <c r="B369" s="408" t="s">
        <v>179</v>
      </c>
      <c r="C369" s="359">
        <v>2433.5</v>
      </c>
      <c r="D369" s="360">
        <v>2434.9166666666665</v>
      </c>
      <c r="E369" s="360">
        <v>2384.833333333333</v>
      </c>
      <c r="F369" s="360">
        <v>2336.1666666666665</v>
      </c>
      <c r="G369" s="360">
        <v>2286.083333333333</v>
      </c>
      <c r="H369" s="360">
        <v>2483.583333333333</v>
      </c>
      <c r="I369" s="360">
        <v>2533.6666666666661</v>
      </c>
      <c r="J369" s="360">
        <v>2582.333333333333</v>
      </c>
      <c r="K369" s="359">
        <v>2485</v>
      </c>
      <c r="L369" s="359">
        <v>2386.25</v>
      </c>
      <c r="M369" s="359">
        <v>7.3422099999999997</v>
      </c>
      <c r="N369" s="1"/>
      <c r="O369" s="1"/>
    </row>
    <row r="370" spans="1:15" ht="12.75" customHeight="1">
      <c r="A370" s="30">
        <v>360</v>
      </c>
      <c r="B370" s="408" t="s">
        <v>180</v>
      </c>
      <c r="C370" s="359">
        <v>41.55</v>
      </c>
      <c r="D370" s="360">
        <v>41.416666666666664</v>
      </c>
      <c r="E370" s="360">
        <v>40.983333333333327</v>
      </c>
      <c r="F370" s="360">
        <v>40.416666666666664</v>
      </c>
      <c r="G370" s="360">
        <v>39.983333333333327</v>
      </c>
      <c r="H370" s="360">
        <v>41.983333333333327</v>
      </c>
      <c r="I370" s="360">
        <v>42.416666666666664</v>
      </c>
      <c r="J370" s="360">
        <v>42.983333333333327</v>
      </c>
      <c r="K370" s="359">
        <v>41.85</v>
      </c>
      <c r="L370" s="359">
        <v>40.85</v>
      </c>
      <c r="M370" s="359">
        <v>653.58799999999997</v>
      </c>
      <c r="N370" s="1"/>
      <c r="O370" s="1"/>
    </row>
    <row r="371" spans="1:15" ht="12.75" customHeight="1">
      <c r="A371" s="30">
        <v>361</v>
      </c>
      <c r="B371" s="408" t="s">
        <v>471</v>
      </c>
      <c r="C371" s="359">
        <v>435.65</v>
      </c>
      <c r="D371" s="360">
        <v>437.76666666666665</v>
      </c>
      <c r="E371" s="360">
        <v>430.83333333333331</v>
      </c>
      <c r="F371" s="360">
        <v>426.01666666666665</v>
      </c>
      <c r="G371" s="360">
        <v>419.08333333333331</v>
      </c>
      <c r="H371" s="360">
        <v>442.58333333333331</v>
      </c>
      <c r="I371" s="360">
        <v>449.51666666666671</v>
      </c>
      <c r="J371" s="360">
        <v>454.33333333333331</v>
      </c>
      <c r="K371" s="359">
        <v>444.7</v>
      </c>
      <c r="L371" s="359">
        <v>432.95</v>
      </c>
      <c r="M371" s="359">
        <v>1.9331499999999999</v>
      </c>
      <c r="N371" s="1"/>
      <c r="O371" s="1"/>
    </row>
    <row r="372" spans="1:15" ht="12.75" customHeight="1">
      <c r="A372" s="30">
        <v>362</v>
      </c>
      <c r="B372" s="408" t="s">
        <v>472</v>
      </c>
      <c r="C372" s="359">
        <v>295</v>
      </c>
      <c r="D372" s="360">
        <v>294.36666666666667</v>
      </c>
      <c r="E372" s="360">
        <v>288.78333333333336</v>
      </c>
      <c r="F372" s="360">
        <v>282.56666666666666</v>
      </c>
      <c r="G372" s="360">
        <v>276.98333333333335</v>
      </c>
      <c r="H372" s="360">
        <v>300.58333333333337</v>
      </c>
      <c r="I372" s="360">
        <v>306.16666666666663</v>
      </c>
      <c r="J372" s="360">
        <v>312.38333333333338</v>
      </c>
      <c r="K372" s="359">
        <v>299.95</v>
      </c>
      <c r="L372" s="359">
        <v>288.14999999999998</v>
      </c>
      <c r="M372" s="359">
        <v>3.0515500000000002</v>
      </c>
      <c r="N372" s="1"/>
      <c r="O372" s="1"/>
    </row>
    <row r="373" spans="1:15" ht="12.75" customHeight="1">
      <c r="A373" s="30">
        <v>363</v>
      </c>
      <c r="B373" s="408" t="s">
        <v>272</v>
      </c>
      <c r="C373" s="359">
        <v>2523.9</v>
      </c>
      <c r="D373" s="360">
        <v>2522.2833333333333</v>
      </c>
      <c r="E373" s="360">
        <v>2491.6166666666668</v>
      </c>
      <c r="F373" s="360">
        <v>2459.3333333333335</v>
      </c>
      <c r="G373" s="360">
        <v>2428.666666666667</v>
      </c>
      <c r="H373" s="360">
        <v>2554.5666666666666</v>
      </c>
      <c r="I373" s="360">
        <v>2585.2333333333336</v>
      </c>
      <c r="J373" s="360">
        <v>2617.5166666666664</v>
      </c>
      <c r="K373" s="359">
        <v>2552.9499999999998</v>
      </c>
      <c r="L373" s="359">
        <v>2490</v>
      </c>
      <c r="M373" s="359">
        <v>2.4828199999999998</v>
      </c>
      <c r="N373" s="1"/>
      <c r="O373" s="1"/>
    </row>
    <row r="374" spans="1:15" ht="12.75" customHeight="1">
      <c r="A374" s="30">
        <v>364</v>
      </c>
      <c r="B374" s="408" t="s">
        <v>476</v>
      </c>
      <c r="C374" s="359">
        <v>901.1</v>
      </c>
      <c r="D374" s="360">
        <v>892.0333333333333</v>
      </c>
      <c r="E374" s="360">
        <v>864.06666666666661</v>
      </c>
      <c r="F374" s="360">
        <v>827.0333333333333</v>
      </c>
      <c r="G374" s="360">
        <v>799.06666666666661</v>
      </c>
      <c r="H374" s="360">
        <v>929.06666666666661</v>
      </c>
      <c r="I374" s="360">
        <v>957.0333333333333</v>
      </c>
      <c r="J374" s="360">
        <v>994.06666666666661</v>
      </c>
      <c r="K374" s="359">
        <v>920</v>
      </c>
      <c r="L374" s="359">
        <v>855</v>
      </c>
      <c r="M374" s="359">
        <v>1.67075</v>
      </c>
      <c r="N374" s="1"/>
      <c r="O374" s="1"/>
    </row>
    <row r="375" spans="1:15" ht="12.75" customHeight="1">
      <c r="A375" s="30">
        <v>365</v>
      </c>
      <c r="B375" s="408" t="s">
        <v>477</v>
      </c>
      <c r="C375" s="359">
        <v>1839.6</v>
      </c>
      <c r="D375" s="360">
        <v>1839.8666666666668</v>
      </c>
      <c r="E375" s="360">
        <v>1816.7333333333336</v>
      </c>
      <c r="F375" s="360">
        <v>1793.8666666666668</v>
      </c>
      <c r="G375" s="360">
        <v>1770.7333333333336</v>
      </c>
      <c r="H375" s="360">
        <v>1862.7333333333336</v>
      </c>
      <c r="I375" s="360">
        <v>1885.8666666666668</v>
      </c>
      <c r="J375" s="360">
        <v>1908.7333333333336</v>
      </c>
      <c r="K375" s="359">
        <v>1863</v>
      </c>
      <c r="L375" s="359">
        <v>1817</v>
      </c>
      <c r="M375" s="359">
        <v>1.55938</v>
      </c>
      <c r="N375" s="1"/>
      <c r="O375" s="1"/>
    </row>
    <row r="376" spans="1:15" ht="12.75" customHeight="1">
      <c r="A376" s="30">
        <v>366</v>
      </c>
      <c r="B376" s="408" t="s">
        <v>850</v>
      </c>
      <c r="C376" s="359">
        <v>283.75</v>
      </c>
      <c r="D376" s="360">
        <v>282.31666666666666</v>
      </c>
      <c r="E376" s="360">
        <v>277.93333333333334</v>
      </c>
      <c r="F376" s="360">
        <v>272.11666666666667</v>
      </c>
      <c r="G376" s="360">
        <v>267.73333333333335</v>
      </c>
      <c r="H376" s="360">
        <v>288.13333333333333</v>
      </c>
      <c r="I376" s="360">
        <v>292.51666666666665</v>
      </c>
      <c r="J376" s="360">
        <v>298.33333333333331</v>
      </c>
      <c r="K376" s="359">
        <v>286.7</v>
      </c>
      <c r="L376" s="359">
        <v>276.5</v>
      </c>
      <c r="M376" s="359">
        <v>33.877549999999999</v>
      </c>
      <c r="N376" s="1"/>
      <c r="O376" s="1"/>
    </row>
    <row r="377" spans="1:15" ht="12.75" customHeight="1">
      <c r="A377" s="30">
        <v>367</v>
      </c>
      <c r="B377" s="408" t="s">
        <v>181</v>
      </c>
      <c r="C377" s="359">
        <v>215.4</v>
      </c>
      <c r="D377" s="360">
        <v>214.44999999999996</v>
      </c>
      <c r="E377" s="360">
        <v>212.14999999999992</v>
      </c>
      <c r="F377" s="360">
        <v>208.89999999999995</v>
      </c>
      <c r="G377" s="360">
        <v>206.59999999999991</v>
      </c>
      <c r="H377" s="360">
        <v>217.69999999999993</v>
      </c>
      <c r="I377" s="360">
        <v>219.99999999999994</v>
      </c>
      <c r="J377" s="360">
        <v>223.24999999999994</v>
      </c>
      <c r="K377" s="359">
        <v>216.75</v>
      </c>
      <c r="L377" s="359">
        <v>211.2</v>
      </c>
      <c r="M377" s="359">
        <v>149.3082</v>
      </c>
      <c r="N377" s="1"/>
      <c r="O377" s="1"/>
    </row>
    <row r="378" spans="1:15" ht="12.75" customHeight="1">
      <c r="A378" s="30">
        <v>368</v>
      </c>
      <c r="B378" s="408" t="s">
        <v>291</v>
      </c>
      <c r="C378" s="359">
        <v>3121.8</v>
      </c>
      <c r="D378" s="360">
        <v>3188.9333333333329</v>
      </c>
      <c r="E378" s="360">
        <v>3037.8666666666659</v>
      </c>
      <c r="F378" s="360">
        <v>2953.9333333333329</v>
      </c>
      <c r="G378" s="360">
        <v>2802.8666666666659</v>
      </c>
      <c r="H378" s="360">
        <v>3272.8666666666659</v>
      </c>
      <c r="I378" s="360">
        <v>3423.9333333333325</v>
      </c>
      <c r="J378" s="360">
        <v>3507.8666666666659</v>
      </c>
      <c r="K378" s="359">
        <v>3340</v>
      </c>
      <c r="L378" s="359">
        <v>3105</v>
      </c>
      <c r="M378" s="359">
        <v>0.76105</v>
      </c>
      <c r="N378" s="1"/>
      <c r="O378" s="1"/>
    </row>
    <row r="379" spans="1:15" ht="12.75" customHeight="1">
      <c r="A379" s="30">
        <v>369</v>
      </c>
      <c r="B379" s="408" t="s">
        <v>851</v>
      </c>
      <c r="C379" s="359">
        <v>422.85</v>
      </c>
      <c r="D379" s="360">
        <v>423.55</v>
      </c>
      <c r="E379" s="360">
        <v>419.5</v>
      </c>
      <c r="F379" s="360">
        <v>416.15</v>
      </c>
      <c r="G379" s="360">
        <v>412.09999999999997</v>
      </c>
      <c r="H379" s="360">
        <v>426.90000000000003</v>
      </c>
      <c r="I379" s="360">
        <v>430.9500000000001</v>
      </c>
      <c r="J379" s="360">
        <v>434.30000000000007</v>
      </c>
      <c r="K379" s="359">
        <v>427.6</v>
      </c>
      <c r="L379" s="359">
        <v>420.2</v>
      </c>
      <c r="M379" s="359">
        <v>7.4464699999999997</v>
      </c>
      <c r="N379" s="1"/>
      <c r="O379" s="1"/>
    </row>
    <row r="380" spans="1:15" ht="12.75" customHeight="1">
      <c r="A380" s="30">
        <v>370</v>
      </c>
      <c r="B380" s="408" t="s">
        <v>273</v>
      </c>
      <c r="C380" s="359">
        <v>488.3</v>
      </c>
      <c r="D380" s="360">
        <v>488.59999999999997</v>
      </c>
      <c r="E380" s="360">
        <v>479.74999999999994</v>
      </c>
      <c r="F380" s="360">
        <v>471.2</v>
      </c>
      <c r="G380" s="360">
        <v>462.34999999999997</v>
      </c>
      <c r="H380" s="360">
        <v>497.14999999999992</v>
      </c>
      <c r="I380" s="360">
        <v>505.99999999999994</v>
      </c>
      <c r="J380" s="360">
        <v>514.54999999999995</v>
      </c>
      <c r="K380" s="359">
        <v>497.45</v>
      </c>
      <c r="L380" s="359">
        <v>480.05</v>
      </c>
      <c r="M380" s="359">
        <v>6.4625700000000004</v>
      </c>
      <c r="N380" s="1"/>
      <c r="O380" s="1"/>
    </row>
    <row r="381" spans="1:15" ht="12.75" customHeight="1">
      <c r="A381" s="30">
        <v>371</v>
      </c>
      <c r="B381" s="408" t="s">
        <v>478</v>
      </c>
      <c r="C381" s="359">
        <v>678.55</v>
      </c>
      <c r="D381" s="360">
        <v>686.41666666666663</v>
      </c>
      <c r="E381" s="360">
        <v>665.83333333333326</v>
      </c>
      <c r="F381" s="360">
        <v>653.11666666666667</v>
      </c>
      <c r="G381" s="360">
        <v>632.5333333333333</v>
      </c>
      <c r="H381" s="360">
        <v>699.13333333333321</v>
      </c>
      <c r="I381" s="360">
        <v>719.71666666666647</v>
      </c>
      <c r="J381" s="360">
        <v>732.43333333333317</v>
      </c>
      <c r="K381" s="359">
        <v>707</v>
      </c>
      <c r="L381" s="359">
        <v>673.7</v>
      </c>
      <c r="M381" s="359">
        <v>1.7720800000000001</v>
      </c>
      <c r="N381" s="1"/>
      <c r="O381" s="1"/>
    </row>
    <row r="382" spans="1:15" ht="12.75" customHeight="1">
      <c r="A382" s="30">
        <v>372</v>
      </c>
      <c r="B382" s="408" t="s">
        <v>479</v>
      </c>
      <c r="C382" s="359">
        <v>140.5</v>
      </c>
      <c r="D382" s="360">
        <v>140.75</v>
      </c>
      <c r="E382" s="360">
        <v>137</v>
      </c>
      <c r="F382" s="360">
        <v>133.5</v>
      </c>
      <c r="G382" s="360">
        <v>129.75</v>
      </c>
      <c r="H382" s="360">
        <v>144.25</v>
      </c>
      <c r="I382" s="360">
        <v>148</v>
      </c>
      <c r="J382" s="360">
        <v>151.5</v>
      </c>
      <c r="K382" s="359">
        <v>144.5</v>
      </c>
      <c r="L382" s="359">
        <v>137.25</v>
      </c>
      <c r="M382" s="359">
        <v>5.2512600000000003</v>
      </c>
      <c r="N382" s="1"/>
      <c r="O382" s="1"/>
    </row>
    <row r="383" spans="1:15" ht="12.75" customHeight="1">
      <c r="A383" s="30">
        <v>373</v>
      </c>
      <c r="B383" s="408" t="s">
        <v>183</v>
      </c>
      <c r="C383" s="359">
        <v>1588.35</v>
      </c>
      <c r="D383" s="360">
        <v>1586.4333333333334</v>
      </c>
      <c r="E383" s="360">
        <v>1563.9166666666667</v>
      </c>
      <c r="F383" s="360">
        <v>1539.4833333333333</v>
      </c>
      <c r="G383" s="360">
        <v>1516.9666666666667</v>
      </c>
      <c r="H383" s="360">
        <v>1610.8666666666668</v>
      </c>
      <c r="I383" s="360">
        <v>1633.3833333333332</v>
      </c>
      <c r="J383" s="360">
        <v>1657.8166666666668</v>
      </c>
      <c r="K383" s="359">
        <v>1608.95</v>
      </c>
      <c r="L383" s="359">
        <v>1562</v>
      </c>
      <c r="M383" s="359">
        <v>8.9758899999999997</v>
      </c>
      <c r="N383" s="1"/>
      <c r="O383" s="1"/>
    </row>
    <row r="384" spans="1:15" ht="12.75" customHeight="1">
      <c r="A384" s="30">
        <v>374</v>
      </c>
      <c r="B384" s="408" t="s">
        <v>481</v>
      </c>
      <c r="C384" s="359">
        <v>724.55</v>
      </c>
      <c r="D384" s="360">
        <v>727.91666666666663</v>
      </c>
      <c r="E384" s="360">
        <v>713.83333333333326</v>
      </c>
      <c r="F384" s="360">
        <v>703.11666666666667</v>
      </c>
      <c r="G384" s="360">
        <v>689.0333333333333</v>
      </c>
      <c r="H384" s="360">
        <v>738.63333333333321</v>
      </c>
      <c r="I384" s="360">
        <v>752.71666666666647</v>
      </c>
      <c r="J384" s="360">
        <v>763.43333333333317</v>
      </c>
      <c r="K384" s="359">
        <v>742</v>
      </c>
      <c r="L384" s="359">
        <v>717.2</v>
      </c>
      <c r="M384" s="359">
        <v>0.98207999999999995</v>
      </c>
      <c r="N384" s="1"/>
      <c r="O384" s="1"/>
    </row>
    <row r="385" spans="1:15" ht="12.75" customHeight="1">
      <c r="A385" s="30">
        <v>375</v>
      </c>
      <c r="B385" s="408" t="s">
        <v>483</v>
      </c>
      <c r="C385" s="359">
        <v>1075.8499999999999</v>
      </c>
      <c r="D385" s="360">
        <v>1079.1166666666668</v>
      </c>
      <c r="E385" s="360">
        <v>1063.2833333333335</v>
      </c>
      <c r="F385" s="360">
        <v>1050.7166666666667</v>
      </c>
      <c r="G385" s="360">
        <v>1034.8833333333334</v>
      </c>
      <c r="H385" s="360">
        <v>1091.6833333333336</v>
      </c>
      <c r="I385" s="360">
        <v>1107.5166666666667</v>
      </c>
      <c r="J385" s="360">
        <v>1120.0833333333337</v>
      </c>
      <c r="K385" s="359">
        <v>1094.95</v>
      </c>
      <c r="L385" s="359">
        <v>1066.55</v>
      </c>
      <c r="M385" s="359">
        <v>1.7318800000000001</v>
      </c>
      <c r="N385" s="1"/>
      <c r="O385" s="1"/>
    </row>
    <row r="386" spans="1:15" ht="12.75" customHeight="1">
      <c r="A386" s="30">
        <v>376</v>
      </c>
      <c r="B386" s="408" t="s">
        <v>852</v>
      </c>
      <c r="C386" s="359">
        <v>115.35</v>
      </c>
      <c r="D386" s="360">
        <v>115.58333333333333</v>
      </c>
      <c r="E386" s="360">
        <v>114.81666666666666</v>
      </c>
      <c r="F386" s="360">
        <v>114.28333333333333</v>
      </c>
      <c r="G386" s="360">
        <v>113.51666666666667</v>
      </c>
      <c r="H386" s="360">
        <v>116.11666666666666</v>
      </c>
      <c r="I386" s="360">
        <v>116.88333333333334</v>
      </c>
      <c r="J386" s="360">
        <v>117.41666666666666</v>
      </c>
      <c r="K386" s="359">
        <v>116.35</v>
      </c>
      <c r="L386" s="359">
        <v>115.05</v>
      </c>
      <c r="M386" s="359">
        <v>3.6798000000000002</v>
      </c>
      <c r="N386" s="1"/>
      <c r="O386" s="1"/>
    </row>
    <row r="387" spans="1:15" ht="12.75" customHeight="1">
      <c r="A387" s="30">
        <v>377</v>
      </c>
      <c r="B387" s="408" t="s">
        <v>485</v>
      </c>
      <c r="C387" s="359">
        <v>215.05</v>
      </c>
      <c r="D387" s="360">
        <v>216.70000000000002</v>
      </c>
      <c r="E387" s="360">
        <v>211.90000000000003</v>
      </c>
      <c r="F387" s="360">
        <v>208.75000000000003</v>
      </c>
      <c r="G387" s="360">
        <v>203.95000000000005</v>
      </c>
      <c r="H387" s="360">
        <v>219.85000000000002</v>
      </c>
      <c r="I387" s="360">
        <v>224.65000000000003</v>
      </c>
      <c r="J387" s="360">
        <v>227.8</v>
      </c>
      <c r="K387" s="359">
        <v>221.5</v>
      </c>
      <c r="L387" s="359">
        <v>213.55</v>
      </c>
      <c r="M387" s="359">
        <v>15.36145</v>
      </c>
      <c r="N387" s="1"/>
      <c r="O387" s="1"/>
    </row>
    <row r="388" spans="1:15" ht="12.75" customHeight="1">
      <c r="A388" s="30">
        <v>378</v>
      </c>
      <c r="B388" s="408" t="s">
        <v>486</v>
      </c>
      <c r="C388" s="359">
        <v>842.6</v>
      </c>
      <c r="D388" s="360">
        <v>833.51666666666677</v>
      </c>
      <c r="E388" s="360">
        <v>814.08333333333348</v>
      </c>
      <c r="F388" s="360">
        <v>785.56666666666672</v>
      </c>
      <c r="G388" s="360">
        <v>766.13333333333344</v>
      </c>
      <c r="H388" s="360">
        <v>862.03333333333353</v>
      </c>
      <c r="I388" s="360">
        <v>881.4666666666667</v>
      </c>
      <c r="J388" s="360">
        <v>909.98333333333358</v>
      </c>
      <c r="K388" s="359">
        <v>852.95</v>
      </c>
      <c r="L388" s="359">
        <v>805</v>
      </c>
      <c r="M388" s="359">
        <v>2.5630199999999999</v>
      </c>
      <c r="N388" s="1"/>
      <c r="O388" s="1"/>
    </row>
    <row r="389" spans="1:15" ht="12.75" customHeight="1">
      <c r="A389" s="30">
        <v>379</v>
      </c>
      <c r="B389" s="408" t="s">
        <v>487</v>
      </c>
      <c r="C389" s="359">
        <v>259.10000000000002</v>
      </c>
      <c r="D389" s="360">
        <v>259.18333333333334</v>
      </c>
      <c r="E389" s="360">
        <v>256.4666666666667</v>
      </c>
      <c r="F389" s="360">
        <v>253.83333333333337</v>
      </c>
      <c r="G389" s="360">
        <v>251.11666666666673</v>
      </c>
      <c r="H389" s="360">
        <v>261.81666666666666</v>
      </c>
      <c r="I389" s="360">
        <v>264.53333333333325</v>
      </c>
      <c r="J389" s="360">
        <v>267.16666666666663</v>
      </c>
      <c r="K389" s="359">
        <v>261.89999999999998</v>
      </c>
      <c r="L389" s="359">
        <v>256.55</v>
      </c>
      <c r="M389" s="359">
        <v>2.6556799999999998</v>
      </c>
      <c r="N389" s="1"/>
      <c r="O389" s="1"/>
    </row>
    <row r="390" spans="1:15" ht="12.75" customHeight="1">
      <c r="A390" s="30">
        <v>380</v>
      </c>
      <c r="B390" s="408" t="s">
        <v>184</v>
      </c>
      <c r="C390" s="359">
        <v>869.1</v>
      </c>
      <c r="D390" s="360">
        <v>865.86666666666667</v>
      </c>
      <c r="E390" s="360">
        <v>853.73333333333335</v>
      </c>
      <c r="F390" s="360">
        <v>838.36666666666667</v>
      </c>
      <c r="G390" s="360">
        <v>826.23333333333335</v>
      </c>
      <c r="H390" s="360">
        <v>881.23333333333335</v>
      </c>
      <c r="I390" s="360">
        <v>893.36666666666679</v>
      </c>
      <c r="J390" s="360">
        <v>908.73333333333335</v>
      </c>
      <c r="K390" s="359">
        <v>878</v>
      </c>
      <c r="L390" s="359">
        <v>850.5</v>
      </c>
      <c r="M390" s="359">
        <v>3.2247599999999998</v>
      </c>
      <c r="N390" s="1"/>
      <c r="O390" s="1"/>
    </row>
    <row r="391" spans="1:15" ht="12.75" customHeight="1">
      <c r="A391" s="30">
        <v>381</v>
      </c>
      <c r="B391" s="408" t="s">
        <v>489</v>
      </c>
      <c r="C391" s="359">
        <v>1903.4</v>
      </c>
      <c r="D391" s="360">
        <v>1908.9000000000003</v>
      </c>
      <c r="E391" s="360">
        <v>1892.8500000000006</v>
      </c>
      <c r="F391" s="360">
        <v>1882.3000000000002</v>
      </c>
      <c r="G391" s="360">
        <v>1866.2500000000005</v>
      </c>
      <c r="H391" s="360">
        <v>1919.4500000000007</v>
      </c>
      <c r="I391" s="360">
        <v>1935.5000000000005</v>
      </c>
      <c r="J391" s="360">
        <v>1946.0500000000009</v>
      </c>
      <c r="K391" s="359">
        <v>1924.95</v>
      </c>
      <c r="L391" s="359">
        <v>1898.35</v>
      </c>
      <c r="M391" s="359">
        <v>5.808E-2</v>
      </c>
      <c r="N391" s="1"/>
      <c r="O391" s="1"/>
    </row>
    <row r="392" spans="1:15" ht="12.75" customHeight="1">
      <c r="A392" s="30">
        <v>382</v>
      </c>
      <c r="B392" s="408" t="s">
        <v>185</v>
      </c>
      <c r="C392" s="359">
        <v>148.30000000000001</v>
      </c>
      <c r="D392" s="360">
        <v>149.25</v>
      </c>
      <c r="E392" s="360">
        <v>146.55000000000001</v>
      </c>
      <c r="F392" s="360">
        <v>144.80000000000001</v>
      </c>
      <c r="G392" s="360">
        <v>142.10000000000002</v>
      </c>
      <c r="H392" s="360">
        <v>151</v>
      </c>
      <c r="I392" s="360">
        <v>153.69999999999999</v>
      </c>
      <c r="J392" s="360">
        <v>155.44999999999999</v>
      </c>
      <c r="K392" s="359">
        <v>151.94999999999999</v>
      </c>
      <c r="L392" s="359">
        <v>147.5</v>
      </c>
      <c r="M392" s="359">
        <v>143.84692000000001</v>
      </c>
      <c r="N392" s="1"/>
      <c r="O392" s="1"/>
    </row>
    <row r="393" spans="1:15" ht="12.75" customHeight="1">
      <c r="A393" s="30">
        <v>383</v>
      </c>
      <c r="B393" s="408" t="s">
        <v>488</v>
      </c>
      <c r="C393" s="359">
        <v>79.650000000000006</v>
      </c>
      <c r="D393" s="360">
        <v>79.833333333333329</v>
      </c>
      <c r="E393" s="360">
        <v>79.11666666666666</v>
      </c>
      <c r="F393" s="360">
        <v>78.583333333333329</v>
      </c>
      <c r="G393" s="360">
        <v>77.86666666666666</v>
      </c>
      <c r="H393" s="360">
        <v>80.36666666666666</v>
      </c>
      <c r="I393" s="360">
        <v>81.083333333333329</v>
      </c>
      <c r="J393" s="360">
        <v>81.61666666666666</v>
      </c>
      <c r="K393" s="359">
        <v>80.55</v>
      </c>
      <c r="L393" s="359">
        <v>79.3</v>
      </c>
      <c r="M393" s="359">
        <v>14.60347</v>
      </c>
      <c r="N393" s="1"/>
      <c r="O393" s="1"/>
    </row>
    <row r="394" spans="1:15" ht="12.75" customHeight="1">
      <c r="A394" s="30">
        <v>384</v>
      </c>
      <c r="B394" s="408" t="s">
        <v>186</v>
      </c>
      <c r="C394" s="359">
        <v>138.65</v>
      </c>
      <c r="D394" s="360">
        <v>137.5</v>
      </c>
      <c r="E394" s="360">
        <v>135.65</v>
      </c>
      <c r="F394" s="360">
        <v>132.65</v>
      </c>
      <c r="G394" s="360">
        <v>130.80000000000001</v>
      </c>
      <c r="H394" s="360">
        <v>140.5</v>
      </c>
      <c r="I394" s="360">
        <v>142.35000000000002</v>
      </c>
      <c r="J394" s="360">
        <v>145.35</v>
      </c>
      <c r="K394" s="359">
        <v>139.35</v>
      </c>
      <c r="L394" s="359">
        <v>134.5</v>
      </c>
      <c r="M394" s="359">
        <v>78.820229999999995</v>
      </c>
      <c r="N394" s="1"/>
      <c r="O394" s="1"/>
    </row>
    <row r="395" spans="1:15" ht="12.75" customHeight="1">
      <c r="A395" s="30">
        <v>385</v>
      </c>
      <c r="B395" s="408" t="s">
        <v>490</v>
      </c>
      <c r="C395" s="359">
        <v>162.1</v>
      </c>
      <c r="D395" s="360">
        <v>161.61666666666667</v>
      </c>
      <c r="E395" s="360">
        <v>159.33333333333334</v>
      </c>
      <c r="F395" s="360">
        <v>156.56666666666666</v>
      </c>
      <c r="G395" s="360">
        <v>154.28333333333333</v>
      </c>
      <c r="H395" s="360">
        <v>164.38333333333335</v>
      </c>
      <c r="I395" s="360">
        <v>166.66666666666666</v>
      </c>
      <c r="J395" s="360">
        <v>169.43333333333337</v>
      </c>
      <c r="K395" s="359">
        <v>163.9</v>
      </c>
      <c r="L395" s="359">
        <v>158.85</v>
      </c>
      <c r="M395" s="359">
        <v>38.186230000000002</v>
      </c>
      <c r="N395" s="1"/>
      <c r="O395" s="1"/>
    </row>
    <row r="396" spans="1:15" ht="12.75" customHeight="1">
      <c r="A396" s="30">
        <v>386</v>
      </c>
      <c r="B396" s="408" t="s">
        <v>491</v>
      </c>
      <c r="C396" s="359">
        <v>1231</v>
      </c>
      <c r="D396" s="360">
        <v>1242.8500000000001</v>
      </c>
      <c r="E396" s="360">
        <v>1215.7000000000003</v>
      </c>
      <c r="F396" s="360">
        <v>1200.4000000000001</v>
      </c>
      <c r="G396" s="360">
        <v>1173.2500000000002</v>
      </c>
      <c r="H396" s="360">
        <v>1258.1500000000003</v>
      </c>
      <c r="I396" s="360">
        <v>1285.3000000000004</v>
      </c>
      <c r="J396" s="360">
        <v>1300.6000000000004</v>
      </c>
      <c r="K396" s="359">
        <v>1270</v>
      </c>
      <c r="L396" s="359">
        <v>1227.55</v>
      </c>
      <c r="M396" s="359">
        <v>3.2222300000000001</v>
      </c>
      <c r="N396" s="1"/>
      <c r="O396" s="1"/>
    </row>
    <row r="397" spans="1:15" ht="12.75" customHeight="1">
      <c r="A397" s="30">
        <v>387</v>
      </c>
      <c r="B397" s="408" t="s">
        <v>187</v>
      </c>
      <c r="C397" s="359">
        <v>2386.6</v>
      </c>
      <c r="D397" s="360">
        <v>2383.0666666666666</v>
      </c>
      <c r="E397" s="360">
        <v>2359.7333333333331</v>
      </c>
      <c r="F397" s="360">
        <v>2332.8666666666663</v>
      </c>
      <c r="G397" s="360">
        <v>2309.5333333333328</v>
      </c>
      <c r="H397" s="360">
        <v>2409.9333333333334</v>
      </c>
      <c r="I397" s="360">
        <v>2433.2666666666673</v>
      </c>
      <c r="J397" s="360">
        <v>2460.1333333333337</v>
      </c>
      <c r="K397" s="359">
        <v>2406.4</v>
      </c>
      <c r="L397" s="359">
        <v>2356.1999999999998</v>
      </c>
      <c r="M397" s="359">
        <v>56.043080000000003</v>
      </c>
      <c r="N397" s="1"/>
      <c r="O397" s="1"/>
    </row>
    <row r="398" spans="1:15" ht="12.75" customHeight="1">
      <c r="A398" s="30">
        <v>388</v>
      </c>
      <c r="B398" s="408" t="s">
        <v>853</v>
      </c>
      <c r="C398" s="359">
        <v>434.7</v>
      </c>
      <c r="D398" s="360">
        <v>438.88333333333338</v>
      </c>
      <c r="E398" s="360">
        <v>419.91666666666674</v>
      </c>
      <c r="F398" s="360">
        <v>405.13333333333338</v>
      </c>
      <c r="G398" s="360">
        <v>386.16666666666674</v>
      </c>
      <c r="H398" s="360">
        <v>453.66666666666674</v>
      </c>
      <c r="I398" s="360">
        <v>472.63333333333333</v>
      </c>
      <c r="J398" s="360">
        <v>487.41666666666674</v>
      </c>
      <c r="K398" s="359">
        <v>457.85</v>
      </c>
      <c r="L398" s="359">
        <v>424.1</v>
      </c>
      <c r="M398" s="359">
        <v>2.10534</v>
      </c>
      <c r="N398" s="1"/>
      <c r="O398" s="1"/>
    </row>
    <row r="399" spans="1:15" ht="12.75" customHeight="1">
      <c r="A399" s="30">
        <v>389</v>
      </c>
      <c r="B399" s="408" t="s">
        <v>482</v>
      </c>
      <c r="C399" s="359">
        <v>274.45</v>
      </c>
      <c r="D399" s="360">
        <v>273.08333333333331</v>
      </c>
      <c r="E399" s="360">
        <v>270.66666666666663</v>
      </c>
      <c r="F399" s="360">
        <v>266.88333333333333</v>
      </c>
      <c r="G399" s="360">
        <v>264.46666666666664</v>
      </c>
      <c r="H399" s="360">
        <v>276.86666666666662</v>
      </c>
      <c r="I399" s="360">
        <v>279.28333333333325</v>
      </c>
      <c r="J399" s="360">
        <v>283.06666666666661</v>
      </c>
      <c r="K399" s="359">
        <v>275.5</v>
      </c>
      <c r="L399" s="359">
        <v>269.3</v>
      </c>
      <c r="M399" s="359">
        <v>1.28569</v>
      </c>
      <c r="N399" s="1"/>
      <c r="O399" s="1"/>
    </row>
    <row r="400" spans="1:15" ht="12.75" customHeight="1">
      <c r="A400" s="30">
        <v>390</v>
      </c>
      <c r="B400" s="408" t="s">
        <v>492</v>
      </c>
      <c r="C400" s="359">
        <v>1197.8</v>
      </c>
      <c r="D400" s="360">
        <v>1193.9666666666667</v>
      </c>
      <c r="E400" s="360">
        <v>1176.9333333333334</v>
      </c>
      <c r="F400" s="360">
        <v>1156.0666666666666</v>
      </c>
      <c r="G400" s="360">
        <v>1139.0333333333333</v>
      </c>
      <c r="H400" s="360">
        <v>1214.8333333333335</v>
      </c>
      <c r="I400" s="360">
        <v>1231.8666666666668</v>
      </c>
      <c r="J400" s="360">
        <v>1252.7333333333336</v>
      </c>
      <c r="K400" s="359">
        <v>1211</v>
      </c>
      <c r="L400" s="359">
        <v>1173.0999999999999</v>
      </c>
      <c r="M400" s="359">
        <v>1.7877000000000001</v>
      </c>
      <c r="N400" s="1"/>
      <c r="O400" s="1"/>
    </row>
    <row r="401" spans="1:15" ht="12.75" customHeight="1">
      <c r="A401" s="30">
        <v>391</v>
      </c>
      <c r="B401" s="408" t="s">
        <v>493</v>
      </c>
      <c r="C401" s="359">
        <v>1796.4</v>
      </c>
      <c r="D401" s="360">
        <v>1755.8</v>
      </c>
      <c r="E401" s="360">
        <v>1688.6</v>
      </c>
      <c r="F401" s="360">
        <v>1580.8</v>
      </c>
      <c r="G401" s="360">
        <v>1513.6</v>
      </c>
      <c r="H401" s="360">
        <v>1863.6</v>
      </c>
      <c r="I401" s="360">
        <v>1930.8000000000002</v>
      </c>
      <c r="J401" s="360">
        <v>2038.6</v>
      </c>
      <c r="K401" s="359">
        <v>1823</v>
      </c>
      <c r="L401" s="359">
        <v>1648</v>
      </c>
      <c r="M401" s="359">
        <v>15.30523</v>
      </c>
      <c r="N401" s="1"/>
      <c r="O401" s="1"/>
    </row>
    <row r="402" spans="1:15" ht="12.75" customHeight="1">
      <c r="A402" s="30">
        <v>392</v>
      </c>
      <c r="B402" s="408" t="s">
        <v>484</v>
      </c>
      <c r="C402" s="359">
        <v>36</v>
      </c>
      <c r="D402" s="360">
        <v>36.166666666666664</v>
      </c>
      <c r="E402" s="360">
        <v>35.483333333333327</v>
      </c>
      <c r="F402" s="360">
        <v>34.966666666666661</v>
      </c>
      <c r="G402" s="360">
        <v>34.283333333333324</v>
      </c>
      <c r="H402" s="360">
        <v>36.68333333333333</v>
      </c>
      <c r="I402" s="360">
        <v>37.366666666666667</v>
      </c>
      <c r="J402" s="360">
        <v>37.883333333333333</v>
      </c>
      <c r="K402" s="359">
        <v>36.85</v>
      </c>
      <c r="L402" s="359">
        <v>35.65</v>
      </c>
      <c r="M402" s="359">
        <v>59.571959999999997</v>
      </c>
      <c r="N402" s="1"/>
      <c r="O402" s="1"/>
    </row>
    <row r="403" spans="1:15" ht="12.75" customHeight="1">
      <c r="A403" s="30">
        <v>393</v>
      </c>
      <c r="B403" s="408" t="s">
        <v>188</v>
      </c>
      <c r="C403" s="359">
        <v>98.45</v>
      </c>
      <c r="D403" s="360">
        <v>98.550000000000011</v>
      </c>
      <c r="E403" s="360">
        <v>97.450000000000017</v>
      </c>
      <c r="F403" s="360">
        <v>96.45</v>
      </c>
      <c r="G403" s="360">
        <v>95.350000000000009</v>
      </c>
      <c r="H403" s="360">
        <v>99.550000000000026</v>
      </c>
      <c r="I403" s="360">
        <v>100.65000000000002</v>
      </c>
      <c r="J403" s="360">
        <v>101.65000000000003</v>
      </c>
      <c r="K403" s="359">
        <v>99.65</v>
      </c>
      <c r="L403" s="359">
        <v>97.55</v>
      </c>
      <c r="M403" s="359">
        <v>291.76967000000002</v>
      </c>
      <c r="N403" s="1"/>
      <c r="O403" s="1"/>
    </row>
    <row r="404" spans="1:15" ht="12.75" customHeight="1">
      <c r="A404" s="30">
        <v>394</v>
      </c>
      <c r="B404" s="408" t="s">
        <v>276</v>
      </c>
      <c r="C404" s="359">
        <v>7561.1</v>
      </c>
      <c r="D404" s="360">
        <v>7496.7</v>
      </c>
      <c r="E404" s="360">
        <v>7404.4</v>
      </c>
      <c r="F404" s="360">
        <v>7247.7</v>
      </c>
      <c r="G404" s="360">
        <v>7155.4</v>
      </c>
      <c r="H404" s="360">
        <v>7653.4</v>
      </c>
      <c r="I404" s="360">
        <v>7745.7000000000007</v>
      </c>
      <c r="J404" s="360">
        <v>7902.4</v>
      </c>
      <c r="K404" s="359">
        <v>7589</v>
      </c>
      <c r="L404" s="359">
        <v>7340</v>
      </c>
      <c r="M404" s="359">
        <v>0.15945000000000001</v>
      </c>
      <c r="N404" s="1"/>
      <c r="O404" s="1"/>
    </row>
    <row r="405" spans="1:15" ht="12.75" customHeight="1">
      <c r="A405" s="30">
        <v>395</v>
      </c>
      <c r="B405" s="408" t="s">
        <v>275</v>
      </c>
      <c r="C405" s="359">
        <v>879.5</v>
      </c>
      <c r="D405" s="360">
        <v>878.0333333333333</v>
      </c>
      <c r="E405" s="360">
        <v>872.56666666666661</v>
      </c>
      <c r="F405" s="360">
        <v>865.63333333333333</v>
      </c>
      <c r="G405" s="360">
        <v>860.16666666666663</v>
      </c>
      <c r="H405" s="360">
        <v>884.96666666666658</v>
      </c>
      <c r="I405" s="360">
        <v>890.43333333333328</v>
      </c>
      <c r="J405" s="360">
        <v>897.36666666666656</v>
      </c>
      <c r="K405" s="359">
        <v>883.5</v>
      </c>
      <c r="L405" s="359">
        <v>871.1</v>
      </c>
      <c r="M405" s="359">
        <v>10.70345</v>
      </c>
      <c r="N405" s="1"/>
      <c r="O405" s="1"/>
    </row>
    <row r="406" spans="1:15" ht="12.75" customHeight="1">
      <c r="A406" s="30">
        <v>396</v>
      </c>
      <c r="B406" s="408" t="s">
        <v>189</v>
      </c>
      <c r="C406" s="359">
        <v>1233.25</v>
      </c>
      <c r="D406" s="360">
        <v>1225.8999999999999</v>
      </c>
      <c r="E406" s="360">
        <v>1213.3999999999996</v>
      </c>
      <c r="F406" s="360">
        <v>1193.5499999999997</v>
      </c>
      <c r="G406" s="360">
        <v>1181.0499999999995</v>
      </c>
      <c r="H406" s="360">
        <v>1245.7499999999998</v>
      </c>
      <c r="I406" s="360">
        <v>1258.2500000000002</v>
      </c>
      <c r="J406" s="360">
        <v>1278.0999999999999</v>
      </c>
      <c r="K406" s="359">
        <v>1238.4000000000001</v>
      </c>
      <c r="L406" s="359">
        <v>1206.05</v>
      </c>
      <c r="M406" s="359">
        <v>17.71932</v>
      </c>
      <c r="N406" s="1"/>
      <c r="O406" s="1"/>
    </row>
    <row r="407" spans="1:15" ht="12.75" customHeight="1">
      <c r="A407" s="30">
        <v>397</v>
      </c>
      <c r="B407" s="408" t="s">
        <v>190</v>
      </c>
      <c r="C407" s="359">
        <v>538.29999999999995</v>
      </c>
      <c r="D407" s="360">
        <v>535.41666666666663</v>
      </c>
      <c r="E407" s="360">
        <v>529.93333333333328</v>
      </c>
      <c r="F407" s="360">
        <v>521.56666666666661</v>
      </c>
      <c r="G407" s="360">
        <v>516.08333333333326</v>
      </c>
      <c r="H407" s="360">
        <v>543.7833333333333</v>
      </c>
      <c r="I407" s="360">
        <v>549.26666666666665</v>
      </c>
      <c r="J407" s="360">
        <v>557.63333333333333</v>
      </c>
      <c r="K407" s="359">
        <v>540.9</v>
      </c>
      <c r="L407" s="359">
        <v>527.04999999999995</v>
      </c>
      <c r="M407" s="359">
        <v>286.74232000000001</v>
      </c>
      <c r="N407" s="1"/>
      <c r="O407" s="1"/>
    </row>
    <row r="408" spans="1:15" ht="12.75" customHeight="1">
      <c r="A408" s="30">
        <v>398</v>
      </c>
      <c r="B408" s="408" t="s">
        <v>497</v>
      </c>
      <c r="C408" s="359">
        <v>8958</v>
      </c>
      <c r="D408" s="360">
        <v>8974.65</v>
      </c>
      <c r="E408" s="360">
        <v>8868.2999999999993</v>
      </c>
      <c r="F408" s="360">
        <v>8778.6</v>
      </c>
      <c r="G408" s="360">
        <v>8672.25</v>
      </c>
      <c r="H408" s="360">
        <v>9064.3499999999985</v>
      </c>
      <c r="I408" s="360">
        <v>9170.7000000000007</v>
      </c>
      <c r="J408" s="360">
        <v>9260.3999999999978</v>
      </c>
      <c r="K408" s="359">
        <v>9081</v>
      </c>
      <c r="L408" s="359">
        <v>8884.9500000000007</v>
      </c>
      <c r="M408" s="359">
        <v>0.20016</v>
      </c>
      <c r="N408" s="1"/>
      <c r="O408" s="1"/>
    </row>
    <row r="409" spans="1:15" ht="12.75" customHeight="1">
      <c r="A409" s="30">
        <v>399</v>
      </c>
      <c r="B409" s="408" t="s">
        <v>498</v>
      </c>
      <c r="C409" s="359">
        <v>103.8</v>
      </c>
      <c r="D409" s="360">
        <v>104.35000000000001</v>
      </c>
      <c r="E409" s="360">
        <v>102.70000000000002</v>
      </c>
      <c r="F409" s="360">
        <v>101.60000000000001</v>
      </c>
      <c r="G409" s="360">
        <v>99.950000000000017</v>
      </c>
      <c r="H409" s="360">
        <v>105.45000000000002</v>
      </c>
      <c r="I409" s="360">
        <v>107.10000000000002</v>
      </c>
      <c r="J409" s="360">
        <v>108.20000000000002</v>
      </c>
      <c r="K409" s="359">
        <v>106</v>
      </c>
      <c r="L409" s="359">
        <v>103.25</v>
      </c>
      <c r="M409" s="359">
        <v>2.32294</v>
      </c>
      <c r="N409" s="1"/>
      <c r="O409" s="1"/>
    </row>
    <row r="410" spans="1:15" ht="12.75" customHeight="1">
      <c r="A410" s="30">
        <v>400</v>
      </c>
      <c r="B410" s="408" t="s">
        <v>503</v>
      </c>
      <c r="C410" s="359">
        <v>122.6</v>
      </c>
      <c r="D410" s="360">
        <v>123.75</v>
      </c>
      <c r="E410" s="360">
        <v>120.6</v>
      </c>
      <c r="F410" s="360">
        <v>118.6</v>
      </c>
      <c r="G410" s="360">
        <v>115.44999999999999</v>
      </c>
      <c r="H410" s="360">
        <v>125.75</v>
      </c>
      <c r="I410" s="360">
        <v>128.9</v>
      </c>
      <c r="J410" s="360">
        <v>130.9</v>
      </c>
      <c r="K410" s="359">
        <v>126.9</v>
      </c>
      <c r="L410" s="359">
        <v>121.75</v>
      </c>
      <c r="M410" s="359">
        <v>22.71837</v>
      </c>
      <c r="N410" s="1"/>
      <c r="O410" s="1"/>
    </row>
    <row r="411" spans="1:15" ht="12.75" customHeight="1">
      <c r="A411" s="30">
        <v>401</v>
      </c>
      <c r="B411" s="408" t="s">
        <v>499</v>
      </c>
      <c r="C411" s="359">
        <v>161.69999999999999</v>
      </c>
      <c r="D411" s="360">
        <v>163.75</v>
      </c>
      <c r="E411" s="360">
        <v>158.94999999999999</v>
      </c>
      <c r="F411" s="360">
        <v>156.19999999999999</v>
      </c>
      <c r="G411" s="360">
        <v>151.39999999999998</v>
      </c>
      <c r="H411" s="360">
        <v>166.5</v>
      </c>
      <c r="I411" s="360">
        <v>171.3</v>
      </c>
      <c r="J411" s="360">
        <v>174.05</v>
      </c>
      <c r="K411" s="359">
        <v>168.55</v>
      </c>
      <c r="L411" s="359">
        <v>161</v>
      </c>
      <c r="M411" s="359">
        <v>10.604010000000001</v>
      </c>
      <c r="N411" s="1"/>
      <c r="O411" s="1"/>
    </row>
    <row r="412" spans="1:15" ht="12.75" customHeight="1">
      <c r="A412" s="30">
        <v>402</v>
      </c>
      <c r="B412" s="408" t="s">
        <v>501</v>
      </c>
      <c r="C412" s="359">
        <v>3263.75</v>
      </c>
      <c r="D412" s="360">
        <v>3249.5666666666671</v>
      </c>
      <c r="E412" s="360">
        <v>3209.1833333333343</v>
      </c>
      <c r="F412" s="360">
        <v>3154.6166666666672</v>
      </c>
      <c r="G412" s="360">
        <v>3114.2333333333345</v>
      </c>
      <c r="H412" s="360">
        <v>3304.1333333333341</v>
      </c>
      <c r="I412" s="360">
        <v>3344.5166666666664</v>
      </c>
      <c r="J412" s="360">
        <v>3399.0833333333339</v>
      </c>
      <c r="K412" s="359">
        <v>3289.95</v>
      </c>
      <c r="L412" s="359">
        <v>3195</v>
      </c>
      <c r="M412" s="359">
        <v>0.11472</v>
      </c>
      <c r="N412" s="1"/>
      <c r="O412" s="1"/>
    </row>
    <row r="413" spans="1:15" ht="12.75" customHeight="1">
      <c r="A413" s="30">
        <v>403</v>
      </c>
      <c r="B413" s="408" t="s">
        <v>500</v>
      </c>
      <c r="C413" s="359">
        <v>582.85</v>
      </c>
      <c r="D413" s="360">
        <v>591.2833333333333</v>
      </c>
      <c r="E413" s="360">
        <v>565.56666666666661</v>
      </c>
      <c r="F413" s="360">
        <v>548.2833333333333</v>
      </c>
      <c r="G413" s="360">
        <v>522.56666666666661</v>
      </c>
      <c r="H413" s="360">
        <v>608.56666666666661</v>
      </c>
      <c r="I413" s="360">
        <v>634.2833333333333</v>
      </c>
      <c r="J413" s="360">
        <v>651.56666666666661</v>
      </c>
      <c r="K413" s="359">
        <v>617</v>
      </c>
      <c r="L413" s="359">
        <v>574</v>
      </c>
      <c r="M413" s="359">
        <v>13.53224</v>
      </c>
      <c r="N413" s="1"/>
      <c r="O413" s="1"/>
    </row>
    <row r="414" spans="1:15" ht="12.75" customHeight="1">
      <c r="A414" s="30">
        <v>404</v>
      </c>
      <c r="B414" s="408" t="s">
        <v>502</v>
      </c>
      <c r="C414" s="359">
        <v>507.1</v>
      </c>
      <c r="D414" s="360">
        <v>513.16666666666674</v>
      </c>
      <c r="E414" s="360">
        <v>498.63333333333344</v>
      </c>
      <c r="F414" s="360">
        <v>490.16666666666669</v>
      </c>
      <c r="G414" s="360">
        <v>475.63333333333338</v>
      </c>
      <c r="H414" s="360">
        <v>521.63333333333344</v>
      </c>
      <c r="I414" s="360">
        <v>536.16666666666674</v>
      </c>
      <c r="J414" s="360">
        <v>544.63333333333355</v>
      </c>
      <c r="K414" s="359">
        <v>527.70000000000005</v>
      </c>
      <c r="L414" s="359">
        <v>504.7</v>
      </c>
      <c r="M414" s="359">
        <v>0.89702000000000004</v>
      </c>
      <c r="N414" s="1"/>
      <c r="O414" s="1"/>
    </row>
    <row r="415" spans="1:15" ht="12.75" customHeight="1">
      <c r="A415" s="30">
        <v>405</v>
      </c>
      <c r="B415" s="408" t="s">
        <v>191</v>
      </c>
      <c r="C415" s="359">
        <v>24267.1</v>
      </c>
      <c r="D415" s="360">
        <v>24342.566666666666</v>
      </c>
      <c r="E415" s="360">
        <v>24135.133333333331</v>
      </c>
      <c r="F415" s="360">
        <v>24003.166666666664</v>
      </c>
      <c r="G415" s="360">
        <v>23795.73333333333</v>
      </c>
      <c r="H415" s="360">
        <v>24474.533333333333</v>
      </c>
      <c r="I415" s="360">
        <v>24681.966666666667</v>
      </c>
      <c r="J415" s="360">
        <v>24813.933333333334</v>
      </c>
      <c r="K415" s="359">
        <v>24550</v>
      </c>
      <c r="L415" s="359">
        <v>24210.6</v>
      </c>
      <c r="M415" s="359">
        <v>0.19599</v>
      </c>
      <c r="N415" s="1"/>
      <c r="O415" s="1"/>
    </row>
    <row r="416" spans="1:15" ht="12.75" customHeight="1">
      <c r="A416" s="30">
        <v>406</v>
      </c>
      <c r="B416" s="408" t="s">
        <v>504</v>
      </c>
      <c r="C416" s="359">
        <v>1776.3</v>
      </c>
      <c r="D416" s="360">
        <v>1793.4333333333334</v>
      </c>
      <c r="E416" s="360">
        <v>1751.8666666666668</v>
      </c>
      <c r="F416" s="360">
        <v>1727.4333333333334</v>
      </c>
      <c r="G416" s="360">
        <v>1685.8666666666668</v>
      </c>
      <c r="H416" s="360">
        <v>1817.8666666666668</v>
      </c>
      <c r="I416" s="360">
        <v>1859.4333333333334</v>
      </c>
      <c r="J416" s="360">
        <v>1883.8666666666668</v>
      </c>
      <c r="K416" s="359">
        <v>1835</v>
      </c>
      <c r="L416" s="359">
        <v>1769</v>
      </c>
      <c r="M416" s="359">
        <v>0.83521999999999996</v>
      </c>
      <c r="N416" s="1"/>
      <c r="O416" s="1"/>
    </row>
    <row r="417" spans="1:15" ht="12.75" customHeight="1">
      <c r="A417" s="30">
        <v>407</v>
      </c>
      <c r="B417" s="408" t="s">
        <v>192</v>
      </c>
      <c r="C417" s="359">
        <v>2325.3000000000002</v>
      </c>
      <c r="D417" s="360">
        <v>2318.4333333333334</v>
      </c>
      <c r="E417" s="360">
        <v>2300.8666666666668</v>
      </c>
      <c r="F417" s="360">
        <v>2276.4333333333334</v>
      </c>
      <c r="G417" s="360">
        <v>2258.8666666666668</v>
      </c>
      <c r="H417" s="360">
        <v>2342.8666666666668</v>
      </c>
      <c r="I417" s="360">
        <v>2360.4333333333334</v>
      </c>
      <c r="J417" s="360">
        <v>2384.8666666666668</v>
      </c>
      <c r="K417" s="359">
        <v>2336</v>
      </c>
      <c r="L417" s="359">
        <v>2294</v>
      </c>
      <c r="M417" s="359">
        <v>1.61134</v>
      </c>
      <c r="N417" s="1"/>
      <c r="O417" s="1"/>
    </row>
    <row r="418" spans="1:15" ht="12.75" customHeight="1">
      <c r="A418" s="30">
        <v>408</v>
      </c>
      <c r="B418" s="408" t="s">
        <v>494</v>
      </c>
      <c r="C418" s="359">
        <v>502.8</v>
      </c>
      <c r="D418" s="360">
        <v>509.93333333333334</v>
      </c>
      <c r="E418" s="360">
        <v>489.86666666666667</v>
      </c>
      <c r="F418" s="360">
        <v>476.93333333333334</v>
      </c>
      <c r="G418" s="360">
        <v>456.86666666666667</v>
      </c>
      <c r="H418" s="360">
        <v>522.86666666666667</v>
      </c>
      <c r="I418" s="360">
        <v>542.93333333333339</v>
      </c>
      <c r="J418" s="360">
        <v>555.86666666666667</v>
      </c>
      <c r="K418" s="359">
        <v>530</v>
      </c>
      <c r="L418" s="359">
        <v>497</v>
      </c>
      <c r="M418" s="359">
        <v>5.0142499999999997</v>
      </c>
      <c r="N418" s="1"/>
      <c r="O418" s="1"/>
    </row>
    <row r="419" spans="1:15" ht="12.75" customHeight="1">
      <c r="A419" s="30">
        <v>409</v>
      </c>
      <c r="B419" s="408" t="s">
        <v>495</v>
      </c>
      <c r="C419" s="359">
        <v>30.65</v>
      </c>
      <c r="D419" s="360">
        <v>30.733333333333331</v>
      </c>
      <c r="E419" s="360">
        <v>30.266666666666662</v>
      </c>
      <c r="F419" s="360">
        <v>29.883333333333333</v>
      </c>
      <c r="G419" s="360">
        <v>29.416666666666664</v>
      </c>
      <c r="H419" s="360">
        <v>31.11666666666666</v>
      </c>
      <c r="I419" s="360">
        <v>31.583333333333329</v>
      </c>
      <c r="J419" s="360">
        <v>31.966666666666658</v>
      </c>
      <c r="K419" s="359">
        <v>31.2</v>
      </c>
      <c r="L419" s="359">
        <v>30.35</v>
      </c>
      <c r="M419" s="359">
        <v>27.498699999999999</v>
      </c>
      <c r="N419" s="1"/>
      <c r="O419" s="1"/>
    </row>
    <row r="420" spans="1:15" ht="12.75" customHeight="1">
      <c r="A420" s="30">
        <v>410</v>
      </c>
      <c r="B420" s="408" t="s">
        <v>496</v>
      </c>
      <c r="C420" s="359">
        <v>3636.7</v>
      </c>
      <c r="D420" s="360">
        <v>3658.4166666666665</v>
      </c>
      <c r="E420" s="360">
        <v>3593.4333333333329</v>
      </c>
      <c r="F420" s="360">
        <v>3550.1666666666665</v>
      </c>
      <c r="G420" s="360">
        <v>3485.1833333333329</v>
      </c>
      <c r="H420" s="360">
        <v>3701.6833333333329</v>
      </c>
      <c r="I420" s="360">
        <v>3766.6666666666665</v>
      </c>
      <c r="J420" s="360">
        <v>3809.9333333333329</v>
      </c>
      <c r="K420" s="359">
        <v>3723.4</v>
      </c>
      <c r="L420" s="359">
        <v>3615.15</v>
      </c>
      <c r="M420" s="359">
        <v>0.58477000000000001</v>
      </c>
      <c r="N420" s="1"/>
      <c r="O420" s="1"/>
    </row>
    <row r="421" spans="1:15" ht="12.75" customHeight="1">
      <c r="A421" s="30">
        <v>411</v>
      </c>
      <c r="B421" s="408" t="s">
        <v>505</v>
      </c>
      <c r="C421" s="359">
        <v>851.1</v>
      </c>
      <c r="D421" s="360">
        <v>849.19999999999993</v>
      </c>
      <c r="E421" s="360">
        <v>836.89999999999986</v>
      </c>
      <c r="F421" s="360">
        <v>822.69999999999993</v>
      </c>
      <c r="G421" s="360">
        <v>810.39999999999986</v>
      </c>
      <c r="H421" s="360">
        <v>863.39999999999986</v>
      </c>
      <c r="I421" s="360">
        <v>875.69999999999982</v>
      </c>
      <c r="J421" s="360">
        <v>889.89999999999986</v>
      </c>
      <c r="K421" s="359">
        <v>861.5</v>
      </c>
      <c r="L421" s="359">
        <v>835</v>
      </c>
      <c r="M421" s="359">
        <v>5.33073</v>
      </c>
      <c r="N421" s="1"/>
      <c r="O421" s="1"/>
    </row>
    <row r="422" spans="1:15" ht="12.75" customHeight="1">
      <c r="A422" s="30">
        <v>412</v>
      </c>
      <c r="B422" s="408" t="s">
        <v>507</v>
      </c>
      <c r="C422" s="359">
        <v>940.4</v>
      </c>
      <c r="D422" s="360">
        <v>961.11666666666667</v>
      </c>
      <c r="E422" s="360">
        <v>912.43333333333339</v>
      </c>
      <c r="F422" s="360">
        <v>884.4666666666667</v>
      </c>
      <c r="G422" s="360">
        <v>835.78333333333342</v>
      </c>
      <c r="H422" s="360">
        <v>989.08333333333337</v>
      </c>
      <c r="I422" s="360">
        <v>1037.7666666666664</v>
      </c>
      <c r="J422" s="360">
        <v>1065.7333333333333</v>
      </c>
      <c r="K422" s="359">
        <v>1009.8</v>
      </c>
      <c r="L422" s="359">
        <v>933.15</v>
      </c>
      <c r="M422" s="359">
        <v>0.92737000000000003</v>
      </c>
      <c r="N422" s="1"/>
      <c r="O422" s="1"/>
    </row>
    <row r="423" spans="1:15" ht="12.75" customHeight="1">
      <c r="A423" s="30">
        <v>413</v>
      </c>
      <c r="B423" s="408" t="s">
        <v>506</v>
      </c>
      <c r="C423" s="359">
        <v>2308.6999999999998</v>
      </c>
      <c r="D423" s="360">
        <v>2398.8166666666666</v>
      </c>
      <c r="E423" s="360">
        <v>2199.9333333333334</v>
      </c>
      <c r="F423" s="360">
        <v>2091.166666666667</v>
      </c>
      <c r="G423" s="360">
        <v>1892.2833333333338</v>
      </c>
      <c r="H423" s="360">
        <v>2507.583333333333</v>
      </c>
      <c r="I423" s="360">
        <v>2706.4666666666662</v>
      </c>
      <c r="J423" s="360">
        <v>2815.2333333333327</v>
      </c>
      <c r="K423" s="359">
        <v>2597.6999999999998</v>
      </c>
      <c r="L423" s="359">
        <v>2290.0500000000002</v>
      </c>
      <c r="M423" s="359">
        <v>2.08786</v>
      </c>
      <c r="N423" s="1"/>
      <c r="O423" s="1"/>
    </row>
    <row r="424" spans="1:15" ht="12.75" customHeight="1">
      <c r="A424" s="30">
        <v>414</v>
      </c>
      <c r="B424" s="408" t="s">
        <v>508</v>
      </c>
      <c r="C424" s="359">
        <v>811</v>
      </c>
      <c r="D424" s="360">
        <v>821</v>
      </c>
      <c r="E424" s="360">
        <v>797.6</v>
      </c>
      <c r="F424" s="360">
        <v>784.2</v>
      </c>
      <c r="G424" s="360">
        <v>760.80000000000007</v>
      </c>
      <c r="H424" s="360">
        <v>834.4</v>
      </c>
      <c r="I424" s="360">
        <v>857.80000000000007</v>
      </c>
      <c r="J424" s="360">
        <v>871.19999999999993</v>
      </c>
      <c r="K424" s="359">
        <v>844.4</v>
      </c>
      <c r="L424" s="359">
        <v>807.6</v>
      </c>
      <c r="M424" s="359">
        <v>1.2163299999999999</v>
      </c>
      <c r="N424" s="1"/>
      <c r="O424" s="1"/>
    </row>
    <row r="425" spans="1:15" ht="12.75" customHeight="1">
      <c r="A425" s="30">
        <v>415</v>
      </c>
      <c r="B425" s="408" t="s">
        <v>509</v>
      </c>
      <c r="C425" s="359">
        <v>337.7</v>
      </c>
      <c r="D425" s="360">
        <v>347.56666666666661</v>
      </c>
      <c r="E425" s="360">
        <v>325.23333333333323</v>
      </c>
      <c r="F425" s="360">
        <v>312.76666666666665</v>
      </c>
      <c r="G425" s="360">
        <v>290.43333333333328</v>
      </c>
      <c r="H425" s="360">
        <v>360.03333333333319</v>
      </c>
      <c r="I425" s="360">
        <v>382.36666666666656</v>
      </c>
      <c r="J425" s="360">
        <v>394.83333333333314</v>
      </c>
      <c r="K425" s="359">
        <v>369.9</v>
      </c>
      <c r="L425" s="359">
        <v>335.1</v>
      </c>
      <c r="M425" s="359">
        <v>0.99483999999999995</v>
      </c>
      <c r="N425" s="1"/>
      <c r="O425" s="1"/>
    </row>
    <row r="426" spans="1:15" ht="12.75" customHeight="1">
      <c r="A426" s="30">
        <v>416</v>
      </c>
      <c r="B426" s="408" t="s">
        <v>517</v>
      </c>
      <c r="C426" s="359">
        <v>312.45</v>
      </c>
      <c r="D426" s="360">
        <v>316.13333333333333</v>
      </c>
      <c r="E426" s="360">
        <v>307.31666666666666</v>
      </c>
      <c r="F426" s="360">
        <v>302.18333333333334</v>
      </c>
      <c r="G426" s="360">
        <v>293.36666666666667</v>
      </c>
      <c r="H426" s="360">
        <v>321.26666666666665</v>
      </c>
      <c r="I426" s="360">
        <v>330.08333333333326</v>
      </c>
      <c r="J426" s="360">
        <v>335.21666666666664</v>
      </c>
      <c r="K426" s="359">
        <v>324.95</v>
      </c>
      <c r="L426" s="359">
        <v>311</v>
      </c>
      <c r="M426" s="359">
        <v>11.4826</v>
      </c>
      <c r="N426" s="1"/>
      <c r="O426" s="1"/>
    </row>
    <row r="427" spans="1:15" ht="12.75" customHeight="1">
      <c r="A427" s="30">
        <v>417</v>
      </c>
      <c r="B427" s="408" t="s">
        <v>510</v>
      </c>
      <c r="C427" s="359">
        <v>60.85</v>
      </c>
      <c r="D427" s="360">
        <v>61.79999999999999</v>
      </c>
      <c r="E427" s="360">
        <v>59.59999999999998</v>
      </c>
      <c r="F427" s="360">
        <v>58.349999999999987</v>
      </c>
      <c r="G427" s="360">
        <v>56.149999999999977</v>
      </c>
      <c r="H427" s="360">
        <v>63.049999999999983</v>
      </c>
      <c r="I427" s="360">
        <v>65.249999999999986</v>
      </c>
      <c r="J427" s="360">
        <v>66.499999999999986</v>
      </c>
      <c r="K427" s="359">
        <v>64</v>
      </c>
      <c r="L427" s="359">
        <v>60.55</v>
      </c>
      <c r="M427" s="359">
        <v>47.359569999999998</v>
      </c>
      <c r="N427" s="1"/>
      <c r="O427" s="1"/>
    </row>
    <row r="428" spans="1:15" ht="12.75" customHeight="1">
      <c r="A428" s="30">
        <v>418</v>
      </c>
      <c r="B428" s="408" t="s">
        <v>193</v>
      </c>
      <c r="C428" s="359">
        <v>2406.8000000000002</v>
      </c>
      <c r="D428" s="360">
        <v>2407.6</v>
      </c>
      <c r="E428" s="360">
        <v>2360.1999999999998</v>
      </c>
      <c r="F428" s="360">
        <v>2313.6</v>
      </c>
      <c r="G428" s="360">
        <v>2266.1999999999998</v>
      </c>
      <c r="H428" s="360">
        <v>2454.1999999999998</v>
      </c>
      <c r="I428" s="360">
        <v>2501.6000000000004</v>
      </c>
      <c r="J428" s="360">
        <v>2548.1999999999998</v>
      </c>
      <c r="K428" s="359">
        <v>2455</v>
      </c>
      <c r="L428" s="359">
        <v>2361</v>
      </c>
      <c r="M428" s="359">
        <v>7.5887799999999999</v>
      </c>
      <c r="N428" s="1"/>
      <c r="O428" s="1"/>
    </row>
    <row r="429" spans="1:15" ht="12.75" customHeight="1">
      <c r="A429" s="30">
        <v>419</v>
      </c>
      <c r="B429" s="408" t="s">
        <v>194</v>
      </c>
      <c r="C429" s="359">
        <v>1228.4000000000001</v>
      </c>
      <c r="D429" s="360">
        <v>1241.8</v>
      </c>
      <c r="E429" s="360">
        <v>1211.5999999999999</v>
      </c>
      <c r="F429" s="360">
        <v>1194.8</v>
      </c>
      <c r="G429" s="360">
        <v>1164.5999999999999</v>
      </c>
      <c r="H429" s="360">
        <v>1258.5999999999999</v>
      </c>
      <c r="I429" s="360">
        <v>1288.8000000000002</v>
      </c>
      <c r="J429" s="360">
        <v>1305.5999999999999</v>
      </c>
      <c r="K429" s="359">
        <v>1272</v>
      </c>
      <c r="L429" s="359">
        <v>1225</v>
      </c>
      <c r="M429" s="359">
        <v>9.7342499999999994</v>
      </c>
      <c r="N429" s="1"/>
      <c r="O429" s="1"/>
    </row>
    <row r="430" spans="1:15" ht="12.75" customHeight="1">
      <c r="A430" s="30">
        <v>420</v>
      </c>
      <c r="B430" s="408" t="s">
        <v>514</v>
      </c>
      <c r="C430" s="359">
        <v>394.35</v>
      </c>
      <c r="D430" s="360">
        <v>396.15000000000003</v>
      </c>
      <c r="E430" s="360">
        <v>390.75000000000006</v>
      </c>
      <c r="F430" s="360">
        <v>387.15000000000003</v>
      </c>
      <c r="G430" s="360">
        <v>381.75000000000006</v>
      </c>
      <c r="H430" s="360">
        <v>399.75000000000006</v>
      </c>
      <c r="I430" s="360">
        <v>405.15000000000003</v>
      </c>
      <c r="J430" s="360">
        <v>408.75000000000006</v>
      </c>
      <c r="K430" s="359">
        <v>401.55</v>
      </c>
      <c r="L430" s="359">
        <v>392.55</v>
      </c>
      <c r="M430" s="359">
        <v>6.2692899999999998</v>
      </c>
      <c r="N430" s="1"/>
      <c r="O430" s="1"/>
    </row>
    <row r="431" spans="1:15" ht="12.75" customHeight="1">
      <c r="A431" s="30">
        <v>421</v>
      </c>
      <c r="B431" s="408" t="s">
        <v>511</v>
      </c>
      <c r="C431" s="359">
        <v>95</v>
      </c>
      <c r="D431" s="360">
        <v>95.416666666666671</v>
      </c>
      <c r="E431" s="360">
        <v>94.38333333333334</v>
      </c>
      <c r="F431" s="360">
        <v>93.766666666666666</v>
      </c>
      <c r="G431" s="360">
        <v>92.733333333333334</v>
      </c>
      <c r="H431" s="360">
        <v>96.033333333333346</v>
      </c>
      <c r="I431" s="360">
        <v>97.066666666666677</v>
      </c>
      <c r="J431" s="360">
        <v>97.683333333333351</v>
      </c>
      <c r="K431" s="359">
        <v>96.45</v>
      </c>
      <c r="L431" s="359">
        <v>94.8</v>
      </c>
      <c r="M431" s="359">
        <v>2.7021299999999999</v>
      </c>
      <c r="N431" s="1"/>
      <c r="O431" s="1"/>
    </row>
    <row r="432" spans="1:15" ht="12.75" customHeight="1">
      <c r="A432" s="30">
        <v>422</v>
      </c>
      <c r="B432" s="408" t="s">
        <v>513</v>
      </c>
      <c r="C432" s="359">
        <v>203.8</v>
      </c>
      <c r="D432" s="360">
        <v>205.6</v>
      </c>
      <c r="E432" s="360">
        <v>201.2</v>
      </c>
      <c r="F432" s="360">
        <v>198.6</v>
      </c>
      <c r="G432" s="360">
        <v>194.2</v>
      </c>
      <c r="H432" s="360">
        <v>208.2</v>
      </c>
      <c r="I432" s="360">
        <v>212.60000000000002</v>
      </c>
      <c r="J432" s="360">
        <v>215.2</v>
      </c>
      <c r="K432" s="359">
        <v>210</v>
      </c>
      <c r="L432" s="359">
        <v>203</v>
      </c>
      <c r="M432" s="359">
        <v>5.9543600000000003</v>
      </c>
      <c r="N432" s="1"/>
      <c r="O432" s="1"/>
    </row>
    <row r="433" spans="1:15" ht="12.75" customHeight="1">
      <c r="A433" s="30">
        <v>423</v>
      </c>
      <c r="B433" s="408" t="s">
        <v>515</v>
      </c>
      <c r="C433" s="359">
        <v>575.29999999999995</v>
      </c>
      <c r="D433" s="360">
        <v>580.58333333333337</v>
      </c>
      <c r="E433" s="360">
        <v>565.16666666666674</v>
      </c>
      <c r="F433" s="360">
        <v>555.03333333333342</v>
      </c>
      <c r="G433" s="360">
        <v>539.61666666666679</v>
      </c>
      <c r="H433" s="360">
        <v>590.7166666666667</v>
      </c>
      <c r="I433" s="360">
        <v>606.13333333333344</v>
      </c>
      <c r="J433" s="360">
        <v>616.26666666666665</v>
      </c>
      <c r="K433" s="359">
        <v>596</v>
      </c>
      <c r="L433" s="359">
        <v>570.45000000000005</v>
      </c>
      <c r="M433" s="359">
        <v>0.77527999999999997</v>
      </c>
      <c r="N433" s="1"/>
      <c r="O433" s="1"/>
    </row>
    <row r="434" spans="1:15" ht="12.75" customHeight="1">
      <c r="A434" s="30">
        <v>424</v>
      </c>
      <c r="B434" s="408" t="s">
        <v>516</v>
      </c>
      <c r="C434" s="359">
        <v>390.2</v>
      </c>
      <c r="D434" s="360">
        <v>388.55</v>
      </c>
      <c r="E434" s="360">
        <v>382.65000000000003</v>
      </c>
      <c r="F434" s="360">
        <v>375.1</v>
      </c>
      <c r="G434" s="360">
        <v>369.20000000000005</v>
      </c>
      <c r="H434" s="360">
        <v>396.1</v>
      </c>
      <c r="I434" s="360">
        <v>402</v>
      </c>
      <c r="J434" s="360">
        <v>409.55</v>
      </c>
      <c r="K434" s="359">
        <v>394.45</v>
      </c>
      <c r="L434" s="359">
        <v>381</v>
      </c>
      <c r="M434" s="359">
        <v>3.8004099999999998</v>
      </c>
      <c r="N434" s="1"/>
      <c r="O434" s="1"/>
    </row>
    <row r="435" spans="1:15" ht="12.75" customHeight="1">
      <c r="A435" s="30">
        <v>425</v>
      </c>
      <c r="B435" s="408" t="s">
        <v>518</v>
      </c>
      <c r="C435" s="359">
        <v>2257.1999999999998</v>
      </c>
      <c r="D435" s="360">
        <v>2243.0833333333335</v>
      </c>
      <c r="E435" s="360">
        <v>2225.2666666666669</v>
      </c>
      <c r="F435" s="360">
        <v>2193.3333333333335</v>
      </c>
      <c r="G435" s="360">
        <v>2175.5166666666669</v>
      </c>
      <c r="H435" s="360">
        <v>2275.0166666666669</v>
      </c>
      <c r="I435" s="360">
        <v>2292.8333333333335</v>
      </c>
      <c r="J435" s="360">
        <v>2324.7666666666669</v>
      </c>
      <c r="K435" s="359">
        <v>2260.9</v>
      </c>
      <c r="L435" s="359">
        <v>2211.15</v>
      </c>
      <c r="M435" s="359">
        <v>5.3510000000000002E-2</v>
      </c>
      <c r="N435" s="1"/>
      <c r="O435" s="1"/>
    </row>
    <row r="436" spans="1:15" ht="12.75" customHeight="1">
      <c r="A436" s="30">
        <v>426</v>
      </c>
      <c r="B436" s="408" t="s">
        <v>519</v>
      </c>
      <c r="C436" s="359">
        <v>848.55</v>
      </c>
      <c r="D436" s="360">
        <v>848.85</v>
      </c>
      <c r="E436" s="360">
        <v>837.7</v>
      </c>
      <c r="F436" s="360">
        <v>826.85</v>
      </c>
      <c r="G436" s="360">
        <v>815.7</v>
      </c>
      <c r="H436" s="360">
        <v>859.7</v>
      </c>
      <c r="I436" s="360">
        <v>870.84999999999991</v>
      </c>
      <c r="J436" s="360">
        <v>881.7</v>
      </c>
      <c r="K436" s="359">
        <v>860</v>
      </c>
      <c r="L436" s="359">
        <v>838</v>
      </c>
      <c r="M436" s="359">
        <v>0.21562999999999999</v>
      </c>
      <c r="N436" s="1"/>
      <c r="O436" s="1"/>
    </row>
    <row r="437" spans="1:15" ht="12.75" customHeight="1">
      <c r="A437" s="30">
        <v>427</v>
      </c>
      <c r="B437" s="408" t="s">
        <v>195</v>
      </c>
      <c r="C437" s="359">
        <v>834.5</v>
      </c>
      <c r="D437" s="360">
        <v>834.76666666666677</v>
      </c>
      <c r="E437" s="360">
        <v>819.78333333333353</v>
      </c>
      <c r="F437" s="360">
        <v>805.06666666666672</v>
      </c>
      <c r="G437" s="360">
        <v>790.08333333333348</v>
      </c>
      <c r="H437" s="360">
        <v>849.48333333333358</v>
      </c>
      <c r="I437" s="360">
        <v>864.46666666666692</v>
      </c>
      <c r="J437" s="360">
        <v>879.18333333333362</v>
      </c>
      <c r="K437" s="359">
        <v>849.75</v>
      </c>
      <c r="L437" s="359">
        <v>820.05</v>
      </c>
      <c r="M437" s="359">
        <v>80.415170000000003</v>
      </c>
      <c r="N437" s="1"/>
      <c r="O437" s="1"/>
    </row>
    <row r="438" spans="1:15" ht="12.75" customHeight="1">
      <c r="A438" s="30">
        <v>428</v>
      </c>
      <c r="B438" s="408" t="s">
        <v>520</v>
      </c>
      <c r="C438" s="359">
        <v>510.35</v>
      </c>
      <c r="D438" s="360">
        <v>512.76666666666665</v>
      </c>
      <c r="E438" s="360">
        <v>503.0333333333333</v>
      </c>
      <c r="F438" s="360">
        <v>495.71666666666664</v>
      </c>
      <c r="G438" s="360">
        <v>485.98333333333329</v>
      </c>
      <c r="H438" s="360">
        <v>520.08333333333326</v>
      </c>
      <c r="I438" s="360">
        <v>529.81666666666661</v>
      </c>
      <c r="J438" s="360">
        <v>537.13333333333333</v>
      </c>
      <c r="K438" s="359">
        <v>522.5</v>
      </c>
      <c r="L438" s="359">
        <v>505.45</v>
      </c>
      <c r="M438" s="359">
        <v>4.7682700000000002</v>
      </c>
      <c r="N438" s="1"/>
      <c r="O438" s="1"/>
    </row>
    <row r="439" spans="1:15" ht="12.75" customHeight="1">
      <c r="A439" s="30">
        <v>429</v>
      </c>
      <c r="B439" s="408" t="s">
        <v>196</v>
      </c>
      <c r="C439" s="359">
        <v>497.8</v>
      </c>
      <c r="D439" s="360">
        <v>497.2</v>
      </c>
      <c r="E439" s="360">
        <v>493.09999999999997</v>
      </c>
      <c r="F439" s="360">
        <v>488.4</v>
      </c>
      <c r="G439" s="360">
        <v>484.29999999999995</v>
      </c>
      <c r="H439" s="360">
        <v>501.9</v>
      </c>
      <c r="I439" s="360">
        <v>506</v>
      </c>
      <c r="J439" s="360">
        <v>510.7</v>
      </c>
      <c r="K439" s="359">
        <v>501.3</v>
      </c>
      <c r="L439" s="359">
        <v>492.5</v>
      </c>
      <c r="M439" s="359">
        <v>5.4433999999999996</v>
      </c>
      <c r="N439" s="1"/>
      <c r="O439" s="1"/>
    </row>
    <row r="440" spans="1:15" ht="12.75" customHeight="1">
      <c r="A440" s="30">
        <v>430</v>
      </c>
      <c r="B440" s="408" t="s">
        <v>523</v>
      </c>
      <c r="C440" s="359">
        <v>700.7</v>
      </c>
      <c r="D440" s="360">
        <v>705.58333333333337</v>
      </c>
      <c r="E440" s="360">
        <v>689.16666666666674</v>
      </c>
      <c r="F440" s="360">
        <v>677.63333333333333</v>
      </c>
      <c r="G440" s="360">
        <v>661.2166666666667</v>
      </c>
      <c r="H440" s="360">
        <v>717.11666666666679</v>
      </c>
      <c r="I440" s="360">
        <v>733.53333333333353</v>
      </c>
      <c r="J440" s="360">
        <v>745.06666666666683</v>
      </c>
      <c r="K440" s="359">
        <v>722</v>
      </c>
      <c r="L440" s="359">
        <v>694.05</v>
      </c>
      <c r="M440" s="359">
        <v>0.49136999999999997</v>
      </c>
      <c r="N440" s="1"/>
      <c r="O440" s="1"/>
    </row>
    <row r="441" spans="1:15" ht="12.75" customHeight="1">
      <c r="A441" s="30">
        <v>431</v>
      </c>
      <c r="B441" s="408" t="s">
        <v>521</v>
      </c>
      <c r="C441" s="359">
        <v>404.05</v>
      </c>
      <c r="D441" s="360">
        <v>405.83333333333331</v>
      </c>
      <c r="E441" s="360">
        <v>399.31666666666661</v>
      </c>
      <c r="F441" s="360">
        <v>394.58333333333331</v>
      </c>
      <c r="G441" s="360">
        <v>388.06666666666661</v>
      </c>
      <c r="H441" s="360">
        <v>410.56666666666661</v>
      </c>
      <c r="I441" s="360">
        <v>417.08333333333337</v>
      </c>
      <c r="J441" s="360">
        <v>421.81666666666661</v>
      </c>
      <c r="K441" s="359">
        <v>412.35</v>
      </c>
      <c r="L441" s="359">
        <v>401.1</v>
      </c>
      <c r="M441" s="359">
        <v>0.84952000000000005</v>
      </c>
      <c r="N441" s="1"/>
      <c r="O441" s="1"/>
    </row>
    <row r="442" spans="1:15" ht="12.75" customHeight="1">
      <c r="A442" s="30">
        <v>432</v>
      </c>
      <c r="B442" s="408" t="s">
        <v>522</v>
      </c>
      <c r="C442" s="359">
        <v>2099.65</v>
      </c>
      <c r="D442" s="360">
        <v>2100.1166666666668</v>
      </c>
      <c r="E442" s="360">
        <v>2070.8833333333337</v>
      </c>
      <c r="F442" s="360">
        <v>2042.1166666666668</v>
      </c>
      <c r="G442" s="360">
        <v>2012.8833333333337</v>
      </c>
      <c r="H442" s="360">
        <v>2128.8833333333337</v>
      </c>
      <c r="I442" s="360">
        <v>2158.1166666666672</v>
      </c>
      <c r="J442" s="360">
        <v>2186.8833333333337</v>
      </c>
      <c r="K442" s="359">
        <v>2129.35</v>
      </c>
      <c r="L442" s="359">
        <v>2071.35</v>
      </c>
      <c r="M442" s="359">
        <v>0.49497000000000002</v>
      </c>
      <c r="N442" s="1"/>
      <c r="O442" s="1"/>
    </row>
    <row r="443" spans="1:15" ht="12.75" customHeight="1">
      <c r="A443" s="30">
        <v>433</v>
      </c>
      <c r="B443" s="408" t="s">
        <v>524</v>
      </c>
      <c r="C443" s="359">
        <v>536.85</v>
      </c>
      <c r="D443" s="360">
        <v>529.4</v>
      </c>
      <c r="E443" s="360">
        <v>514.79999999999995</v>
      </c>
      <c r="F443" s="360">
        <v>492.75</v>
      </c>
      <c r="G443" s="360">
        <v>478.15</v>
      </c>
      <c r="H443" s="360">
        <v>551.44999999999993</v>
      </c>
      <c r="I443" s="360">
        <v>566.05000000000007</v>
      </c>
      <c r="J443" s="360">
        <v>588.09999999999991</v>
      </c>
      <c r="K443" s="359">
        <v>544</v>
      </c>
      <c r="L443" s="359">
        <v>507.35</v>
      </c>
      <c r="M443" s="359">
        <v>3.4402599999999999</v>
      </c>
      <c r="N443" s="1"/>
      <c r="O443" s="1"/>
    </row>
    <row r="444" spans="1:15" ht="12.75" customHeight="1">
      <c r="A444" s="30">
        <v>434</v>
      </c>
      <c r="B444" s="408" t="s">
        <v>525</v>
      </c>
      <c r="C444" s="359">
        <v>11.95</v>
      </c>
      <c r="D444" s="360">
        <v>11.949999999999998</v>
      </c>
      <c r="E444" s="360">
        <v>11.949999999999996</v>
      </c>
      <c r="F444" s="360">
        <v>11.949999999999998</v>
      </c>
      <c r="G444" s="360">
        <v>11.949999999999996</v>
      </c>
      <c r="H444" s="360">
        <v>11.949999999999996</v>
      </c>
      <c r="I444" s="360">
        <v>11.95</v>
      </c>
      <c r="J444" s="360">
        <v>11.949999999999996</v>
      </c>
      <c r="K444" s="359">
        <v>11.95</v>
      </c>
      <c r="L444" s="359">
        <v>11.95</v>
      </c>
      <c r="M444" s="359">
        <v>160.66541000000001</v>
      </c>
      <c r="N444" s="1"/>
      <c r="O444" s="1"/>
    </row>
    <row r="445" spans="1:15" ht="12.75" customHeight="1">
      <c r="A445" s="30">
        <v>435</v>
      </c>
      <c r="B445" s="408" t="s">
        <v>512</v>
      </c>
      <c r="C445" s="359">
        <v>394.35</v>
      </c>
      <c r="D445" s="360">
        <v>393.55</v>
      </c>
      <c r="E445" s="360">
        <v>388.8</v>
      </c>
      <c r="F445" s="360">
        <v>383.25</v>
      </c>
      <c r="G445" s="360">
        <v>378.5</v>
      </c>
      <c r="H445" s="360">
        <v>399.1</v>
      </c>
      <c r="I445" s="360">
        <v>403.85</v>
      </c>
      <c r="J445" s="360">
        <v>409.40000000000003</v>
      </c>
      <c r="K445" s="359">
        <v>398.3</v>
      </c>
      <c r="L445" s="359">
        <v>388</v>
      </c>
      <c r="M445" s="359">
        <v>4.64011</v>
      </c>
      <c r="N445" s="1"/>
      <c r="O445" s="1"/>
    </row>
    <row r="446" spans="1:15" ht="12.75" customHeight="1">
      <c r="A446" s="30">
        <v>436</v>
      </c>
      <c r="B446" s="408" t="s">
        <v>526</v>
      </c>
      <c r="C446" s="359">
        <v>999</v>
      </c>
      <c r="D446" s="360">
        <v>1012.9166666666666</v>
      </c>
      <c r="E446" s="360">
        <v>981.83333333333326</v>
      </c>
      <c r="F446" s="360">
        <v>964.66666666666663</v>
      </c>
      <c r="G446" s="360">
        <v>933.58333333333326</v>
      </c>
      <c r="H446" s="360">
        <v>1030.0833333333333</v>
      </c>
      <c r="I446" s="360">
        <v>1061.1666666666665</v>
      </c>
      <c r="J446" s="360">
        <v>1078.3333333333333</v>
      </c>
      <c r="K446" s="359">
        <v>1044</v>
      </c>
      <c r="L446" s="359">
        <v>995.75</v>
      </c>
      <c r="M446" s="359">
        <v>0.37711</v>
      </c>
      <c r="N446" s="1"/>
      <c r="O446" s="1"/>
    </row>
    <row r="447" spans="1:15" ht="12.75" customHeight="1">
      <c r="A447" s="30">
        <v>437</v>
      </c>
      <c r="B447" s="408" t="s">
        <v>277</v>
      </c>
      <c r="C447" s="359">
        <v>570.1</v>
      </c>
      <c r="D447" s="360">
        <v>572.91666666666663</v>
      </c>
      <c r="E447" s="360">
        <v>564.23333333333323</v>
      </c>
      <c r="F447" s="360">
        <v>558.36666666666656</v>
      </c>
      <c r="G447" s="360">
        <v>549.68333333333317</v>
      </c>
      <c r="H447" s="360">
        <v>578.7833333333333</v>
      </c>
      <c r="I447" s="360">
        <v>587.4666666666667</v>
      </c>
      <c r="J447" s="360">
        <v>593.33333333333337</v>
      </c>
      <c r="K447" s="359">
        <v>581.6</v>
      </c>
      <c r="L447" s="359">
        <v>567.04999999999995</v>
      </c>
      <c r="M447" s="359">
        <v>2.1554700000000002</v>
      </c>
      <c r="N447" s="1"/>
      <c r="O447" s="1"/>
    </row>
    <row r="448" spans="1:15" ht="12.75" customHeight="1">
      <c r="A448" s="30">
        <v>438</v>
      </c>
      <c r="B448" s="408" t="s">
        <v>531</v>
      </c>
      <c r="C448" s="359">
        <v>1748.2</v>
      </c>
      <c r="D448" s="360">
        <v>1752.6333333333332</v>
      </c>
      <c r="E448" s="360">
        <v>1724.2666666666664</v>
      </c>
      <c r="F448" s="360">
        <v>1700.3333333333333</v>
      </c>
      <c r="G448" s="360">
        <v>1671.9666666666665</v>
      </c>
      <c r="H448" s="360">
        <v>1776.5666666666664</v>
      </c>
      <c r="I448" s="360">
        <v>1804.9333333333332</v>
      </c>
      <c r="J448" s="360">
        <v>1828.8666666666663</v>
      </c>
      <c r="K448" s="359">
        <v>1781</v>
      </c>
      <c r="L448" s="359">
        <v>1728.7</v>
      </c>
      <c r="M448" s="359">
        <v>2.9344999999999999</v>
      </c>
      <c r="N448" s="1"/>
      <c r="O448" s="1"/>
    </row>
    <row r="449" spans="1:15" ht="12.75" customHeight="1">
      <c r="A449" s="30">
        <v>439</v>
      </c>
      <c r="B449" s="408" t="s">
        <v>532</v>
      </c>
      <c r="C449" s="359">
        <v>12797.45</v>
      </c>
      <c r="D449" s="360">
        <v>12858.4</v>
      </c>
      <c r="E449" s="360">
        <v>12564.05</v>
      </c>
      <c r="F449" s="360">
        <v>12330.65</v>
      </c>
      <c r="G449" s="360">
        <v>12036.3</v>
      </c>
      <c r="H449" s="360">
        <v>13091.8</v>
      </c>
      <c r="I449" s="360">
        <v>13386.150000000001</v>
      </c>
      <c r="J449" s="360">
        <v>13619.55</v>
      </c>
      <c r="K449" s="359">
        <v>13152.75</v>
      </c>
      <c r="L449" s="359">
        <v>12625</v>
      </c>
      <c r="M449" s="359">
        <v>8.7600000000000004E-3</v>
      </c>
      <c r="N449" s="1"/>
      <c r="O449" s="1"/>
    </row>
    <row r="450" spans="1:15" ht="12.75" customHeight="1">
      <c r="A450" s="30">
        <v>440</v>
      </c>
      <c r="B450" s="408" t="s">
        <v>197</v>
      </c>
      <c r="C450" s="359">
        <v>933.75</v>
      </c>
      <c r="D450" s="360">
        <v>941.18333333333339</v>
      </c>
      <c r="E450" s="360">
        <v>924.46666666666681</v>
      </c>
      <c r="F450" s="360">
        <v>915.18333333333339</v>
      </c>
      <c r="G450" s="360">
        <v>898.46666666666681</v>
      </c>
      <c r="H450" s="360">
        <v>950.46666666666681</v>
      </c>
      <c r="I450" s="360">
        <v>967.18333333333351</v>
      </c>
      <c r="J450" s="360">
        <v>976.46666666666681</v>
      </c>
      <c r="K450" s="359">
        <v>957.9</v>
      </c>
      <c r="L450" s="359">
        <v>931.9</v>
      </c>
      <c r="M450" s="359">
        <v>15.33507</v>
      </c>
      <c r="N450" s="1"/>
      <c r="O450" s="1"/>
    </row>
    <row r="451" spans="1:15" ht="12.75" customHeight="1">
      <c r="A451" s="30">
        <v>441</v>
      </c>
      <c r="B451" s="408" t="s">
        <v>533</v>
      </c>
      <c r="C451" s="359">
        <v>216.25</v>
      </c>
      <c r="D451" s="360">
        <v>216.41666666666666</v>
      </c>
      <c r="E451" s="360">
        <v>214.0333333333333</v>
      </c>
      <c r="F451" s="360">
        <v>211.81666666666663</v>
      </c>
      <c r="G451" s="360">
        <v>209.43333333333328</v>
      </c>
      <c r="H451" s="360">
        <v>218.63333333333333</v>
      </c>
      <c r="I451" s="360">
        <v>221.01666666666671</v>
      </c>
      <c r="J451" s="360">
        <v>223.23333333333335</v>
      </c>
      <c r="K451" s="359">
        <v>218.8</v>
      </c>
      <c r="L451" s="359">
        <v>214.2</v>
      </c>
      <c r="M451" s="359">
        <v>14.157400000000001</v>
      </c>
      <c r="N451" s="1"/>
      <c r="O451" s="1"/>
    </row>
    <row r="452" spans="1:15" ht="12.75" customHeight="1">
      <c r="A452" s="30">
        <v>442</v>
      </c>
      <c r="B452" s="408" t="s">
        <v>534</v>
      </c>
      <c r="C452" s="359">
        <v>1283.3</v>
      </c>
      <c r="D452" s="360">
        <v>1287.05</v>
      </c>
      <c r="E452" s="360">
        <v>1271.25</v>
      </c>
      <c r="F452" s="360">
        <v>1259.2</v>
      </c>
      <c r="G452" s="360">
        <v>1243.4000000000001</v>
      </c>
      <c r="H452" s="360">
        <v>1299.0999999999999</v>
      </c>
      <c r="I452" s="360">
        <v>1314.8999999999996</v>
      </c>
      <c r="J452" s="360">
        <v>1326.9499999999998</v>
      </c>
      <c r="K452" s="359">
        <v>1302.8499999999999</v>
      </c>
      <c r="L452" s="359">
        <v>1275</v>
      </c>
      <c r="M452" s="359">
        <v>3.7782300000000002</v>
      </c>
      <c r="N452" s="1"/>
      <c r="O452" s="1"/>
    </row>
    <row r="453" spans="1:15" ht="12.75" customHeight="1">
      <c r="A453" s="30">
        <v>443</v>
      </c>
      <c r="B453" s="408" t="s">
        <v>198</v>
      </c>
      <c r="C453" s="359">
        <v>727.3</v>
      </c>
      <c r="D453" s="360">
        <v>728.76666666666677</v>
      </c>
      <c r="E453" s="360">
        <v>720.58333333333348</v>
      </c>
      <c r="F453" s="360">
        <v>713.86666666666667</v>
      </c>
      <c r="G453" s="360">
        <v>705.68333333333339</v>
      </c>
      <c r="H453" s="360">
        <v>735.48333333333358</v>
      </c>
      <c r="I453" s="360">
        <v>743.66666666666674</v>
      </c>
      <c r="J453" s="360">
        <v>750.38333333333367</v>
      </c>
      <c r="K453" s="359">
        <v>736.95</v>
      </c>
      <c r="L453" s="359">
        <v>722.05</v>
      </c>
      <c r="M453" s="359">
        <v>16.824590000000001</v>
      </c>
      <c r="N453" s="1"/>
      <c r="O453" s="1"/>
    </row>
    <row r="454" spans="1:15" ht="12.75" customHeight="1">
      <c r="A454" s="30">
        <v>444</v>
      </c>
      <c r="B454" s="408" t="s">
        <v>278</v>
      </c>
      <c r="C454" s="359">
        <v>7607.35</v>
      </c>
      <c r="D454" s="360">
        <v>7587.0166666666664</v>
      </c>
      <c r="E454" s="360">
        <v>7397.0333333333328</v>
      </c>
      <c r="F454" s="360">
        <v>7186.7166666666662</v>
      </c>
      <c r="G454" s="360">
        <v>6996.7333333333327</v>
      </c>
      <c r="H454" s="360">
        <v>7797.333333333333</v>
      </c>
      <c r="I454" s="360">
        <v>7987.3166666666666</v>
      </c>
      <c r="J454" s="360">
        <v>8197.6333333333332</v>
      </c>
      <c r="K454" s="359">
        <v>7777</v>
      </c>
      <c r="L454" s="359">
        <v>7376.7</v>
      </c>
      <c r="M454" s="359">
        <v>10.0694</v>
      </c>
      <c r="N454" s="1"/>
      <c r="O454" s="1"/>
    </row>
    <row r="455" spans="1:15" ht="12.75" customHeight="1">
      <c r="A455" s="30">
        <v>445</v>
      </c>
      <c r="B455" s="408" t="s">
        <v>199</v>
      </c>
      <c r="C455" s="359">
        <v>517.75</v>
      </c>
      <c r="D455" s="360">
        <v>511.98333333333335</v>
      </c>
      <c r="E455" s="360">
        <v>503.9666666666667</v>
      </c>
      <c r="F455" s="360">
        <v>490.18333333333334</v>
      </c>
      <c r="G455" s="360">
        <v>482.16666666666669</v>
      </c>
      <c r="H455" s="360">
        <v>525.76666666666665</v>
      </c>
      <c r="I455" s="360">
        <v>533.7833333333333</v>
      </c>
      <c r="J455" s="360">
        <v>547.56666666666672</v>
      </c>
      <c r="K455" s="359">
        <v>520</v>
      </c>
      <c r="L455" s="359">
        <v>498.2</v>
      </c>
      <c r="M455" s="359">
        <v>273.06578000000002</v>
      </c>
      <c r="N455" s="1"/>
      <c r="O455" s="1"/>
    </row>
    <row r="456" spans="1:15" ht="12.75" customHeight="1">
      <c r="A456" s="30">
        <v>446</v>
      </c>
      <c r="B456" s="408" t="s">
        <v>535</v>
      </c>
      <c r="C456" s="359">
        <v>260.7</v>
      </c>
      <c r="D456" s="360">
        <v>258.40000000000003</v>
      </c>
      <c r="E456" s="360">
        <v>254.80000000000007</v>
      </c>
      <c r="F456" s="360">
        <v>248.90000000000003</v>
      </c>
      <c r="G456" s="360">
        <v>245.30000000000007</v>
      </c>
      <c r="H456" s="360">
        <v>264.30000000000007</v>
      </c>
      <c r="I456" s="360">
        <v>267.90000000000009</v>
      </c>
      <c r="J456" s="360">
        <v>273.80000000000007</v>
      </c>
      <c r="K456" s="359">
        <v>262</v>
      </c>
      <c r="L456" s="359">
        <v>252.5</v>
      </c>
      <c r="M456" s="359">
        <v>33.933100000000003</v>
      </c>
      <c r="N456" s="1"/>
      <c r="O456" s="1"/>
    </row>
    <row r="457" spans="1:15" ht="12.75" customHeight="1">
      <c r="A457" s="30">
        <v>447</v>
      </c>
      <c r="B457" s="408" t="s">
        <v>200</v>
      </c>
      <c r="C457" s="359">
        <v>246.05</v>
      </c>
      <c r="D457" s="360">
        <v>246.9666666666667</v>
      </c>
      <c r="E457" s="360">
        <v>244.38333333333338</v>
      </c>
      <c r="F457" s="360">
        <v>242.7166666666667</v>
      </c>
      <c r="G457" s="360">
        <v>240.13333333333338</v>
      </c>
      <c r="H457" s="360">
        <v>248.63333333333338</v>
      </c>
      <c r="I457" s="360">
        <v>251.2166666666667</v>
      </c>
      <c r="J457" s="360">
        <v>252.88333333333338</v>
      </c>
      <c r="K457" s="359">
        <v>249.55</v>
      </c>
      <c r="L457" s="359">
        <v>245.3</v>
      </c>
      <c r="M457" s="359">
        <v>249.39671000000001</v>
      </c>
      <c r="N457" s="1"/>
      <c r="O457" s="1"/>
    </row>
    <row r="458" spans="1:15" ht="12.75" customHeight="1">
      <c r="A458" s="30">
        <v>448</v>
      </c>
      <c r="B458" s="408" t="s">
        <v>201</v>
      </c>
      <c r="C458" s="359">
        <v>1085.55</v>
      </c>
      <c r="D458" s="360">
        <v>1093.55</v>
      </c>
      <c r="E458" s="360">
        <v>1072.5</v>
      </c>
      <c r="F458" s="360">
        <v>1059.45</v>
      </c>
      <c r="G458" s="360">
        <v>1038.4000000000001</v>
      </c>
      <c r="H458" s="360">
        <v>1106.5999999999999</v>
      </c>
      <c r="I458" s="360">
        <v>1127.6499999999996</v>
      </c>
      <c r="J458" s="360">
        <v>1140.6999999999998</v>
      </c>
      <c r="K458" s="359">
        <v>1114.5999999999999</v>
      </c>
      <c r="L458" s="359">
        <v>1080.5</v>
      </c>
      <c r="M458" s="359">
        <v>55.709389999999999</v>
      </c>
      <c r="N458" s="1"/>
      <c r="O458" s="1"/>
    </row>
    <row r="459" spans="1:15" ht="12.75" customHeight="1">
      <c r="A459" s="30">
        <v>449</v>
      </c>
      <c r="B459" s="408" t="s">
        <v>854</v>
      </c>
      <c r="C459" s="359">
        <v>765.8</v>
      </c>
      <c r="D459" s="360">
        <v>775.38333333333333</v>
      </c>
      <c r="E459" s="360">
        <v>716.91666666666663</v>
      </c>
      <c r="F459" s="360">
        <v>668.0333333333333</v>
      </c>
      <c r="G459" s="360">
        <v>609.56666666666661</v>
      </c>
      <c r="H459" s="360">
        <v>824.26666666666665</v>
      </c>
      <c r="I459" s="360">
        <v>882.73333333333335</v>
      </c>
      <c r="J459" s="360">
        <v>931.61666666666667</v>
      </c>
      <c r="K459" s="359">
        <v>833.85</v>
      </c>
      <c r="L459" s="359">
        <v>726.5</v>
      </c>
      <c r="M459" s="359">
        <v>8.7576999999999998</v>
      </c>
      <c r="N459" s="1"/>
      <c r="O459" s="1"/>
    </row>
    <row r="460" spans="1:15" ht="12.75" customHeight="1">
      <c r="A460" s="30">
        <v>450</v>
      </c>
      <c r="B460" s="408" t="s">
        <v>527</v>
      </c>
      <c r="C460" s="359">
        <v>1943.1</v>
      </c>
      <c r="D460" s="360">
        <v>1944.9333333333334</v>
      </c>
      <c r="E460" s="360">
        <v>1909.8666666666668</v>
      </c>
      <c r="F460" s="360">
        <v>1876.6333333333334</v>
      </c>
      <c r="G460" s="360">
        <v>1841.5666666666668</v>
      </c>
      <c r="H460" s="360">
        <v>1978.1666666666667</v>
      </c>
      <c r="I460" s="360">
        <v>2013.2333333333333</v>
      </c>
      <c r="J460" s="360">
        <v>2046.4666666666667</v>
      </c>
      <c r="K460" s="359">
        <v>1980</v>
      </c>
      <c r="L460" s="359">
        <v>1911.7</v>
      </c>
      <c r="M460" s="359">
        <v>0.48388999999999999</v>
      </c>
      <c r="N460" s="1"/>
      <c r="O460" s="1"/>
    </row>
    <row r="461" spans="1:15" ht="12.75" customHeight="1">
      <c r="A461" s="30">
        <v>451</v>
      </c>
      <c r="B461" s="408" t="s">
        <v>528</v>
      </c>
      <c r="C461" s="359">
        <v>722.65</v>
      </c>
      <c r="D461" s="360">
        <v>726.54999999999984</v>
      </c>
      <c r="E461" s="360">
        <v>713.64999999999964</v>
      </c>
      <c r="F461" s="360">
        <v>704.64999999999975</v>
      </c>
      <c r="G461" s="360">
        <v>691.74999999999955</v>
      </c>
      <c r="H461" s="360">
        <v>735.54999999999973</v>
      </c>
      <c r="I461" s="360">
        <v>748.45</v>
      </c>
      <c r="J461" s="360">
        <v>757.44999999999982</v>
      </c>
      <c r="K461" s="359">
        <v>739.45</v>
      </c>
      <c r="L461" s="359">
        <v>717.55</v>
      </c>
      <c r="M461" s="359">
        <v>8.5919999999999996E-2</v>
      </c>
      <c r="N461" s="1"/>
      <c r="O461" s="1"/>
    </row>
    <row r="462" spans="1:15" ht="12.75" customHeight="1">
      <c r="A462" s="30">
        <v>452</v>
      </c>
      <c r="B462" s="408" t="s">
        <v>202</v>
      </c>
      <c r="C462" s="359">
        <v>3736.25</v>
      </c>
      <c r="D462" s="360">
        <v>3738.5499999999997</v>
      </c>
      <c r="E462" s="360">
        <v>3719.0999999999995</v>
      </c>
      <c r="F462" s="360">
        <v>3701.95</v>
      </c>
      <c r="G462" s="360">
        <v>3682.4999999999995</v>
      </c>
      <c r="H462" s="360">
        <v>3755.6999999999994</v>
      </c>
      <c r="I462" s="360">
        <v>3775.1499999999992</v>
      </c>
      <c r="J462" s="360">
        <v>3792.2999999999993</v>
      </c>
      <c r="K462" s="359">
        <v>3758</v>
      </c>
      <c r="L462" s="359">
        <v>3721.4</v>
      </c>
      <c r="M462" s="359">
        <v>27.393930000000001</v>
      </c>
      <c r="N462" s="1"/>
      <c r="O462" s="1"/>
    </row>
    <row r="463" spans="1:15" ht="12.75" customHeight="1">
      <c r="A463" s="30">
        <v>453</v>
      </c>
      <c r="B463" s="408" t="s">
        <v>536</v>
      </c>
      <c r="C463" s="359">
        <v>4322.3500000000004</v>
      </c>
      <c r="D463" s="360">
        <v>4267.9000000000005</v>
      </c>
      <c r="E463" s="360">
        <v>4135.8000000000011</v>
      </c>
      <c r="F463" s="360">
        <v>3949.2500000000005</v>
      </c>
      <c r="G463" s="360">
        <v>3817.150000000001</v>
      </c>
      <c r="H463" s="360">
        <v>4454.4500000000007</v>
      </c>
      <c r="I463" s="360">
        <v>4586.5500000000011</v>
      </c>
      <c r="J463" s="360">
        <v>4773.1000000000013</v>
      </c>
      <c r="K463" s="359">
        <v>4400</v>
      </c>
      <c r="L463" s="359">
        <v>4081.35</v>
      </c>
      <c r="M463" s="359">
        <v>0.78569999999999995</v>
      </c>
      <c r="N463" s="1"/>
      <c r="O463" s="1"/>
    </row>
    <row r="464" spans="1:15" ht="12.75" customHeight="1">
      <c r="A464" s="30">
        <v>454</v>
      </c>
      <c r="B464" s="408" t="s">
        <v>203</v>
      </c>
      <c r="C464" s="359">
        <v>1479</v>
      </c>
      <c r="D464" s="360">
        <v>1466.0333333333335</v>
      </c>
      <c r="E464" s="360">
        <v>1444.4666666666672</v>
      </c>
      <c r="F464" s="360">
        <v>1409.9333333333336</v>
      </c>
      <c r="G464" s="360">
        <v>1388.3666666666672</v>
      </c>
      <c r="H464" s="360">
        <v>1500.5666666666671</v>
      </c>
      <c r="I464" s="360">
        <v>1522.1333333333332</v>
      </c>
      <c r="J464" s="360">
        <v>1556.666666666667</v>
      </c>
      <c r="K464" s="359">
        <v>1487.6</v>
      </c>
      <c r="L464" s="359">
        <v>1431.5</v>
      </c>
      <c r="M464" s="359">
        <v>44.06035</v>
      </c>
      <c r="N464" s="1"/>
      <c r="O464" s="1"/>
    </row>
    <row r="465" spans="1:15" ht="12.75" customHeight="1">
      <c r="A465" s="30">
        <v>455</v>
      </c>
      <c r="B465" s="408" t="s">
        <v>538</v>
      </c>
      <c r="C465" s="359">
        <v>2081.5</v>
      </c>
      <c r="D465" s="360">
        <v>2063.0666666666666</v>
      </c>
      <c r="E465" s="360">
        <v>1998.1333333333332</v>
      </c>
      <c r="F465" s="360">
        <v>1914.7666666666667</v>
      </c>
      <c r="G465" s="360">
        <v>1849.8333333333333</v>
      </c>
      <c r="H465" s="360">
        <v>2146.4333333333334</v>
      </c>
      <c r="I465" s="360">
        <v>2211.3666666666668</v>
      </c>
      <c r="J465" s="360">
        <v>2294.7333333333331</v>
      </c>
      <c r="K465" s="359">
        <v>2128</v>
      </c>
      <c r="L465" s="359">
        <v>1979.7</v>
      </c>
      <c r="M465" s="359">
        <v>2.2481499999999999</v>
      </c>
      <c r="N465" s="1"/>
      <c r="O465" s="1"/>
    </row>
    <row r="466" spans="1:15" ht="12.75" customHeight="1">
      <c r="A466" s="30">
        <v>456</v>
      </c>
      <c r="B466" s="408" t="s">
        <v>539</v>
      </c>
      <c r="C466" s="359">
        <v>971.35</v>
      </c>
      <c r="D466" s="360">
        <v>983.41666666666663</v>
      </c>
      <c r="E466" s="360">
        <v>951.93333333333328</v>
      </c>
      <c r="F466" s="360">
        <v>932.51666666666665</v>
      </c>
      <c r="G466" s="360">
        <v>901.0333333333333</v>
      </c>
      <c r="H466" s="360">
        <v>1002.8333333333333</v>
      </c>
      <c r="I466" s="360">
        <v>1034.3166666666666</v>
      </c>
      <c r="J466" s="360">
        <v>1053.7333333333331</v>
      </c>
      <c r="K466" s="359">
        <v>1014.9</v>
      </c>
      <c r="L466" s="359">
        <v>964</v>
      </c>
      <c r="M466" s="359">
        <v>1.3714900000000001</v>
      </c>
      <c r="N466" s="1"/>
      <c r="O466" s="1"/>
    </row>
    <row r="467" spans="1:15" ht="12.75" customHeight="1">
      <c r="A467" s="30">
        <v>457</v>
      </c>
      <c r="B467" s="408" t="s">
        <v>543</v>
      </c>
      <c r="C467" s="359">
        <v>1695.35</v>
      </c>
      <c r="D467" s="360">
        <v>1692.3999999999999</v>
      </c>
      <c r="E467" s="360">
        <v>1669.7999999999997</v>
      </c>
      <c r="F467" s="360">
        <v>1644.2499999999998</v>
      </c>
      <c r="G467" s="360">
        <v>1621.6499999999996</v>
      </c>
      <c r="H467" s="360">
        <v>1717.9499999999998</v>
      </c>
      <c r="I467" s="360">
        <v>1740.5499999999997</v>
      </c>
      <c r="J467" s="360">
        <v>1766.1</v>
      </c>
      <c r="K467" s="359">
        <v>1715</v>
      </c>
      <c r="L467" s="359">
        <v>1666.85</v>
      </c>
      <c r="M467" s="359">
        <v>1.8772599999999999</v>
      </c>
      <c r="N467" s="1"/>
      <c r="O467" s="1"/>
    </row>
    <row r="468" spans="1:15" ht="12.75" customHeight="1">
      <c r="A468" s="30">
        <v>458</v>
      </c>
      <c r="B468" s="408" t="s">
        <v>540</v>
      </c>
      <c r="C468" s="359">
        <v>1928.15</v>
      </c>
      <c r="D468" s="360">
        <v>1932.7</v>
      </c>
      <c r="E468" s="360">
        <v>1895.45</v>
      </c>
      <c r="F468" s="360">
        <v>1862.75</v>
      </c>
      <c r="G468" s="360">
        <v>1825.5</v>
      </c>
      <c r="H468" s="360">
        <v>1965.4</v>
      </c>
      <c r="I468" s="360">
        <v>2002.65</v>
      </c>
      <c r="J468" s="360">
        <v>2035.3500000000001</v>
      </c>
      <c r="K468" s="359">
        <v>1969.95</v>
      </c>
      <c r="L468" s="359">
        <v>1900</v>
      </c>
      <c r="M468" s="359">
        <v>0.76922999999999997</v>
      </c>
      <c r="N468" s="1"/>
      <c r="O468" s="1"/>
    </row>
    <row r="469" spans="1:15" ht="12.75" customHeight="1">
      <c r="A469" s="30">
        <v>459</v>
      </c>
      <c r="B469" s="408" t="s">
        <v>204</v>
      </c>
      <c r="C469" s="359">
        <v>2360.3000000000002</v>
      </c>
      <c r="D469" s="360">
        <v>2358.8833333333332</v>
      </c>
      <c r="E469" s="360">
        <v>2337.7666666666664</v>
      </c>
      <c r="F469" s="360">
        <v>2315.2333333333331</v>
      </c>
      <c r="G469" s="360">
        <v>2294.1166666666663</v>
      </c>
      <c r="H469" s="360">
        <v>2381.4166666666665</v>
      </c>
      <c r="I469" s="360">
        <v>2402.5333333333333</v>
      </c>
      <c r="J469" s="360">
        <v>2425.0666666666666</v>
      </c>
      <c r="K469" s="359">
        <v>2380</v>
      </c>
      <c r="L469" s="359">
        <v>2336.35</v>
      </c>
      <c r="M469" s="359">
        <v>9.0051000000000005</v>
      </c>
      <c r="N469" s="1"/>
      <c r="O469" s="1"/>
    </row>
    <row r="470" spans="1:15" ht="12.75" customHeight="1">
      <c r="A470" s="30">
        <v>460</v>
      </c>
      <c r="B470" s="408" t="s">
        <v>205</v>
      </c>
      <c r="C470" s="359">
        <v>2671.45</v>
      </c>
      <c r="D470" s="360">
        <v>2659.4833333333331</v>
      </c>
      <c r="E470" s="360">
        <v>2626.9666666666662</v>
      </c>
      <c r="F470" s="360">
        <v>2582.4833333333331</v>
      </c>
      <c r="G470" s="360">
        <v>2549.9666666666662</v>
      </c>
      <c r="H470" s="360">
        <v>2703.9666666666662</v>
      </c>
      <c r="I470" s="360">
        <v>2736.4833333333336</v>
      </c>
      <c r="J470" s="360">
        <v>2780.9666666666662</v>
      </c>
      <c r="K470" s="359">
        <v>2692</v>
      </c>
      <c r="L470" s="359">
        <v>2615</v>
      </c>
      <c r="M470" s="359">
        <v>5.6749999999999998</v>
      </c>
      <c r="N470" s="1"/>
      <c r="O470" s="1"/>
    </row>
    <row r="471" spans="1:15" ht="12.75" customHeight="1">
      <c r="A471" s="30">
        <v>461</v>
      </c>
      <c r="B471" s="408" t="s">
        <v>206</v>
      </c>
      <c r="C471" s="359">
        <v>545.70000000000005</v>
      </c>
      <c r="D471" s="360">
        <v>544.73333333333323</v>
      </c>
      <c r="E471" s="360">
        <v>540.06666666666649</v>
      </c>
      <c r="F471" s="360">
        <v>534.43333333333328</v>
      </c>
      <c r="G471" s="360">
        <v>529.76666666666654</v>
      </c>
      <c r="H471" s="360">
        <v>550.36666666666645</v>
      </c>
      <c r="I471" s="360">
        <v>555.03333333333319</v>
      </c>
      <c r="J471" s="360">
        <v>560.6666666666664</v>
      </c>
      <c r="K471" s="359">
        <v>549.4</v>
      </c>
      <c r="L471" s="359">
        <v>539.1</v>
      </c>
      <c r="M471" s="359">
        <v>10.7326</v>
      </c>
      <c r="N471" s="1"/>
      <c r="O471" s="1"/>
    </row>
    <row r="472" spans="1:15" ht="12.75" customHeight="1">
      <c r="A472" s="30">
        <v>462</v>
      </c>
      <c r="B472" s="408" t="s">
        <v>207</v>
      </c>
      <c r="C472" s="359">
        <v>1031.55</v>
      </c>
      <c r="D472" s="360">
        <v>1029.1333333333332</v>
      </c>
      <c r="E472" s="360">
        <v>1020.4166666666665</v>
      </c>
      <c r="F472" s="360">
        <v>1009.2833333333333</v>
      </c>
      <c r="G472" s="360">
        <v>1000.5666666666666</v>
      </c>
      <c r="H472" s="360">
        <v>1040.2666666666664</v>
      </c>
      <c r="I472" s="360">
        <v>1048.9833333333331</v>
      </c>
      <c r="J472" s="360">
        <v>1060.1166666666663</v>
      </c>
      <c r="K472" s="359">
        <v>1037.8499999999999</v>
      </c>
      <c r="L472" s="359">
        <v>1018</v>
      </c>
      <c r="M472" s="359">
        <v>4.0825399999999998</v>
      </c>
      <c r="N472" s="1"/>
      <c r="O472" s="1"/>
    </row>
    <row r="473" spans="1:15" ht="12.75" customHeight="1">
      <c r="A473" s="30">
        <v>463</v>
      </c>
      <c r="B473" s="408" t="s">
        <v>541</v>
      </c>
      <c r="C473" s="359">
        <v>60.9</v>
      </c>
      <c r="D473" s="360">
        <v>61.266666666666673</v>
      </c>
      <c r="E473" s="360">
        <v>59.533333333333346</v>
      </c>
      <c r="F473" s="360">
        <v>58.166666666666671</v>
      </c>
      <c r="G473" s="360">
        <v>56.433333333333344</v>
      </c>
      <c r="H473" s="360">
        <v>62.633333333333347</v>
      </c>
      <c r="I473" s="360">
        <v>64.366666666666674</v>
      </c>
      <c r="J473" s="360">
        <v>65.733333333333348</v>
      </c>
      <c r="K473" s="359">
        <v>63</v>
      </c>
      <c r="L473" s="359">
        <v>59.9</v>
      </c>
      <c r="M473" s="359">
        <v>50.71425</v>
      </c>
      <c r="N473" s="1"/>
      <c r="O473" s="1"/>
    </row>
    <row r="474" spans="1:15" ht="12.75" customHeight="1">
      <c r="A474" s="30">
        <v>464</v>
      </c>
      <c r="B474" s="408" t="s">
        <v>542</v>
      </c>
      <c r="C474" s="359">
        <v>203</v>
      </c>
      <c r="D474" s="360">
        <v>206.54999999999998</v>
      </c>
      <c r="E474" s="360">
        <v>196.44999999999996</v>
      </c>
      <c r="F474" s="360">
        <v>189.89999999999998</v>
      </c>
      <c r="G474" s="360">
        <v>179.79999999999995</v>
      </c>
      <c r="H474" s="360">
        <v>213.09999999999997</v>
      </c>
      <c r="I474" s="360">
        <v>223.2</v>
      </c>
      <c r="J474" s="360">
        <v>229.74999999999997</v>
      </c>
      <c r="K474" s="359">
        <v>216.65</v>
      </c>
      <c r="L474" s="359">
        <v>200</v>
      </c>
      <c r="M474" s="359">
        <v>7.9250699999999998</v>
      </c>
      <c r="N474" s="1"/>
      <c r="O474" s="1"/>
    </row>
    <row r="475" spans="1:15" ht="12.75" customHeight="1">
      <c r="A475" s="30">
        <v>465</v>
      </c>
      <c r="B475" s="408" t="s">
        <v>529</v>
      </c>
      <c r="C475" s="359">
        <v>958.55</v>
      </c>
      <c r="D475" s="360">
        <v>958.11666666666667</v>
      </c>
      <c r="E475" s="360">
        <v>946.93333333333339</v>
      </c>
      <c r="F475" s="360">
        <v>935.31666666666672</v>
      </c>
      <c r="G475" s="360">
        <v>924.13333333333344</v>
      </c>
      <c r="H475" s="360">
        <v>969.73333333333335</v>
      </c>
      <c r="I475" s="360">
        <v>980.91666666666652</v>
      </c>
      <c r="J475" s="360">
        <v>992.5333333333333</v>
      </c>
      <c r="K475" s="359">
        <v>969.3</v>
      </c>
      <c r="L475" s="359">
        <v>946.5</v>
      </c>
      <c r="M475" s="359">
        <v>0.72960000000000003</v>
      </c>
      <c r="N475" s="1"/>
      <c r="O475" s="1"/>
    </row>
    <row r="476" spans="1:15" ht="12.75" customHeight="1">
      <c r="A476" s="30">
        <v>466</v>
      </c>
      <c r="B476" s="408" t="s">
        <v>855</v>
      </c>
      <c r="C476" s="359">
        <v>149.19999999999999</v>
      </c>
      <c r="D476" s="360">
        <v>149.19999999999999</v>
      </c>
      <c r="E476" s="360">
        <v>149.19999999999999</v>
      </c>
      <c r="F476" s="360">
        <v>149.19999999999999</v>
      </c>
      <c r="G476" s="360">
        <v>149.19999999999999</v>
      </c>
      <c r="H476" s="360">
        <v>149.19999999999999</v>
      </c>
      <c r="I476" s="360">
        <v>149.19999999999999</v>
      </c>
      <c r="J476" s="360">
        <v>149.19999999999999</v>
      </c>
      <c r="K476" s="359">
        <v>149.19999999999999</v>
      </c>
      <c r="L476" s="359">
        <v>149.19999999999999</v>
      </c>
      <c r="M476" s="359">
        <v>5.8566799999999999</v>
      </c>
      <c r="N476" s="1"/>
      <c r="O476" s="1"/>
    </row>
    <row r="477" spans="1:15" ht="12.75" customHeight="1">
      <c r="A477" s="30">
        <v>467</v>
      </c>
      <c r="B477" s="408" t="s">
        <v>530</v>
      </c>
      <c r="C477" s="359">
        <v>59.1</v>
      </c>
      <c r="D477" s="360">
        <v>58.70000000000001</v>
      </c>
      <c r="E477" s="360">
        <v>57.200000000000017</v>
      </c>
      <c r="F477" s="360">
        <v>55.300000000000004</v>
      </c>
      <c r="G477" s="360">
        <v>53.800000000000011</v>
      </c>
      <c r="H477" s="360">
        <v>60.600000000000023</v>
      </c>
      <c r="I477" s="360">
        <v>62.100000000000009</v>
      </c>
      <c r="J477" s="360">
        <v>64.000000000000028</v>
      </c>
      <c r="K477" s="359">
        <v>60.2</v>
      </c>
      <c r="L477" s="359">
        <v>56.8</v>
      </c>
      <c r="M477" s="359">
        <v>212.00371999999999</v>
      </c>
      <c r="N477" s="1"/>
      <c r="O477" s="1"/>
    </row>
    <row r="478" spans="1:15" ht="12.75" customHeight="1">
      <c r="A478" s="30">
        <v>468</v>
      </c>
      <c r="B478" s="408" t="s">
        <v>208</v>
      </c>
      <c r="C478" s="359">
        <v>606.29999999999995</v>
      </c>
      <c r="D478" s="360">
        <v>605.68333333333328</v>
      </c>
      <c r="E478" s="360">
        <v>597.86666666666656</v>
      </c>
      <c r="F478" s="360">
        <v>589.43333333333328</v>
      </c>
      <c r="G478" s="360">
        <v>581.61666666666656</v>
      </c>
      <c r="H478" s="360">
        <v>614.11666666666656</v>
      </c>
      <c r="I478" s="360">
        <v>621.93333333333339</v>
      </c>
      <c r="J478" s="360">
        <v>630.36666666666656</v>
      </c>
      <c r="K478" s="359">
        <v>613.5</v>
      </c>
      <c r="L478" s="359">
        <v>597.25</v>
      </c>
      <c r="M478" s="359">
        <v>20.667960000000001</v>
      </c>
      <c r="N478" s="1"/>
      <c r="O478" s="1"/>
    </row>
    <row r="479" spans="1:15" ht="12.75" customHeight="1">
      <c r="A479" s="30">
        <v>469</v>
      </c>
      <c r="B479" s="408" t="s">
        <v>209</v>
      </c>
      <c r="C479" s="359">
        <v>1619.2</v>
      </c>
      <c r="D479" s="360">
        <v>1609.3999999999999</v>
      </c>
      <c r="E479" s="360">
        <v>1559.8499999999997</v>
      </c>
      <c r="F479" s="360">
        <v>1500.4999999999998</v>
      </c>
      <c r="G479" s="360">
        <v>1450.9499999999996</v>
      </c>
      <c r="H479" s="360">
        <v>1668.7499999999998</v>
      </c>
      <c r="I479" s="360">
        <v>1718.3</v>
      </c>
      <c r="J479" s="360">
        <v>1777.6499999999999</v>
      </c>
      <c r="K479" s="359">
        <v>1658.95</v>
      </c>
      <c r="L479" s="359">
        <v>1550.05</v>
      </c>
      <c r="M479" s="359">
        <v>9.5971600000000006</v>
      </c>
      <c r="N479" s="1"/>
      <c r="O479" s="1"/>
    </row>
    <row r="480" spans="1:15" ht="12.75" customHeight="1">
      <c r="A480" s="30">
        <v>470</v>
      </c>
      <c r="B480" s="408" t="s">
        <v>544</v>
      </c>
      <c r="C480" s="359">
        <v>13.6</v>
      </c>
      <c r="D480" s="360">
        <v>13.666666666666666</v>
      </c>
      <c r="E480" s="360">
        <v>13.483333333333333</v>
      </c>
      <c r="F480" s="360">
        <v>13.366666666666667</v>
      </c>
      <c r="G480" s="360">
        <v>13.183333333333334</v>
      </c>
      <c r="H480" s="360">
        <v>13.783333333333331</v>
      </c>
      <c r="I480" s="360">
        <v>13.966666666666665</v>
      </c>
      <c r="J480" s="360">
        <v>14.08333333333333</v>
      </c>
      <c r="K480" s="359">
        <v>13.85</v>
      </c>
      <c r="L480" s="359">
        <v>13.55</v>
      </c>
      <c r="M480" s="359">
        <v>67.746189999999999</v>
      </c>
      <c r="N480" s="1"/>
      <c r="O480" s="1"/>
    </row>
    <row r="481" spans="1:15" ht="12.75" customHeight="1">
      <c r="A481" s="30">
        <v>471</v>
      </c>
      <c r="B481" s="408" t="s">
        <v>545</v>
      </c>
      <c r="C481" s="359">
        <v>507.85</v>
      </c>
      <c r="D481" s="360">
        <v>510.93333333333334</v>
      </c>
      <c r="E481" s="360">
        <v>502.86666666666667</v>
      </c>
      <c r="F481" s="360">
        <v>497.88333333333333</v>
      </c>
      <c r="G481" s="360">
        <v>489.81666666666666</v>
      </c>
      <c r="H481" s="360">
        <v>515.91666666666674</v>
      </c>
      <c r="I481" s="360">
        <v>523.98333333333335</v>
      </c>
      <c r="J481" s="360">
        <v>528.9666666666667</v>
      </c>
      <c r="K481" s="359">
        <v>519</v>
      </c>
      <c r="L481" s="359">
        <v>505.95</v>
      </c>
      <c r="M481" s="359">
        <v>0.64737</v>
      </c>
      <c r="N481" s="1"/>
      <c r="O481" s="1"/>
    </row>
    <row r="482" spans="1:15" ht="12.75" customHeight="1">
      <c r="A482" s="30">
        <v>472</v>
      </c>
      <c r="B482" s="408" t="s">
        <v>547</v>
      </c>
      <c r="C482" s="359">
        <v>137.4</v>
      </c>
      <c r="D482" s="360">
        <v>137.58333333333334</v>
      </c>
      <c r="E482" s="360">
        <v>135.16666666666669</v>
      </c>
      <c r="F482" s="360">
        <v>132.93333333333334</v>
      </c>
      <c r="G482" s="360">
        <v>130.51666666666668</v>
      </c>
      <c r="H482" s="360">
        <v>139.81666666666669</v>
      </c>
      <c r="I482" s="360">
        <v>142.23333333333338</v>
      </c>
      <c r="J482" s="360">
        <v>144.4666666666667</v>
      </c>
      <c r="K482" s="359">
        <v>140</v>
      </c>
      <c r="L482" s="359">
        <v>135.35</v>
      </c>
      <c r="M482" s="359">
        <v>3.6270500000000001</v>
      </c>
      <c r="N482" s="1"/>
      <c r="O482" s="1"/>
    </row>
    <row r="483" spans="1:15" ht="12.75" customHeight="1">
      <c r="A483" s="30">
        <v>473</v>
      </c>
      <c r="B483" s="408" t="s">
        <v>548</v>
      </c>
      <c r="C483" s="359">
        <v>19.25</v>
      </c>
      <c r="D483" s="360">
        <v>19.316666666666666</v>
      </c>
      <c r="E483" s="360">
        <v>19.133333333333333</v>
      </c>
      <c r="F483" s="360">
        <v>19.016666666666666</v>
      </c>
      <c r="G483" s="360">
        <v>18.833333333333332</v>
      </c>
      <c r="H483" s="360">
        <v>19.433333333333334</v>
      </c>
      <c r="I483" s="360">
        <v>19.616666666666664</v>
      </c>
      <c r="J483" s="360">
        <v>19.733333333333334</v>
      </c>
      <c r="K483" s="359">
        <v>19.5</v>
      </c>
      <c r="L483" s="359">
        <v>19.2</v>
      </c>
      <c r="M483" s="359">
        <v>9.6241400000000006</v>
      </c>
      <c r="N483" s="1"/>
      <c r="O483" s="1"/>
    </row>
    <row r="484" spans="1:15" ht="12.75" customHeight="1">
      <c r="A484" s="30">
        <v>474</v>
      </c>
      <c r="B484" s="408" t="s">
        <v>210</v>
      </c>
      <c r="C484" s="359">
        <v>7216.4</v>
      </c>
      <c r="D484" s="360">
        <v>7221.1833333333343</v>
      </c>
      <c r="E484" s="360">
        <v>7162.8166666666684</v>
      </c>
      <c r="F484" s="360">
        <v>7109.2333333333345</v>
      </c>
      <c r="G484" s="360">
        <v>7050.8666666666686</v>
      </c>
      <c r="H484" s="360">
        <v>7274.7666666666682</v>
      </c>
      <c r="I484" s="360">
        <v>7333.1333333333332</v>
      </c>
      <c r="J484" s="360">
        <v>7386.7166666666681</v>
      </c>
      <c r="K484" s="359">
        <v>7279.55</v>
      </c>
      <c r="L484" s="359">
        <v>7167.6</v>
      </c>
      <c r="M484" s="359">
        <v>2.50406</v>
      </c>
      <c r="N484" s="1"/>
      <c r="O484" s="1"/>
    </row>
    <row r="485" spans="1:15" ht="12.75" customHeight="1">
      <c r="A485" s="30">
        <v>475</v>
      </c>
      <c r="B485" s="408" t="s">
        <v>279</v>
      </c>
      <c r="C485" s="359">
        <v>47.4</v>
      </c>
      <c r="D485" s="360">
        <v>47.466666666666661</v>
      </c>
      <c r="E485" s="360">
        <v>46.73333333333332</v>
      </c>
      <c r="F485" s="360">
        <v>46.066666666666656</v>
      </c>
      <c r="G485" s="360">
        <v>45.333333333333314</v>
      </c>
      <c r="H485" s="360">
        <v>48.133333333333326</v>
      </c>
      <c r="I485" s="360">
        <v>48.86666666666666</v>
      </c>
      <c r="J485" s="360">
        <v>49.533333333333331</v>
      </c>
      <c r="K485" s="359">
        <v>48.2</v>
      </c>
      <c r="L485" s="359">
        <v>46.8</v>
      </c>
      <c r="M485" s="359">
        <v>134.78101000000001</v>
      </c>
      <c r="N485" s="1"/>
      <c r="O485" s="1"/>
    </row>
    <row r="486" spans="1:15" ht="12.75" customHeight="1">
      <c r="A486" s="30">
        <v>476</v>
      </c>
      <c r="B486" s="408" t="s">
        <v>211</v>
      </c>
      <c r="C486" s="359">
        <v>776.5</v>
      </c>
      <c r="D486" s="360">
        <v>788.06666666666661</v>
      </c>
      <c r="E486" s="360">
        <v>763.43333333333317</v>
      </c>
      <c r="F486" s="360">
        <v>750.36666666666656</v>
      </c>
      <c r="G486" s="360">
        <v>725.73333333333312</v>
      </c>
      <c r="H486" s="360">
        <v>801.13333333333321</v>
      </c>
      <c r="I486" s="360">
        <v>825.76666666666665</v>
      </c>
      <c r="J486" s="360">
        <v>838.83333333333326</v>
      </c>
      <c r="K486" s="359">
        <v>812.7</v>
      </c>
      <c r="L486" s="359">
        <v>775</v>
      </c>
      <c r="M486" s="359">
        <v>51.387920000000001</v>
      </c>
      <c r="N486" s="1"/>
      <c r="O486" s="1"/>
    </row>
    <row r="487" spans="1:15" ht="12.75" customHeight="1">
      <c r="A487" s="30">
        <v>477</v>
      </c>
      <c r="B487" s="408" t="s">
        <v>546</v>
      </c>
      <c r="C487" s="359">
        <v>897.7</v>
      </c>
      <c r="D487" s="360">
        <v>911.68333333333339</v>
      </c>
      <c r="E487" s="360">
        <v>876.01666666666677</v>
      </c>
      <c r="F487" s="360">
        <v>854.33333333333337</v>
      </c>
      <c r="G487" s="360">
        <v>818.66666666666674</v>
      </c>
      <c r="H487" s="360">
        <v>933.36666666666679</v>
      </c>
      <c r="I487" s="360">
        <v>969.0333333333333</v>
      </c>
      <c r="J487" s="360">
        <v>990.71666666666681</v>
      </c>
      <c r="K487" s="359">
        <v>947.35</v>
      </c>
      <c r="L487" s="359">
        <v>890</v>
      </c>
      <c r="M487" s="359">
        <v>4.1008599999999999</v>
      </c>
      <c r="N487" s="1"/>
      <c r="O487" s="1"/>
    </row>
    <row r="488" spans="1:15" ht="12.75" customHeight="1">
      <c r="A488" s="30">
        <v>478</v>
      </c>
      <c r="B488" s="408" t="s">
        <v>551</v>
      </c>
      <c r="C488" s="359">
        <v>462.9</v>
      </c>
      <c r="D488" s="360">
        <v>466.9666666666667</v>
      </c>
      <c r="E488" s="360">
        <v>453.93333333333339</v>
      </c>
      <c r="F488" s="360">
        <v>444.9666666666667</v>
      </c>
      <c r="G488" s="360">
        <v>431.93333333333339</v>
      </c>
      <c r="H488" s="360">
        <v>475.93333333333339</v>
      </c>
      <c r="I488" s="360">
        <v>488.9666666666667</v>
      </c>
      <c r="J488" s="360">
        <v>497.93333333333339</v>
      </c>
      <c r="K488" s="359">
        <v>480</v>
      </c>
      <c r="L488" s="359">
        <v>458</v>
      </c>
      <c r="M488" s="359">
        <v>2.3681000000000001</v>
      </c>
      <c r="N488" s="1"/>
      <c r="O488" s="1"/>
    </row>
    <row r="489" spans="1:15" ht="12.75" customHeight="1">
      <c r="A489" s="30">
        <v>479</v>
      </c>
      <c r="B489" s="408" t="s">
        <v>552</v>
      </c>
      <c r="C489" s="359">
        <v>39.4</v>
      </c>
      <c r="D489" s="360">
        <v>39.75</v>
      </c>
      <c r="E489" s="360">
        <v>38.85</v>
      </c>
      <c r="F489" s="360">
        <v>38.300000000000004</v>
      </c>
      <c r="G489" s="360">
        <v>37.400000000000006</v>
      </c>
      <c r="H489" s="360">
        <v>40.299999999999997</v>
      </c>
      <c r="I489" s="360">
        <v>41.2</v>
      </c>
      <c r="J489" s="360">
        <v>41.749999999999993</v>
      </c>
      <c r="K489" s="359">
        <v>40.65</v>
      </c>
      <c r="L489" s="359">
        <v>39.200000000000003</v>
      </c>
      <c r="M489" s="359">
        <v>21.937729999999998</v>
      </c>
      <c r="N489" s="1"/>
      <c r="O489" s="1"/>
    </row>
    <row r="490" spans="1:15" ht="12.75" customHeight="1">
      <c r="A490" s="30">
        <v>480</v>
      </c>
      <c r="B490" s="408" t="s">
        <v>553</v>
      </c>
      <c r="C490" s="359">
        <v>1118.7</v>
      </c>
      <c r="D490" s="360">
        <v>1139.2833333333335</v>
      </c>
      <c r="E490" s="360">
        <v>1090.416666666667</v>
      </c>
      <c r="F490" s="360">
        <v>1062.1333333333334</v>
      </c>
      <c r="G490" s="360">
        <v>1013.2666666666669</v>
      </c>
      <c r="H490" s="360">
        <v>1167.5666666666671</v>
      </c>
      <c r="I490" s="360">
        <v>1216.4333333333334</v>
      </c>
      <c r="J490" s="360">
        <v>1244.7166666666672</v>
      </c>
      <c r="K490" s="359">
        <v>1188.1500000000001</v>
      </c>
      <c r="L490" s="359">
        <v>1111</v>
      </c>
      <c r="M490" s="359">
        <v>0.48429</v>
      </c>
      <c r="N490" s="1"/>
      <c r="O490" s="1"/>
    </row>
    <row r="491" spans="1:15" ht="12.75" customHeight="1">
      <c r="A491" s="30">
        <v>481</v>
      </c>
      <c r="B491" s="408" t="s">
        <v>555</v>
      </c>
      <c r="C491" s="359">
        <v>399</v>
      </c>
      <c r="D491" s="360">
        <v>403.26666666666665</v>
      </c>
      <c r="E491" s="360">
        <v>392.73333333333329</v>
      </c>
      <c r="F491" s="360">
        <v>386.46666666666664</v>
      </c>
      <c r="G491" s="360">
        <v>375.93333333333328</v>
      </c>
      <c r="H491" s="360">
        <v>409.5333333333333</v>
      </c>
      <c r="I491" s="360">
        <v>420.06666666666661</v>
      </c>
      <c r="J491" s="360">
        <v>426.33333333333331</v>
      </c>
      <c r="K491" s="359">
        <v>413.8</v>
      </c>
      <c r="L491" s="359">
        <v>397</v>
      </c>
      <c r="M491" s="359">
        <v>4.3030299999999997</v>
      </c>
      <c r="N491" s="1"/>
      <c r="O491" s="1"/>
    </row>
    <row r="492" spans="1:15" ht="12.75" customHeight="1">
      <c r="A492" s="30">
        <v>482</v>
      </c>
      <c r="B492" s="408" t="s">
        <v>281</v>
      </c>
      <c r="C492" s="359">
        <v>904.85</v>
      </c>
      <c r="D492" s="360">
        <v>899.93333333333339</v>
      </c>
      <c r="E492" s="360">
        <v>888.06666666666683</v>
      </c>
      <c r="F492" s="360">
        <v>871.28333333333342</v>
      </c>
      <c r="G492" s="360">
        <v>859.41666666666686</v>
      </c>
      <c r="H492" s="360">
        <v>916.71666666666681</v>
      </c>
      <c r="I492" s="360">
        <v>928.58333333333337</v>
      </c>
      <c r="J492" s="360">
        <v>945.36666666666679</v>
      </c>
      <c r="K492" s="359">
        <v>911.8</v>
      </c>
      <c r="L492" s="359">
        <v>883.15</v>
      </c>
      <c r="M492" s="359">
        <v>2.7729699999999999</v>
      </c>
      <c r="N492" s="1"/>
      <c r="O492" s="1"/>
    </row>
    <row r="493" spans="1:15" ht="12.75" customHeight="1">
      <c r="A493" s="30">
        <v>483</v>
      </c>
      <c r="B493" s="408" t="s">
        <v>212</v>
      </c>
      <c r="C493" s="359">
        <v>321.75</v>
      </c>
      <c r="D493" s="360">
        <v>322.63333333333333</v>
      </c>
      <c r="E493" s="360">
        <v>314.61666666666667</v>
      </c>
      <c r="F493" s="360">
        <v>307.48333333333335</v>
      </c>
      <c r="G493" s="360">
        <v>299.4666666666667</v>
      </c>
      <c r="H493" s="360">
        <v>329.76666666666665</v>
      </c>
      <c r="I493" s="360">
        <v>337.7833333333333</v>
      </c>
      <c r="J493" s="360">
        <v>344.91666666666663</v>
      </c>
      <c r="K493" s="359">
        <v>330.65</v>
      </c>
      <c r="L493" s="359">
        <v>315.5</v>
      </c>
      <c r="M493" s="359">
        <v>142.73582999999999</v>
      </c>
      <c r="N493" s="1"/>
      <c r="O493" s="1"/>
    </row>
    <row r="494" spans="1:15" ht="12.75" customHeight="1">
      <c r="A494" s="30">
        <v>484</v>
      </c>
      <c r="B494" s="408" t="s">
        <v>556</v>
      </c>
      <c r="C494" s="359">
        <v>2566.9</v>
      </c>
      <c r="D494" s="360">
        <v>2582.25</v>
      </c>
      <c r="E494" s="360">
        <v>2534.75</v>
      </c>
      <c r="F494" s="360">
        <v>2502.6</v>
      </c>
      <c r="G494" s="360">
        <v>2455.1</v>
      </c>
      <c r="H494" s="360">
        <v>2614.4</v>
      </c>
      <c r="I494" s="360">
        <v>2661.9</v>
      </c>
      <c r="J494" s="360">
        <v>2694.05</v>
      </c>
      <c r="K494" s="359">
        <v>2629.75</v>
      </c>
      <c r="L494" s="359">
        <v>2550.1</v>
      </c>
      <c r="M494" s="359">
        <v>0.24882000000000001</v>
      </c>
      <c r="N494" s="1"/>
      <c r="O494" s="1"/>
    </row>
    <row r="495" spans="1:15" ht="12.75" customHeight="1">
      <c r="A495" s="30">
        <v>485</v>
      </c>
      <c r="B495" s="408" t="s">
        <v>280</v>
      </c>
      <c r="C495" s="359">
        <v>215.65</v>
      </c>
      <c r="D495" s="360">
        <v>216.18333333333331</v>
      </c>
      <c r="E495" s="360">
        <v>214.46666666666661</v>
      </c>
      <c r="F495" s="360">
        <v>213.2833333333333</v>
      </c>
      <c r="G495" s="360">
        <v>211.56666666666661</v>
      </c>
      <c r="H495" s="360">
        <v>217.36666666666662</v>
      </c>
      <c r="I495" s="360">
        <v>219.08333333333331</v>
      </c>
      <c r="J495" s="360">
        <v>220.26666666666662</v>
      </c>
      <c r="K495" s="359">
        <v>217.9</v>
      </c>
      <c r="L495" s="359">
        <v>215</v>
      </c>
      <c r="M495" s="359">
        <v>2.5509499999999998</v>
      </c>
      <c r="N495" s="1"/>
      <c r="O495" s="1"/>
    </row>
    <row r="496" spans="1:15" ht="12.75" customHeight="1">
      <c r="A496" s="30">
        <v>486</v>
      </c>
      <c r="B496" s="408" t="s">
        <v>557</v>
      </c>
      <c r="C496" s="359">
        <v>1984.1</v>
      </c>
      <c r="D496" s="360">
        <v>1976.6000000000001</v>
      </c>
      <c r="E496" s="360">
        <v>1952.5000000000002</v>
      </c>
      <c r="F496" s="360">
        <v>1920.9</v>
      </c>
      <c r="G496" s="360">
        <v>1896.8000000000002</v>
      </c>
      <c r="H496" s="360">
        <v>2008.2000000000003</v>
      </c>
      <c r="I496" s="360">
        <v>2032.3000000000002</v>
      </c>
      <c r="J496" s="360">
        <v>2063.9000000000005</v>
      </c>
      <c r="K496" s="359">
        <v>2000.7</v>
      </c>
      <c r="L496" s="359">
        <v>1945</v>
      </c>
      <c r="M496" s="359">
        <v>0.30729000000000001</v>
      </c>
      <c r="N496" s="1"/>
      <c r="O496" s="1"/>
    </row>
    <row r="497" spans="1:15" ht="12.75" customHeight="1">
      <c r="A497" s="30">
        <v>487</v>
      </c>
      <c r="B497" s="408" t="s">
        <v>550</v>
      </c>
      <c r="C497" s="359">
        <v>599.45000000000005</v>
      </c>
      <c r="D497" s="360">
        <v>591.08333333333337</v>
      </c>
      <c r="E497" s="360">
        <v>574.2166666666667</v>
      </c>
      <c r="F497" s="360">
        <v>548.98333333333335</v>
      </c>
      <c r="G497" s="360">
        <v>532.11666666666667</v>
      </c>
      <c r="H497" s="360">
        <v>616.31666666666672</v>
      </c>
      <c r="I497" s="360">
        <v>633.18333333333328</v>
      </c>
      <c r="J497" s="360">
        <v>658.41666666666674</v>
      </c>
      <c r="K497" s="359">
        <v>607.95000000000005</v>
      </c>
      <c r="L497" s="359">
        <v>565.85</v>
      </c>
      <c r="M497" s="359">
        <v>3.70695</v>
      </c>
      <c r="N497" s="1"/>
      <c r="O497" s="1"/>
    </row>
    <row r="498" spans="1:15" ht="12.75" customHeight="1">
      <c r="A498" s="30">
        <v>488</v>
      </c>
      <c r="B498" s="408" t="s">
        <v>549</v>
      </c>
      <c r="C498" s="359">
        <v>3762.6</v>
      </c>
      <c r="D498" s="360">
        <v>3754.2166666666667</v>
      </c>
      <c r="E498" s="360">
        <v>3709.7333333333336</v>
      </c>
      <c r="F498" s="360">
        <v>3656.8666666666668</v>
      </c>
      <c r="G498" s="360">
        <v>3612.3833333333337</v>
      </c>
      <c r="H498" s="360">
        <v>3807.0833333333335</v>
      </c>
      <c r="I498" s="360">
        <v>3851.5666666666662</v>
      </c>
      <c r="J498" s="360">
        <v>3904.4333333333334</v>
      </c>
      <c r="K498" s="359">
        <v>3798.7</v>
      </c>
      <c r="L498" s="359">
        <v>3701.35</v>
      </c>
      <c r="M498" s="359">
        <v>0.12354999999999999</v>
      </c>
      <c r="N498" s="1"/>
      <c r="O498" s="1"/>
    </row>
    <row r="499" spans="1:15" ht="12.75" customHeight="1">
      <c r="A499" s="30">
        <v>489</v>
      </c>
      <c r="B499" s="408" t="s">
        <v>213</v>
      </c>
      <c r="C499" s="359">
        <v>1183.3</v>
      </c>
      <c r="D499" s="360">
        <v>1178.2666666666667</v>
      </c>
      <c r="E499" s="360">
        <v>1162.7333333333333</v>
      </c>
      <c r="F499" s="360">
        <v>1142.1666666666667</v>
      </c>
      <c r="G499" s="360">
        <v>1126.6333333333334</v>
      </c>
      <c r="H499" s="360">
        <v>1198.8333333333333</v>
      </c>
      <c r="I499" s="360">
        <v>1214.3666666666666</v>
      </c>
      <c r="J499" s="360">
        <v>1234.9333333333332</v>
      </c>
      <c r="K499" s="359">
        <v>1193.8</v>
      </c>
      <c r="L499" s="359">
        <v>1157.7</v>
      </c>
      <c r="M499" s="359">
        <v>8.4962199999999992</v>
      </c>
      <c r="N499" s="1"/>
      <c r="O499" s="1"/>
    </row>
    <row r="500" spans="1:15" ht="12.75" customHeight="1">
      <c r="A500" s="30">
        <v>490</v>
      </c>
      <c r="B500" s="408" t="s">
        <v>554</v>
      </c>
      <c r="C500" s="359">
        <v>2403.9</v>
      </c>
      <c r="D500" s="360">
        <v>2401.9166666666665</v>
      </c>
      <c r="E500" s="360">
        <v>2362.9833333333331</v>
      </c>
      <c r="F500" s="360">
        <v>2322.0666666666666</v>
      </c>
      <c r="G500" s="360">
        <v>2283.1333333333332</v>
      </c>
      <c r="H500" s="360">
        <v>2442.833333333333</v>
      </c>
      <c r="I500" s="360">
        <v>2481.7666666666664</v>
      </c>
      <c r="J500" s="360">
        <v>2522.6833333333329</v>
      </c>
      <c r="K500" s="359">
        <v>2440.85</v>
      </c>
      <c r="L500" s="359">
        <v>2361</v>
      </c>
      <c r="M500" s="359">
        <v>1.4819</v>
      </c>
      <c r="N500" s="1"/>
      <c r="O500" s="1"/>
    </row>
    <row r="501" spans="1:15" ht="12.75" customHeight="1">
      <c r="A501" s="30">
        <v>491</v>
      </c>
      <c r="B501" s="408" t="s">
        <v>558</v>
      </c>
      <c r="C501" s="359">
        <v>7999.45</v>
      </c>
      <c r="D501" s="360">
        <v>7996.8666666666659</v>
      </c>
      <c r="E501" s="360">
        <v>7942.7833333333319</v>
      </c>
      <c r="F501" s="360">
        <v>7886.1166666666659</v>
      </c>
      <c r="G501" s="360">
        <v>7832.0333333333319</v>
      </c>
      <c r="H501" s="360">
        <v>8053.5333333333319</v>
      </c>
      <c r="I501" s="360">
        <v>8107.6166666666659</v>
      </c>
      <c r="J501" s="360">
        <v>8164.2833333333319</v>
      </c>
      <c r="K501" s="359">
        <v>8050.95</v>
      </c>
      <c r="L501" s="359">
        <v>7940.2</v>
      </c>
      <c r="M501" s="359">
        <v>0.10105</v>
      </c>
      <c r="N501" s="1"/>
      <c r="O501" s="1"/>
    </row>
    <row r="502" spans="1:15" ht="12.75" customHeight="1">
      <c r="A502" s="30">
        <v>492</v>
      </c>
      <c r="B502" s="408" t="s">
        <v>559</v>
      </c>
      <c r="C502" s="359">
        <v>184.35</v>
      </c>
      <c r="D502" s="360">
        <v>183.7166666666667</v>
      </c>
      <c r="E502" s="360">
        <v>181.43333333333339</v>
      </c>
      <c r="F502" s="360">
        <v>178.51666666666671</v>
      </c>
      <c r="G502" s="360">
        <v>176.23333333333341</v>
      </c>
      <c r="H502" s="360">
        <v>186.63333333333338</v>
      </c>
      <c r="I502" s="360">
        <v>188.91666666666669</v>
      </c>
      <c r="J502" s="360">
        <v>191.83333333333337</v>
      </c>
      <c r="K502" s="359">
        <v>186</v>
      </c>
      <c r="L502" s="359">
        <v>180.8</v>
      </c>
      <c r="M502" s="359">
        <v>17.295110000000001</v>
      </c>
      <c r="N502" s="1"/>
      <c r="O502" s="1"/>
    </row>
    <row r="503" spans="1:15" ht="12.75" customHeight="1">
      <c r="A503" s="30">
        <v>493</v>
      </c>
      <c r="B503" s="408" t="s">
        <v>560</v>
      </c>
      <c r="C503" s="359">
        <v>141.94999999999999</v>
      </c>
      <c r="D503" s="360">
        <v>142.63333333333333</v>
      </c>
      <c r="E503" s="360">
        <v>140.41666666666666</v>
      </c>
      <c r="F503" s="360">
        <v>138.88333333333333</v>
      </c>
      <c r="G503" s="360">
        <v>136.66666666666666</v>
      </c>
      <c r="H503" s="360">
        <v>144.16666666666666</v>
      </c>
      <c r="I503" s="360">
        <v>146.38333333333335</v>
      </c>
      <c r="J503" s="360">
        <v>147.91666666666666</v>
      </c>
      <c r="K503" s="359">
        <v>144.85</v>
      </c>
      <c r="L503" s="359">
        <v>141.1</v>
      </c>
      <c r="M503" s="359">
        <v>9.2525600000000008</v>
      </c>
      <c r="N503" s="1"/>
      <c r="O503" s="1"/>
    </row>
    <row r="504" spans="1:15" ht="12.75" customHeight="1">
      <c r="A504" s="30">
        <v>494</v>
      </c>
      <c r="B504" s="408" t="s">
        <v>561</v>
      </c>
      <c r="C504" s="359">
        <v>499.35</v>
      </c>
      <c r="D504" s="360">
        <v>505.90000000000003</v>
      </c>
      <c r="E504" s="360">
        <v>487.40000000000009</v>
      </c>
      <c r="F504" s="360">
        <v>475.45000000000005</v>
      </c>
      <c r="G504" s="360">
        <v>456.9500000000001</v>
      </c>
      <c r="H504" s="360">
        <v>517.85000000000014</v>
      </c>
      <c r="I504" s="360">
        <v>536.34999999999991</v>
      </c>
      <c r="J504" s="360">
        <v>548.30000000000007</v>
      </c>
      <c r="K504" s="359">
        <v>524.4</v>
      </c>
      <c r="L504" s="359">
        <v>493.95</v>
      </c>
      <c r="M504" s="359">
        <v>0.79888999999999999</v>
      </c>
      <c r="N504" s="1"/>
      <c r="O504" s="1"/>
    </row>
    <row r="505" spans="1:15" ht="12.75" customHeight="1">
      <c r="A505" s="30">
        <v>495</v>
      </c>
      <c r="B505" s="408" t="s">
        <v>282</v>
      </c>
      <c r="C505" s="359">
        <v>1850.9</v>
      </c>
      <c r="D505" s="360">
        <v>1846.1166666666668</v>
      </c>
      <c r="E505" s="360">
        <v>1829.7833333333335</v>
      </c>
      <c r="F505" s="360">
        <v>1808.6666666666667</v>
      </c>
      <c r="G505" s="360">
        <v>1792.3333333333335</v>
      </c>
      <c r="H505" s="360">
        <v>1867.2333333333336</v>
      </c>
      <c r="I505" s="360">
        <v>1883.5666666666666</v>
      </c>
      <c r="J505" s="360">
        <v>1904.6833333333336</v>
      </c>
      <c r="K505" s="359">
        <v>1862.45</v>
      </c>
      <c r="L505" s="359">
        <v>1825</v>
      </c>
      <c r="M505" s="359">
        <v>1.0881000000000001</v>
      </c>
      <c r="N505" s="1"/>
      <c r="O505" s="1"/>
    </row>
    <row r="506" spans="1:15" ht="12.75" customHeight="1">
      <c r="A506" s="30">
        <v>496</v>
      </c>
      <c r="B506" s="408" t="s">
        <v>214</v>
      </c>
      <c r="C506" s="359">
        <v>572.6</v>
      </c>
      <c r="D506" s="360">
        <v>569.85</v>
      </c>
      <c r="E506" s="360">
        <v>565.30000000000007</v>
      </c>
      <c r="F506" s="360">
        <v>558</v>
      </c>
      <c r="G506" s="360">
        <v>553.45000000000005</v>
      </c>
      <c r="H506" s="360">
        <v>577.15000000000009</v>
      </c>
      <c r="I506" s="360">
        <v>581.70000000000005</v>
      </c>
      <c r="J506" s="360">
        <v>589.00000000000011</v>
      </c>
      <c r="K506" s="359">
        <v>574.4</v>
      </c>
      <c r="L506" s="359">
        <v>562.54999999999995</v>
      </c>
      <c r="M506" s="359">
        <v>131.26087000000001</v>
      </c>
      <c r="N506" s="1"/>
      <c r="O506" s="1"/>
    </row>
    <row r="507" spans="1:15" ht="12.75" customHeight="1">
      <c r="A507" s="30">
        <v>497</v>
      </c>
      <c r="B507" s="408" t="s">
        <v>562</v>
      </c>
      <c r="C507" s="359">
        <v>393.8</v>
      </c>
      <c r="D507" s="360">
        <v>395.31666666666666</v>
      </c>
      <c r="E507" s="360">
        <v>388.83333333333331</v>
      </c>
      <c r="F507" s="360">
        <v>383.86666666666667</v>
      </c>
      <c r="G507" s="360">
        <v>377.38333333333333</v>
      </c>
      <c r="H507" s="360">
        <v>400.2833333333333</v>
      </c>
      <c r="I507" s="360">
        <v>406.76666666666665</v>
      </c>
      <c r="J507" s="360">
        <v>411.73333333333329</v>
      </c>
      <c r="K507" s="359">
        <v>401.8</v>
      </c>
      <c r="L507" s="359">
        <v>390.35</v>
      </c>
      <c r="M507" s="359">
        <v>2.91153</v>
      </c>
      <c r="N507" s="1"/>
      <c r="O507" s="1"/>
    </row>
    <row r="508" spans="1:15" ht="12.75" customHeight="1">
      <c r="A508" s="30">
        <v>498</v>
      </c>
      <c r="B508" s="408" t="s">
        <v>283</v>
      </c>
      <c r="C508" s="359">
        <v>13.3</v>
      </c>
      <c r="D508" s="360">
        <v>13.366666666666665</v>
      </c>
      <c r="E508" s="360">
        <v>13.133333333333331</v>
      </c>
      <c r="F508" s="360">
        <v>12.966666666666665</v>
      </c>
      <c r="G508" s="360">
        <v>12.733333333333331</v>
      </c>
      <c r="H508" s="360">
        <v>13.533333333333331</v>
      </c>
      <c r="I508" s="360">
        <v>13.766666666666666</v>
      </c>
      <c r="J508" s="360">
        <v>13.933333333333332</v>
      </c>
      <c r="K508" s="359">
        <v>13.6</v>
      </c>
      <c r="L508" s="359">
        <v>13.2</v>
      </c>
      <c r="M508" s="359">
        <v>822.99005999999997</v>
      </c>
      <c r="N508" s="1"/>
      <c r="O508" s="1"/>
    </row>
    <row r="509" spans="1:15" ht="12.75" customHeight="1">
      <c r="A509" s="30">
        <v>499</v>
      </c>
      <c r="B509" s="408" t="s">
        <v>215</v>
      </c>
      <c r="C509" s="359">
        <v>289.55</v>
      </c>
      <c r="D509" s="360">
        <v>290.93333333333334</v>
      </c>
      <c r="E509" s="360">
        <v>287.31666666666666</v>
      </c>
      <c r="F509" s="360">
        <v>285.08333333333331</v>
      </c>
      <c r="G509" s="360">
        <v>281.46666666666664</v>
      </c>
      <c r="H509" s="360">
        <v>293.16666666666669</v>
      </c>
      <c r="I509" s="360">
        <v>296.78333333333336</v>
      </c>
      <c r="J509" s="360">
        <v>299.01666666666671</v>
      </c>
      <c r="K509" s="359">
        <v>294.55</v>
      </c>
      <c r="L509" s="359">
        <v>288.7</v>
      </c>
      <c r="M509" s="359">
        <v>88.274959999999993</v>
      </c>
      <c r="N509" s="1"/>
      <c r="O509" s="1"/>
    </row>
    <row r="510" spans="1:15" ht="12.75" customHeight="1">
      <c r="A510" s="30">
        <v>500</v>
      </c>
      <c r="B510" s="408" t="s">
        <v>563</v>
      </c>
      <c r="C510" s="359">
        <v>415.5</v>
      </c>
      <c r="D510" s="360">
        <v>416.13333333333338</v>
      </c>
      <c r="E510" s="360">
        <v>409.46666666666675</v>
      </c>
      <c r="F510" s="360">
        <v>403.43333333333339</v>
      </c>
      <c r="G510" s="360">
        <v>396.76666666666677</v>
      </c>
      <c r="H510" s="360">
        <v>422.16666666666674</v>
      </c>
      <c r="I510" s="360">
        <v>428.83333333333337</v>
      </c>
      <c r="J510" s="360">
        <v>434.86666666666673</v>
      </c>
      <c r="K510" s="359">
        <v>422.8</v>
      </c>
      <c r="L510" s="359">
        <v>410.1</v>
      </c>
      <c r="M510" s="359">
        <v>7.0386699999999998</v>
      </c>
      <c r="N510" s="1"/>
      <c r="O510" s="1"/>
    </row>
    <row r="511" spans="1:15" ht="12.75" customHeight="1">
      <c r="A511" s="30">
        <v>501</v>
      </c>
      <c r="B511" s="408" t="s">
        <v>564</v>
      </c>
      <c r="C511" s="359">
        <v>1737.25</v>
      </c>
      <c r="D511" s="360">
        <v>1744.3</v>
      </c>
      <c r="E511" s="360">
        <v>1718.6</v>
      </c>
      <c r="F511" s="360">
        <v>1699.95</v>
      </c>
      <c r="G511" s="360">
        <v>1674.25</v>
      </c>
      <c r="H511" s="360">
        <v>1762.9499999999998</v>
      </c>
      <c r="I511" s="360">
        <v>1788.65</v>
      </c>
      <c r="J511" s="360">
        <v>1807.2999999999997</v>
      </c>
      <c r="K511" s="359">
        <v>1770</v>
      </c>
      <c r="L511" s="359">
        <v>1725.65</v>
      </c>
      <c r="M511" s="359">
        <v>0.68749000000000005</v>
      </c>
      <c r="N511" s="1"/>
      <c r="O511" s="1"/>
    </row>
    <row r="512" spans="1:15" ht="12.75" customHeight="1">
      <c r="A512" s="303"/>
      <c r="B512" s="303"/>
      <c r="C512" s="304"/>
      <c r="D512" s="304"/>
      <c r="E512" s="304"/>
      <c r="F512" s="304"/>
      <c r="G512" s="304"/>
      <c r="H512" s="304"/>
      <c r="I512" s="304"/>
      <c r="J512" s="303"/>
      <c r="K512" s="303"/>
      <c r="L512" s="303"/>
      <c r="M512" s="305"/>
      <c r="N512" s="1"/>
      <c r="O512" s="1"/>
    </row>
    <row r="513" spans="1:15" ht="12.75" customHeight="1">
      <c r="A513" s="303"/>
      <c r="B513" s="303"/>
      <c r="C513" s="304"/>
      <c r="D513" s="304"/>
      <c r="E513" s="304"/>
      <c r="F513" s="304"/>
      <c r="G513" s="304"/>
      <c r="H513" s="304"/>
      <c r="I513" s="304"/>
      <c r="J513" s="303"/>
      <c r="K513" s="303"/>
      <c r="L513" s="303"/>
      <c r="M513" s="305"/>
      <c r="N513" s="1"/>
      <c r="O513" s="1"/>
    </row>
    <row r="514" spans="1:15" ht="12.75" customHeight="1">
      <c r="A514" s="303"/>
      <c r="B514" s="303"/>
      <c r="C514" s="304"/>
      <c r="D514" s="304"/>
      <c r="E514" s="304"/>
      <c r="F514" s="304"/>
      <c r="G514" s="304"/>
      <c r="H514" s="304"/>
      <c r="I514" s="304"/>
      <c r="J514" s="303"/>
      <c r="K514" s="303"/>
      <c r="L514" s="303"/>
      <c r="M514" s="305"/>
      <c r="N514" s="1"/>
      <c r="O514" s="1"/>
    </row>
    <row r="515" spans="1:15" ht="12.75" customHeight="1">
      <c r="A515" s="303"/>
      <c r="B515" s="303"/>
      <c r="C515" s="304"/>
      <c r="D515" s="304"/>
      <c r="E515" s="304"/>
      <c r="F515" s="304"/>
      <c r="G515" s="304"/>
      <c r="H515" s="304"/>
      <c r="I515" s="304"/>
      <c r="J515" s="303"/>
      <c r="K515" s="303"/>
      <c r="L515" s="303"/>
      <c r="M515" s="305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3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6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67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67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67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288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89"/>
      <c r="B5" s="490"/>
      <c r="C5" s="489"/>
      <c r="D5" s="490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429" t="s">
        <v>287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566</v>
      </c>
      <c r="B7" s="491" t="s">
        <v>567</v>
      </c>
      <c r="C7" s="490"/>
      <c r="D7" s="7">
        <f>Main!B10</f>
        <v>44593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568</v>
      </c>
      <c r="B9" s="85" t="s">
        <v>569</v>
      </c>
      <c r="C9" s="85" t="s">
        <v>570</v>
      </c>
      <c r="D9" s="85" t="s">
        <v>571</v>
      </c>
      <c r="E9" s="85" t="s">
        <v>572</v>
      </c>
      <c r="F9" s="85" t="s">
        <v>573</v>
      </c>
      <c r="G9" s="85" t="s">
        <v>574</v>
      </c>
      <c r="H9" s="85" t="s">
        <v>575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44592</v>
      </c>
      <c r="B10" s="29">
        <v>539570</v>
      </c>
      <c r="C10" s="28" t="s">
        <v>1103</v>
      </c>
      <c r="D10" s="28" t="s">
        <v>1104</v>
      </c>
      <c r="E10" s="28" t="s">
        <v>576</v>
      </c>
      <c r="F10" s="87">
        <v>48000</v>
      </c>
      <c r="G10" s="29">
        <v>5.94</v>
      </c>
      <c r="H10" s="29" t="s">
        <v>312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44592</v>
      </c>
      <c r="B11" s="29">
        <v>539570</v>
      </c>
      <c r="C11" s="28" t="s">
        <v>1103</v>
      </c>
      <c r="D11" s="28" t="s">
        <v>1104</v>
      </c>
      <c r="E11" s="28" t="s">
        <v>577</v>
      </c>
      <c r="F11" s="87">
        <v>67200</v>
      </c>
      <c r="G11" s="29">
        <v>6.29</v>
      </c>
      <c r="H11" s="29" t="s">
        <v>312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44592</v>
      </c>
      <c r="B12" s="29">
        <v>540146</v>
      </c>
      <c r="C12" s="28" t="s">
        <v>1131</v>
      </c>
      <c r="D12" s="28" t="s">
        <v>1132</v>
      </c>
      <c r="E12" s="28" t="s">
        <v>577</v>
      </c>
      <c r="F12" s="87">
        <v>100000</v>
      </c>
      <c r="G12" s="29">
        <v>43.05</v>
      </c>
      <c r="H12" s="29" t="s">
        <v>312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44592</v>
      </c>
      <c r="B13" s="29">
        <v>538833</v>
      </c>
      <c r="C13" s="28" t="s">
        <v>1133</v>
      </c>
      <c r="D13" s="28" t="s">
        <v>1134</v>
      </c>
      <c r="E13" s="28" t="s">
        <v>577</v>
      </c>
      <c r="F13" s="87">
        <v>125000</v>
      </c>
      <c r="G13" s="29">
        <v>3.63</v>
      </c>
      <c r="H13" s="29" t="s">
        <v>312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44592</v>
      </c>
      <c r="B14" s="29">
        <v>540135</v>
      </c>
      <c r="C14" s="28" t="s">
        <v>1135</v>
      </c>
      <c r="D14" s="28" t="s">
        <v>1058</v>
      </c>
      <c r="E14" s="28" t="s">
        <v>576</v>
      </c>
      <c r="F14" s="87">
        <v>205126</v>
      </c>
      <c r="G14" s="29">
        <v>28.18</v>
      </c>
      <c r="H14" s="29" t="s">
        <v>312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44592</v>
      </c>
      <c r="B15" s="29">
        <v>540135</v>
      </c>
      <c r="C15" s="28" t="s">
        <v>1135</v>
      </c>
      <c r="D15" s="28" t="s">
        <v>1058</v>
      </c>
      <c r="E15" s="28" t="s">
        <v>577</v>
      </c>
      <c r="F15" s="87">
        <v>280126</v>
      </c>
      <c r="G15" s="29">
        <v>28.18</v>
      </c>
      <c r="H15" s="29" t="s">
        <v>312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44592</v>
      </c>
      <c r="B16" s="29">
        <v>523019</v>
      </c>
      <c r="C16" s="28" t="s">
        <v>1136</v>
      </c>
      <c r="D16" s="28" t="s">
        <v>1137</v>
      </c>
      <c r="E16" s="28" t="s">
        <v>576</v>
      </c>
      <c r="F16" s="87">
        <v>52255</v>
      </c>
      <c r="G16" s="29">
        <v>42.21</v>
      </c>
      <c r="H16" s="29" t="s">
        <v>312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44592</v>
      </c>
      <c r="B17" s="29">
        <v>523019</v>
      </c>
      <c r="C17" s="28" t="s">
        <v>1136</v>
      </c>
      <c r="D17" s="28" t="s">
        <v>1138</v>
      </c>
      <c r="E17" s="28" t="s">
        <v>576</v>
      </c>
      <c r="F17" s="87">
        <v>55555</v>
      </c>
      <c r="G17" s="29">
        <v>40.28</v>
      </c>
      <c r="H17" s="29" t="s">
        <v>312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44592</v>
      </c>
      <c r="B18" s="29">
        <v>523019</v>
      </c>
      <c r="C18" s="28" t="s">
        <v>1136</v>
      </c>
      <c r="D18" s="28" t="s">
        <v>1138</v>
      </c>
      <c r="E18" s="28" t="s">
        <v>577</v>
      </c>
      <c r="F18" s="87">
        <v>55555</v>
      </c>
      <c r="G18" s="29">
        <v>42.16</v>
      </c>
      <c r="H18" s="29" t="s">
        <v>312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44592</v>
      </c>
      <c r="B19" s="29">
        <v>543439</v>
      </c>
      <c r="C19" s="28" t="s">
        <v>1139</v>
      </c>
      <c r="D19" s="28" t="s">
        <v>1140</v>
      </c>
      <c r="E19" s="28" t="s">
        <v>577</v>
      </c>
      <c r="F19" s="87">
        <v>16000</v>
      </c>
      <c r="G19" s="29">
        <v>33.01</v>
      </c>
      <c r="H19" s="29" t="s">
        <v>312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44592</v>
      </c>
      <c r="B20" s="29">
        <v>526737</v>
      </c>
      <c r="C20" s="28" t="s">
        <v>1141</v>
      </c>
      <c r="D20" s="28" t="s">
        <v>1142</v>
      </c>
      <c r="E20" s="28" t="s">
        <v>576</v>
      </c>
      <c r="F20" s="87">
        <v>45154</v>
      </c>
      <c r="G20" s="29">
        <v>7.21</v>
      </c>
      <c r="H20" s="29" t="s">
        <v>312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44592</v>
      </c>
      <c r="B21" s="29">
        <v>542724</v>
      </c>
      <c r="C21" s="28" t="s">
        <v>1143</v>
      </c>
      <c r="D21" s="28" t="s">
        <v>1144</v>
      </c>
      <c r="E21" s="28" t="s">
        <v>577</v>
      </c>
      <c r="F21" s="87">
        <v>749212</v>
      </c>
      <c r="G21" s="29">
        <v>8.1</v>
      </c>
      <c r="H21" s="29" t="s">
        <v>312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44592</v>
      </c>
      <c r="B22" s="29">
        <v>542724</v>
      </c>
      <c r="C22" s="28" t="s">
        <v>1143</v>
      </c>
      <c r="D22" s="28" t="s">
        <v>1145</v>
      </c>
      <c r="E22" s="28" t="s">
        <v>576</v>
      </c>
      <c r="F22" s="87">
        <v>411605</v>
      </c>
      <c r="G22" s="29">
        <v>8.1</v>
      </c>
      <c r="H22" s="29" t="s">
        <v>312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44592</v>
      </c>
      <c r="B23" s="29">
        <v>542724</v>
      </c>
      <c r="C23" s="28" t="s">
        <v>1143</v>
      </c>
      <c r="D23" s="28" t="s">
        <v>1145</v>
      </c>
      <c r="E23" s="28" t="s">
        <v>577</v>
      </c>
      <c r="F23" s="87">
        <v>544605</v>
      </c>
      <c r="G23" s="29">
        <v>8.3699999999999992</v>
      </c>
      <c r="H23" s="29" t="s">
        <v>312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44592</v>
      </c>
      <c r="B24" s="29">
        <v>526473</v>
      </c>
      <c r="C24" s="28" t="s">
        <v>1146</v>
      </c>
      <c r="D24" s="28" t="s">
        <v>1147</v>
      </c>
      <c r="E24" s="28" t="s">
        <v>577</v>
      </c>
      <c r="F24" s="87">
        <v>461206</v>
      </c>
      <c r="G24" s="29">
        <v>9.2799999999999994</v>
      </c>
      <c r="H24" s="29" t="s">
        <v>312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44592</v>
      </c>
      <c r="B25" s="29">
        <v>526473</v>
      </c>
      <c r="C25" s="28" t="s">
        <v>1146</v>
      </c>
      <c r="D25" s="28" t="s">
        <v>1148</v>
      </c>
      <c r="E25" s="28" t="s">
        <v>576</v>
      </c>
      <c r="F25" s="87">
        <v>200000</v>
      </c>
      <c r="G25" s="29">
        <v>9.1</v>
      </c>
      <c r="H25" s="29" t="s">
        <v>312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44592</v>
      </c>
      <c r="B26" s="29">
        <v>526473</v>
      </c>
      <c r="C26" s="28" t="s">
        <v>1146</v>
      </c>
      <c r="D26" s="28" t="s">
        <v>857</v>
      </c>
      <c r="E26" s="28" t="s">
        <v>576</v>
      </c>
      <c r="F26" s="87">
        <v>114822</v>
      </c>
      <c r="G26" s="29">
        <v>9.3000000000000007</v>
      </c>
      <c r="H26" s="29" t="s">
        <v>312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44592</v>
      </c>
      <c r="B27" s="29">
        <v>526473</v>
      </c>
      <c r="C27" s="28" t="s">
        <v>1146</v>
      </c>
      <c r="D27" s="28" t="s">
        <v>857</v>
      </c>
      <c r="E27" s="28" t="s">
        <v>577</v>
      </c>
      <c r="F27" s="87">
        <v>11353</v>
      </c>
      <c r="G27" s="29">
        <v>10.039999999999999</v>
      </c>
      <c r="H27" s="29" t="s">
        <v>312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44592</v>
      </c>
      <c r="B28" s="29">
        <v>536751</v>
      </c>
      <c r="C28" s="28" t="s">
        <v>1149</v>
      </c>
      <c r="D28" s="28" t="s">
        <v>857</v>
      </c>
      <c r="E28" s="28" t="s">
        <v>577</v>
      </c>
      <c r="F28" s="87">
        <v>176577</v>
      </c>
      <c r="G28" s="29">
        <v>1.07</v>
      </c>
      <c r="H28" s="29" t="s">
        <v>312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44592</v>
      </c>
      <c r="B29" s="29">
        <v>539839</v>
      </c>
      <c r="C29" s="28" t="s">
        <v>1105</v>
      </c>
      <c r="D29" s="28" t="s">
        <v>1150</v>
      </c>
      <c r="E29" s="28" t="s">
        <v>577</v>
      </c>
      <c r="F29" s="87">
        <v>96000</v>
      </c>
      <c r="G29" s="29">
        <v>7.7</v>
      </c>
      <c r="H29" s="29" t="s">
        <v>312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44592</v>
      </c>
      <c r="B30" s="29">
        <v>540190</v>
      </c>
      <c r="C30" s="28" t="s">
        <v>1151</v>
      </c>
      <c r="D30" s="28" t="s">
        <v>1152</v>
      </c>
      <c r="E30" s="28" t="s">
        <v>577</v>
      </c>
      <c r="F30" s="87">
        <v>35380</v>
      </c>
      <c r="G30" s="29">
        <v>13.18</v>
      </c>
      <c r="H30" s="29" t="s">
        <v>312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44592</v>
      </c>
      <c r="B31" s="29">
        <v>540190</v>
      </c>
      <c r="C31" s="28" t="s">
        <v>1151</v>
      </c>
      <c r="D31" s="28" t="s">
        <v>1153</v>
      </c>
      <c r="E31" s="28" t="s">
        <v>576</v>
      </c>
      <c r="F31" s="87">
        <v>35520</v>
      </c>
      <c r="G31" s="29">
        <v>13.18</v>
      </c>
      <c r="H31" s="29" t="s">
        <v>312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44592</v>
      </c>
      <c r="B32" s="29">
        <v>538787</v>
      </c>
      <c r="C32" s="28" t="s">
        <v>1154</v>
      </c>
      <c r="D32" s="28" t="s">
        <v>1155</v>
      </c>
      <c r="E32" s="28" t="s">
        <v>577</v>
      </c>
      <c r="F32" s="87">
        <v>75000</v>
      </c>
      <c r="G32" s="29">
        <v>18.7</v>
      </c>
      <c r="H32" s="29" t="s">
        <v>312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44592</v>
      </c>
      <c r="B33" s="29">
        <v>542851</v>
      </c>
      <c r="C33" s="28" t="s">
        <v>1156</v>
      </c>
      <c r="D33" s="28" t="s">
        <v>1157</v>
      </c>
      <c r="E33" s="28" t="s">
        <v>577</v>
      </c>
      <c r="F33" s="87">
        <v>168112</v>
      </c>
      <c r="G33" s="29">
        <v>135.15</v>
      </c>
      <c r="H33" s="29" t="s">
        <v>312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44592</v>
      </c>
      <c r="B34" s="29">
        <v>540936</v>
      </c>
      <c r="C34" s="28" t="s">
        <v>1078</v>
      </c>
      <c r="D34" s="28" t="s">
        <v>1158</v>
      </c>
      <c r="E34" s="28" t="s">
        <v>576</v>
      </c>
      <c r="F34" s="87">
        <v>60000</v>
      </c>
      <c r="G34" s="29">
        <v>15.63</v>
      </c>
      <c r="H34" s="29" t="s">
        <v>312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44592</v>
      </c>
      <c r="B35" s="29">
        <v>540936</v>
      </c>
      <c r="C35" s="28" t="s">
        <v>1078</v>
      </c>
      <c r="D35" s="28" t="s">
        <v>1158</v>
      </c>
      <c r="E35" s="28" t="s">
        <v>577</v>
      </c>
      <c r="F35" s="87">
        <v>10000</v>
      </c>
      <c r="G35" s="29">
        <v>15.74</v>
      </c>
      <c r="H35" s="29" t="s">
        <v>312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44592</v>
      </c>
      <c r="B36" s="29">
        <v>540936</v>
      </c>
      <c r="C36" s="28" t="s">
        <v>1078</v>
      </c>
      <c r="D36" s="28" t="s">
        <v>966</v>
      </c>
      <c r="E36" s="28" t="s">
        <v>576</v>
      </c>
      <c r="F36" s="87">
        <v>188285</v>
      </c>
      <c r="G36" s="29">
        <v>15.47</v>
      </c>
      <c r="H36" s="29" t="s">
        <v>312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44592</v>
      </c>
      <c r="B37" s="29">
        <v>540936</v>
      </c>
      <c r="C37" s="28" t="s">
        <v>1078</v>
      </c>
      <c r="D37" s="28" t="s">
        <v>966</v>
      </c>
      <c r="E37" s="28" t="s">
        <v>577</v>
      </c>
      <c r="F37" s="87">
        <v>162524</v>
      </c>
      <c r="G37" s="29">
        <v>15.75</v>
      </c>
      <c r="H37" s="29" t="s">
        <v>312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44592</v>
      </c>
      <c r="B38" s="29">
        <v>540936</v>
      </c>
      <c r="C38" s="28" t="s">
        <v>1078</v>
      </c>
      <c r="D38" s="28" t="s">
        <v>1159</v>
      </c>
      <c r="E38" s="28" t="s">
        <v>576</v>
      </c>
      <c r="F38" s="87">
        <v>52200</v>
      </c>
      <c r="G38" s="29">
        <v>15.72</v>
      </c>
      <c r="H38" s="29" t="s">
        <v>312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44592</v>
      </c>
      <c r="B39" s="29">
        <v>540936</v>
      </c>
      <c r="C39" s="28" t="s">
        <v>1078</v>
      </c>
      <c r="D39" s="28" t="s">
        <v>1159</v>
      </c>
      <c r="E39" s="28" t="s">
        <v>577</v>
      </c>
      <c r="F39" s="87">
        <v>3200</v>
      </c>
      <c r="G39" s="29">
        <v>15.38</v>
      </c>
      <c r="H39" s="29" t="s">
        <v>312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44592</v>
      </c>
      <c r="B40" s="29">
        <v>540936</v>
      </c>
      <c r="C40" s="28" t="s">
        <v>1078</v>
      </c>
      <c r="D40" s="28" t="s">
        <v>1160</v>
      </c>
      <c r="E40" s="28" t="s">
        <v>576</v>
      </c>
      <c r="F40" s="87">
        <v>77281</v>
      </c>
      <c r="G40" s="29">
        <v>15.26</v>
      </c>
      <c r="H40" s="29" t="s">
        <v>312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44592</v>
      </c>
      <c r="B41" s="29">
        <v>540936</v>
      </c>
      <c r="C41" s="28" t="s">
        <v>1078</v>
      </c>
      <c r="D41" s="28" t="s">
        <v>1160</v>
      </c>
      <c r="E41" s="28" t="s">
        <v>577</v>
      </c>
      <c r="F41" s="87">
        <v>78128</v>
      </c>
      <c r="G41" s="29">
        <v>15.37</v>
      </c>
      <c r="H41" s="29" t="s">
        <v>312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44592</v>
      </c>
      <c r="B42" s="29">
        <v>519463</v>
      </c>
      <c r="C42" s="28" t="s">
        <v>1161</v>
      </c>
      <c r="D42" s="28" t="s">
        <v>1162</v>
      </c>
      <c r="E42" s="28" t="s">
        <v>576</v>
      </c>
      <c r="F42" s="87">
        <v>10000</v>
      </c>
      <c r="G42" s="29">
        <v>26.73</v>
      </c>
      <c r="H42" s="29" t="s">
        <v>312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44592</v>
      </c>
      <c r="B43" s="29">
        <v>519463</v>
      </c>
      <c r="C43" s="28" t="s">
        <v>1161</v>
      </c>
      <c r="D43" s="28" t="s">
        <v>1163</v>
      </c>
      <c r="E43" s="28" t="s">
        <v>576</v>
      </c>
      <c r="F43" s="87">
        <v>10000</v>
      </c>
      <c r="G43" s="29">
        <v>26.83</v>
      </c>
      <c r="H43" s="29" t="s">
        <v>312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44592</v>
      </c>
      <c r="B44" s="29">
        <v>519463</v>
      </c>
      <c r="C44" s="28" t="s">
        <v>1161</v>
      </c>
      <c r="D44" s="28" t="s">
        <v>1164</v>
      </c>
      <c r="E44" s="28" t="s">
        <v>577</v>
      </c>
      <c r="F44" s="87">
        <v>20000</v>
      </c>
      <c r="G44" s="29">
        <v>26.78</v>
      </c>
      <c r="H44" s="29" t="s">
        <v>312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44592</v>
      </c>
      <c r="B45" s="29">
        <v>540377</v>
      </c>
      <c r="C45" s="28" t="s">
        <v>982</v>
      </c>
      <c r="D45" s="28" t="s">
        <v>1165</v>
      </c>
      <c r="E45" s="28" t="s">
        <v>576</v>
      </c>
      <c r="F45" s="87">
        <v>48000</v>
      </c>
      <c r="G45" s="29">
        <v>48.7</v>
      </c>
      <c r="H45" s="29" t="s">
        <v>312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44592</v>
      </c>
      <c r="B46" s="29">
        <v>540377</v>
      </c>
      <c r="C46" s="28" t="s">
        <v>982</v>
      </c>
      <c r="D46" s="28" t="s">
        <v>1166</v>
      </c>
      <c r="E46" s="28" t="s">
        <v>577</v>
      </c>
      <c r="F46" s="87">
        <v>18000</v>
      </c>
      <c r="G46" s="29">
        <v>48.7</v>
      </c>
      <c r="H46" s="29" t="s">
        <v>312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44592</v>
      </c>
      <c r="B47" s="29">
        <v>540377</v>
      </c>
      <c r="C47" s="28" t="s">
        <v>982</v>
      </c>
      <c r="D47" s="28" t="s">
        <v>1167</v>
      </c>
      <c r="E47" s="28" t="s">
        <v>577</v>
      </c>
      <c r="F47" s="87">
        <v>18000</v>
      </c>
      <c r="G47" s="29">
        <v>48.7</v>
      </c>
      <c r="H47" s="29" t="s">
        <v>312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44592</v>
      </c>
      <c r="B48" s="29">
        <v>540377</v>
      </c>
      <c r="C48" s="28" t="s">
        <v>982</v>
      </c>
      <c r="D48" s="28" t="s">
        <v>1168</v>
      </c>
      <c r="E48" s="28" t="s">
        <v>577</v>
      </c>
      <c r="F48" s="87">
        <v>30000</v>
      </c>
      <c r="G48" s="29">
        <v>48.7</v>
      </c>
      <c r="H48" s="29" t="s">
        <v>312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44592</v>
      </c>
      <c r="B49" s="29">
        <v>540377</v>
      </c>
      <c r="C49" s="28" t="s">
        <v>982</v>
      </c>
      <c r="D49" s="28" t="s">
        <v>1169</v>
      </c>
      <c r="E49" s="28" t="s">
        <v>577</v>
      </c>
      <c r="F49" s="87">
        <v>18000</v>
      </c>
      <c r="G49" s="29">
        <v>48.7</v>
      </c>
      <c r="H49" s="29" t="s">
        <v>312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44592</v>
      </c>
      <c r="B50" s="29">
        <v>540377</v>
      </c>
      <c r="C50" s="28" t="s">
        <v>982</v>
      </c>
      <c r="D50" s="28" t="s">
        <v>1170</v>
      </c>
      <c r="E50" s="28" t="s">
        <v>576</v>
      </c>
      <c r="F50" s="87">
        <v>18000</v>
      </c>
      <c r="G50" s="29">
        <v>48.7</v>
      </c>
      <c r="H50" s="29" t="s">
        <v>312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44592</v>
      </c>
      <c r="B51" s="29">
        <v>540377</v>
      </c>
      <c r="C51" s="28" t="s">
        <v>982</v>
      </c>
      <c r="D51" s="28" t="s">
        <v>1171</v>
      </c>
      <c r="E51" s="28" t="s">
        <v>576</v>
      </c>
      <c r="F51" s="87">
        <v>24000</v>
      </c>
      <c r="G51" s="29">
        <v>48.7</v>
      </c>
      <c r="H51" s="29" t="s">
        <v>312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44592</v>
      </c>
      <c r="B52" s="29">
        <v>540377</v>
      </c>
      <c r="C52" s="28" t="s">
        <v>982</v>
      </c>
      <c r="D52" s="28" t="s">
        <v>1172</v>
      </c>
      <c r="E52" s="28" t="s">
        <v>577</v>
      </c>
      <c r="F52" s="87">
        <v>24000</v>
      </c>
      <c r="G52" s="29">
        <v>48.7</v>
      </c>
      <c r="H52" s="29" t="s">
        <v>312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44592</v>
      </c>
      <c r="B53" s="29">
        <v>540377</v>
      </c>
      <c r="C53" s="28" t="s">
        <v>982</v>
      </c>
      <c r="D53" s="28" t="s">
        <v>1173</v>
      </c>
      <c r="E53" s="28" t="s">
        <v>577</v>
      </c>
      <c r="F53" s="87">
        <v>36000</v>
      </c>
      <c r="G53" s="29">
        <v>48.7</v>
      </c>
      <c r="H53" s="29" t="s">
        <v>312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44592</v>
      </c>
      <c r="B54" s="29">
        <v>533506</v>
      </c>
      <c r="C54" s="28" t="s">
        <v>1106</v>
      </c>
      <c r="D54" s="28" t="s">
        <v>927</v>
      </c>
      <c r="E54" s="28" t="s">
        <v>576</v>
      </c>
      <c r="F54" s="87">
        <v>512769</v>
      </c>
      <c r="G54" s="29">
        <v>4.68</v>
      </c>
      <c r="H54" s="29" t="s">
        <v>312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44592</v>
      </c>
      <c r="B55" s="29">
        <v>533506</v>
      </c>
      <c r="C55" s="28" t="s">
        <v>1106</v>
      </c>
      <c r="D55" s="28" t="s">
        <v>927</v>
      </c>
      <c r="E55" s="28" t="s">
        <v>577</v>
      </c>
      <c r="F55" s="87">
        <v>4431377</v>
      </c>
      <c r="G55" s="29">
        <v>4.6500000000000004</v>
      </c>
      <c r="H55" s="29" t="s">
        <v>312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44592</v>
      </c>
      <c r="B56" s="29">
        <v>532154</v>
      </c>
      <c r="C56" s="28" t="s">
        <v>1079</v>
      </c>
      <c r="D56" s="28" t="s">
        <v>927</v>
      </c>
      <c r="E56" s="28" t="s">
        <v>577</v>
      </c>
      <c r="F56" s="87">
        <v>3510560</v>
      </c>
      <c r="G56" s="29">
        <v>1.4</v>
      </c>
      <c r="H56" s="29" t="s">
        <v>312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44592</v>
      </c>
      <c r="B57" s="29">
        <v>539910</v>
      </c>
      <c r="C57" s="28" t="s">
        <v>1174</v>
      </c>
      <c r="D57" s="28" t="s">
        <v>1175</v>
      </c>
      <c r="E57" s="28" t="s">
        <v>577</v>
      </c>
      <c r="F57" s="87">
        <v>85000</v>
      </c>
      <c r="G57" s="29">
        <v>6.47</v>
      </c>
      <c r="H57" s="29" t="s">
        <v>312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44592</v>
      </c>
      <c r="B58" s="29">
        <v>539894</v>
      </c>
      <c r="C58" s="28" t="s">
        <v>1176</v>
      </c>
      <c r="D58" s="28" t="s">
        <v>1177</v>
      </c>
      <c r="E58" s="28" t="s">
        <v>576</v>
      </c>
      <c r="F58" s="87">
        <v>1626743</v>
      </c>
      <c r="G58" s="29">
        <v>7.46</v>
      </c>
      <c r="H58" s="29" t="s">
        <v>312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44592</v>
      </c>
      <c r="B59" s="29">
        <v>539894</v>
      </c>
      <c r="C59" s="28" t="s">
        <v>1176</v>
      </c>
      <c r="D59" s="28" t="s">
        <v>1177</v>
      </c>
      <c r="E59" s="28" t="s">
        <v>577</v>
      </c>
      <c r="F59" s="87">
        <v>25087</v>
      </c>
      <c r="G59" s="29">
        <v>7.7</v>
      </c>
      <c r="H59" s="29" t="s">
        <v>312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44592</v>
      </c>
      <c r="B60" s="29">
        <v>511000</v>
      </c>
      <c r="C60" s="28" t="s">
        <v>1178</v>
      </c>
      <c r="D60" s="28" t="s">
        <v>1033</v>
      </c>
      <c r="E60" s="28" t="s">
        <v>577</v>
      </c>
      <c r="F60" s="87">
        <v>200000</v>
      </c>
      <c r="G60" s="29">
        <v>4.07</v>
      </c>
      <c r="H60" s="29" t="s">
        <v>312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44592</v>
      </c>
      <c r="B61" s="29">
        <v>511000</v>
      </c>
      <c r="C61" s="28" t="s">
        <v>1178</v>
      </c>
      <c r="D61" s="28" t="s">
        <v>927</v>
      </c>
      <c r="E61" s="28" t="s">
        <v>576</v>
      </c>
      <c r="F61" s="87">
        <v>24884</v>
      </c>
      <c r="G61" s="29">
        <v>4.07</v>
      </c>
      <c r="H61" s="29" t="s">
        <v>312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44592</v>
      </c>
      <c r="B62" s="29">
        <v>511000</v>
      </c>
      <c r="C62" s="18" t="s">
        <v>1178</v>
      </c>
      <c r="D62" s="18" t="s">
        <v>927</v>
      </c>
      <c r="E62" s="28" t="s">
        <v>577</v>
      </c>
      <c r="F62" s="87">
        <v>292168</v>
      </c>
      <c r="G62" s="29">
        <v>4.04</v>
      </c>
      <c r="H62" s="29" t="s">
        <v>312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44592</v>
      </c>
      <c r="B63" s="29">
        <v>511000</v>
      </c>
      <c r="C63" s="28" t="s">
        <v>1178</v>
      </c>
      <c r="D63" s="28" t="s">
        <v>857</v>
      </c>
      <c r="E63" s="28" t="s">
        <v>576</v>
      </c>
      <c r="F63" s="87">
        <v>100000</v>
      </c>
      <c r="G63" s="29">
        <v>4.07</v>
      </c>
      <c r="H63" s="29" t="s">
        <v>312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44592</v>
      </c>
      <c r="B64" s="29">
        <v>511000</v>
      </c>
      <c r="C64" s="28" t="s">
        <v>1178</v>
      </c>
      <c r="D64" s="28" t="s">
        <v>1179</v>
      </c>
      <c r="E64" s="28" t="s">
        <v>576</v>
      </c>
      <c r="F64" s="87">
        <v>248000</v>
      </c>
      <c r="G64" s="29">
        <v>4</v>
      </c>
      <c r="H64" s="29" t="s">
        <v>312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44592</v>
      </c>
      <c r="B65" s="29">
        <v>511000</v>
      </c>
      <c r="C65" s="28" t="s">
        <v>1178</v>
      </c>
      <c r="D65" s="28" t="s">
        <v>1107</v>
      </c>
      <c r="E65" s="28" t="s">
        <v>576</v>
      </c>
      <c r="F65" s="87">
        <v>49140</v>
      </c>
      <c r="G65" s="29">
        <v>4.07</v>
      </c>
      <c r="H65" s="29" t="s">
        <v>312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44592</v>
      </c>
      <c r="B66" s="29">
        <v>526622</v>
      </c>
      <c r="C66" s="28" t="s">
        <v>1108</v>
      </c>
      <c r="D66" s="28" t="s">
        <v>1180</v>
      </c>
      <c r="E66" s="28" t="s">
        <v>577</v>
      </c>
      <c r="F66" s="87">
        <v>1900000</v>
      </c>
      <c r="G66" s="29">
        <v>2.1800000000000002</v>
      </c>
      <c r="H66" s="29" t="s">
        <v>312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44592</v>
      </c>
      <c r="B67" s="29">
        <v>539767</v>
      </c>
      <c r="C67" s="28" t="s">
        <v>1181</v>
      </c>
      <c r="D67" s="28" t="s">
        <v>1182</v>
      </c>
      <c r="E67" s="28" t="s">
        <v>577</v>
      </c>
      <c r="F67" s="87">
        <v>18795</v>
      </c>
      <c r="G67" s="29">
        <v>13.99</v>
      </c>
      <c r="H67" s="29" t="s">
        <v>312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44592</v>
      </c>
      <c r="B68" s="29">
        <v>539767</v>
      </c>
      <c r="C68" s="28" t="s">
        <v>1181</v>
      </c>
      <c r="D68" s="28" t="s">
        <v>1183</v>
      </c>
      <c r="E68" s="28" t="s">
        <v>576</v>
      </c>
      <c r="F68" s="87">
        <v>51441</v>
      </c>
      <c r="G68" s="29">
        <v>13.87</v>
      </c>
      <c r="H68" s="29" t="s">
        <v>312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44592</v>
      </c>
      <c r="B69" s="29">
        <v>539767</v>
      </c>
      <c r="C69" s="28" t="s">
        <v>1181</v>
      </c>
      <c r="D69" s="28" t="s">
        <v>1183</v>
      </c>
      <c r="E69" s="28" t="s">
        <v>577</v>
      </c>
      <c r="F69" s="87">
        <v>1036</v>
      </c>
      <c r="G69" s="29">
        <v>13.18</v>
      </c>
      <c r="H69" s="29" t="s">
        <v>312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44592</v>
      </c>
      <c r="B70" s="29">
        <v>539767</v>
      </c>
      <c r="C70" s="28" t="s">
        <v>1181</v>
      </c>
      <c r="D70" s="28" t="s">
        <v>1184</v>
      </c>
      <c r="E70" s="28" t="s">
        <v>577</v>
      </c>
      <c r="F70" s="87">
        <v>17560</v>
      </c>
      <c r="G70" s="29">
        <v>14</v>
      </c>
      <c r="H70" s="29" t="s">
        <v>312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44592</v>
      </c>
      <c r="B71" s="29">
        <v>543207</v>
      </c>
      <c r="C71" s="28" t="s">
        <v>1185</v>
      </c>
      <c r="D71" s="28" t="s">
        <v>1186</v>
      </c>
      <c r="E71" s="28" t="s">
        <v>576</v>
      </c>
      <c r="F71" s="87">
        <v>1</v>
      </c>
      <c r="G71" s="29">
        <v>12.89</v>
      </c>
      <c r="H71" s="29" t="s">
        <v>312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44592</v>
      </c>
      <c r="B72" s="29">
        <v>543207</v>
      </c>
      <c r="C72" s="28" t="s">
        <v>1185</v>
      </c>
      <c r="D72" s="28" t="s">
        <v>1187</v>
      </c>
      <c r="E72" s="28" t="s">
        <v>576</v>
      </c>
      <c r="F72" s="87">
        <v>76100</v>
      </c>
      <c r="G72" s="29">
        <v>13.66</v>
      </c>
      <c r="H72" s="29" t="s">
        <v>312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44592</v>
      </c>
      <c r="B73" s="29">
        <v>543207</v>
      </c>
      <c r="C73" s="28" t="s">
        <v>1185</v>
      </c>
      <c r="D73" s="28" t="s">
        <v>1186</v>
      </c>
      <c r="E73" s="28" t="s">
        <v>577</v>
      </c>
      <c r="F73" s="87">
        <v>249149</v>
      </c>
      <c r="G73" s="29">
        <v>13.21</v>
      </c>
      <c r="H73" s="29" t="s">
        <v>312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44592</v>
      </c>
      <c r="B74" s="29">
        <v>543207</v>
      </c>
      <c r="C74" s="28" t="s">
        <v>1185</v>
      </c>
      <c r="D74" s="28" t="s">
        <v>1104</v>
      </c>
      <c r="E74" s="28" t="s">
        <v>576</v>
      </c>
      <c r="F74" s="87">
        <v>103535</v>
      </c>
      <c r="G74" s="29">
        <v>13.14</v>
      </c>
      <c r="H74" s="29" t="s">
        <v>312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44592</v>
      </c>
      <c r="B75" s="29">
        <v>543207</v>
      </c>
      <c r="C75" s="28" t="s">
        <v>1185</v>
      </c>
      <c r="D75" s="28" t="s">
        <v>1104</v>
      </c>
      <c r="E75" s="28" t="s">
        <v>577</v>
      </c>
      <c r="F75" s="87">
        <v>73045</v>
      </c>
      <c r="G75" s="29">
        <v>13.03</v>
      </c>
      <c r="H75" s="29" t="s">
        <v>312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44592</v>
      </c>
      <c r="B76" s="29">
        <v>537838</v>
      </c>
      <c r="C76" s="28" t="s">
        <v>1188</v>
      </c>
      <c r="D76" s="28" t="s">
        <v>1189</v>
      </c>
      <c r="E76" s="28" t="s">
        <v>577</v>
      </c>
      <c r="F76" s="87">
        <v>245071</v>
      </c>
      <c r="G76" s="29">
        <v>1.73</v>
      </c>
      <c r="H76" s="29" t="s">
        <v>312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>
        <v>44592</v>
      </c>
      <c r="B77" s="29">
        <v>539598</v>
      </c>
      <c r="C77" s="28" t="s">
        <v>1190</v>
      </c>
      <c r="D77" s="28" t="s">
        <v>1191</v>
      </c>
      <c r="E77" s="28" t="s">
        <v>576</v>
      </c>
      <c r="F77" s="87">
        <v>1000</v>
      </c>
      <c r="G77" s="29">
        <v>43.95</v>
      </c>
      <c r="H77" s="29" t="s">
        <v>312</v>
      </c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>
        <v>44592</v>
      </c>
      <c r="B78" s="29">
        <v>539598</v>
      </c>
      <c r="C78" s="28" t="s">
        <v>1190</v>
      </c>
      <c r="D78" s="28" t="s">
        <v>1191</v>
      </c>
      <c r="E78" s="28" t="s">
        <v>577</v>
      </c>
      <c r="F78" s="87">
        <v>63739</v>
      </c>
      <c r="G78" s="29">
        <v>43</v>
      </c>
      <c r="H78" s="29" t="s">
        <v>312</v>
      </c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>
        <v>44592</v>
      </c>
      <c r="B79" s="29">
        <v>504335</v>
      </c>
      <c r="C79" s="28" t="s">
        <v>1192</v>
      </c>
      <c r="D79" s="28" t="s">
        <v>1193</v>
      </c>
      <c r="E79" s="28" t="s">
        <v>576</v>
      </c>
      <c r="F79" s="87">
        <v>1000000</v>
      </c>
      <c r="G79" s="29">
        <v>0.46</v>
      </c>
      <c r="H79" s="29" t="s">
        <v>312</v>
      </c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>
        <v>44592</v>
      </c>
      <c r="B80" s="29">
        <v>540727</v>
      </c>
      <c r="C80" s="28" t="s">
        <v>1016</v>
      </c>
      <c r="D80" s="28" t="s">
        <v>1194</v>
      </c>
      <c r="E80" s="28" t="s">
        <v>576</v>
      </c>
      <c r="F80" s="87">
        <v>77555</v>
      </c>
      <c r="G80" s="29">
        <v>83.89</v>
      </c>
      <c r="H80" s="29" t="s">
        <v>312</v>
      </c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>
        <v>44592</v>
      </c>
      <c r="B81" s="29">
        <v>540727</v>
      </c>
      <c r="C81" s="28" t="s">
        <v>1016</v>
      </c>
      <c r="D81" s="28" t="s">
        <v>1195</v>
      </c>
      <c r="E81" s="28" t="s">
        <v>576</v>
      </c>
      <c r="F81" s="87">
        <v>96891</v>
      </c>
      <c r="G81" s="29">
        <v>83.85</v>
      </c>
      <c r="H81" s="29" t="s">
        <v>312</v>
      </c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>
        <v>44592</v>
      </c>
      <c r="B82" s="29">
        <v>540727</v>
      </c>
      <c r="C82" s="28" t="s">
        <v>1016</v>
      </c>
      <c r="D82" s="28" t="s">
        <v>1195</v>
      </c>
      <c r="E82" s="28" t="s">
        <v>577</v>
      </c>
      <c r="F82" s="87">
        <v>43391</v>
      </c>
      <c r="G82" s="29">
        <v>83.67</v>
      </c>
      <c r="H82" s="29" t="s">
        <v>312</v>
      </c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>
        <v>44592</v>
      </c>
      <c r="B83" s="29">
        <v>540727</v>
      </c>
      <c r="C83" s="28" t="s">
        <v>1016</v>
      </c>
      <c r="D83" s="28" t="s">
        <v>1194</v>
      </c>
      <c r="E83" s="28" t="s">
        <v>577</v>
      </c>
      <c r="F83" s="87">
        <v>65350</v>
      </c>
      <c r="G83" s="29">
        <v>83.81</v>
      </c>
      <c r="H83" s="29" t="s">
        <v>312</v>
      </c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>
        <v>44592</v>
      </c>
      <c r="B84" s="29">
        <v>540727</v>
      </c>
      <c r="C84" s="28" t="s">
        <v>1016</v>
      </c>
      <c r="D84" s="28" t="s">
        <v>1080</v>
      </c>
      <c r="E84" s="28" t="s">
        <v>576</v>
      </c>
      <c r="F84" s="87">
        <v>279900</v>
      </c>
      <c r="G84" s="29">
        <v>83.77</v>
      </c>
      <c r="H84" s="29" t="s">
        <v>312</v>
      </c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>
        <v>44592</v>
      </c>
      <c r="B85" s="29">
        <v>540727</v>
      </c>
      <c r="C85" s="28" t="s">
        <v>1016</v>
      </c>
      <c r="D85" s="28" t="s">
        <v>1080</v>
      </c>
      <c r="E85" s="28" t="s">
        <v>577</v>
      </c>
      <c r="F85" s="87">
        <v>261647</v>
      </c>
      <c r="G85" s="29">
        <v>83.9</v>
      </c>
      <c r="H85" s="29" t="s">
        <v>312</v>
      </c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>
        <v>44592</v>
      </c>
      <c r="B86" s="29">
        <v>540727</v>
      </c>
      <c r="C86" s="28" t="s">
        <v>1016</v>
      </c>
      <c r="D86" s="28" t="s">
        <v>1196</v>
      </c>
      <c r="E86" s="28" t="s">
        <v>577</v>
      </c>
      <c r="F86" s="87">
        <v>82000</v>
      </c>
      <c r="G86" s="29">
        <v>83.9</v>
      </c>
      <c r="H86" s="29" t="s">
        <v>312</v>
      </c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>
        <v>44592</v>
      </c>
      <c r="B87" s="29">
        <v>540727</v>
      </c>
      <c r="C87" s="28" t="s">
        <v>1016</v>
      </c>
      <c r="D87" s="28" t="s">
        <v>1197</v>
      </c>
      <c r="E87" s="28" t="s">
        <v>576</v>
      </c>
      <c r="F87" s="87">
        <v>101500</v>
      </c>
      <c r="G87" s="29">
        <v>83.89</v>
      </c>
      <c r="H87" s="29" t="s">
        <v>312</v>
      </c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>
        <v>44592</v>
      </c>
      <c r="B88" s="29">
        <v>540727</v>
      </c>
      <c r="C88" s="28" t="s">
        <v>1016</v>
      </c>
      <c r="D88" s="28" t="s">
        <v>1197</v>
      </c>
      <c r="E88" s="28" t="s">
        <v>577</v>
      </c>
      <c r="F88" s="87">
        <v>64311</v>
      </c>
      <c r="G88" s="29">
        <v>83.71</v>
      </c>
      <c r="H88" s="29" t="s">
        <v>312</v>
      </c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>
        <v>44592</v>
      </c>
      <c r="B89" s="29">
        <v>543363</v>
      </c>
      <c r="C89" s="28" t="s">
        <v>1198</v>
      </c>
      <c r="D89" s="28" t="s">
        <v>1199</v>
      </c>
      <c r="E89" s="28" t="s">
        <v>577</v>
      </c>
      <c r="F89" s="87">
        <v>147200</v>
      </c>
      <c r="G89" s="29">
        <v>391.17</v>
      </c>
      <c r="H89" s="29" t="s">
        <v>312</v>
      </c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>
        <v>44592</v>
      </c>
      <c r="B90" s="29">
        <v>543363</v>
      </c>
      <c r="C90" s="28" t="s">
        <v>1198</v>
      </c>
      <c r="D90" s="28" t="s">
        <v>1200</v>
      </c>
      <c r="E90" s="28" t="s">
        <v>576</v>
      </c>
      <c r="F90" s="87">
        <v>128000</v>
      </c>
      <c r="G90" s="29">
        <v>390.5</v>
      </c>
      <c r="H90" s="29" t="s">
        <v>312</v>
      </c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>
        <v>44592</v>
      </c>
      <c r="B91" s="29">
        <v>543363</v>
      </c>
      <c r="C91" s="28" t="s">
        <v>1198</v>
      </c>
      <c r="D91" s="28" t="s">
        <v>1200</v>
      </c>
      <c r="E91" s="28" t="s">
        <v>577</v>
      </c>
      <c r="F91" s="87">
        <v>12800</v>
      </c>
      <c r="G91" s="29">
        <v>401.26</v>
      </c>
      <c r="H91" s="29" t="s">
        <v>312</v>
      </c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>
        <v>44592</v>
      </c>
      <c r="B92" s="29">
        <v>541601</v>
      </c>
      <c r="C92" s="28" t="s">
        <v>1201</v>
      </c>
      <c r="D92" s="28" t="s">
        <v>1202</v>
      </c>
      <c r="E92" s="28" t="s">
        <v>577</v>
      </c>
      <c r="F92" s="87">
        <v>540000</v>
      </c>
      <c r="G92" s="29">
        <v>33.450000000000003</v>
      </c>
      <c r="H92" s="29" t="s">
        <v>312</v>
      </c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>
        <v>44592</v>
      </c>
      <c r="B93" s="29">
        <v>541601</v>
      </c>
      <c r="C93" s="28" t="s">
        <v>1201</v>
      </c>
      <c r="D93" s="28" t="s">
        <v>1203</v>
      </c>
      <c r="E93" s="28" t="s">
        <v>576</v>
      </c>
      <c r="F93" s="87">
        <v>62100</v>
      </c>
      <c r="G93" s="29">
        <v>33.450000000000003</v>
      </c>
      <c r="H93" s="29" t="s">
        <v>312</v>
      </c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>
        <v>44592</v>
      </c>
      <c r="B94" s="29">
        <v>541601</v>
      </c>
      <c r="C94" s="28" t="s">
        <v>1201</v>
      </c>
      <c r="D94" s="28" t="s">
        <v>1204</v>
      </c>
      <c r="E94" s="28" t="s">
        <v>576</v>
      </c>
      <c r="F94" s="87">
        <v>72900</v>
      </c>
      <c r="G94" s="29">
        <v>33.450000000000003</v>
      </c>
      <c r="H94" s="29" t="s">
        <v>312</v>
      </c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>
        <v>44592</v>
      </c>
      <c r="B95" s="29">
        <v>541601</v>
      </c>
      <c r="C95" s="28" t="s">
        <v>1201</v>
      </c>
      <c r="D95" s="28" t="s">
        <v>1205</v>
      </c>
      <c r="E95" s="28" t="s">
        <v>576</v>
      </c>
      <c r="F95" s="87">
        <v>121500</v>
      </c>
      <c r="G95" s="29">
        <v>33.450000000000003</v>
      </c>
      <c r="H95" s="29" t="s">
        <v>312</v>
      </c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>
        <v>44592</v>
      </c>
      <c r="B96" s="29">
        <v>541601</v>
      </c>
      <c r="C96" s="28" t="s">
        <v>1201</v>
      </c>
      <c r="D96" s="28" t="s">
        <v>1206</v>
      </c>
      <c r="E96" s="28" t="s">
        <v>576</v>
      </c>
      <c r="F96" s="87">
        <v>59400</v>
      </c>
      <c r="G96" s="29">
        <v>33.450000000000003</v>
      </c>
      <c r="H96" s="29" t="s">
        <v>312</v>
      </c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>
        <v>44592</v>
      </c>
      <c r="B97" s="29">
        <v>531893</v>
      </c>
      <c r="C97" s="28" t="s">
        <v>1207</v>
      </c>
      <c r="D97" s="28" t="s">
        <v>1145</v>
      </c>
      <c r="E97" s="28" t="s">
        <v>576</v>
      </c>
      <c r="F97" s="87">
        <v>55459</v>
      </c>
      <c r="G97" s="29">
        <v>27.19</v>
      </c>
      <c r="H97" s="29" t="s">
        <v>312</v>
      </c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>
        <v>44592</v>
      </c>
      <c r="B98" s="29">
        <v>542753</v>
      </c>
      <c r="C98" s="28" t="s">
        <v>1208</v>
      </c>
      <c r="D98" s="28" t="s">
        <v>1209</v>
      </c>
      <c r="E98" s="28" t="s">
        <v>576</v>
      </c>
      <c r="F98" s="87">
        <v>1700000</v>
      </c>
      <c r="G98" s="29">
        <v>16.75</v>
      </c>
      <c r="H98" s="29" t="s">
        <v>312</v>
      </c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>
        <v>44592</v>
      </c>
      <c r="B99" s="29">
        <v>542753</v>
      </c>
      <c r="C99" s="28" t="s">
        <v>1208</v>
      </c>
      <c r="D99" s="28" t="s">
        <v>1209</v>
      </c>
      <c r="E99" s="28" t="s">
        <v>577</v>
      </c>
      <c r="F99" s="87">
        <v>25000</v>
      </c>
      <c r="G99" s="29">
        <v>17.100000000000001</v>
      </c>
      <c r="H99" s="29" t="s">
        <v>312</v>
      </c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>
        <v>44592</v>
      </c>
      <c r="B100" s="29">
        <v>538875</v>
      </c>
      <c r="C100" s="28" t="s">
        <v>1210</v>
      </c>
      <c r="D100" s="28" t="s">
        <v>1211</v>
      </c>
      <c r="E100" s="28" t="s">
        <v>576</v>
      </c>
      <c r="F100" s="87">
        <v>50100</v>
      </c>
      <c r="G100" s="29">
        <v>15.75</v>
      </c>
      <c r="H100" s="29" t="s">
        <v>312</v>
      </c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>
        <v>44592</v>
      </c>
      <c r="B101" s="29">
        <v>538875</v>
      </c>
      <c r="C101" s="28" t="s">
        <v>1210</v>
      </c>
      <c r="D101" s="28" t="s">
        <v>1212</v>
      </c>
      <c r="E101" s="28" t="s">
        <v>577</v>
      </c>
      <c r="F101" s="87">
        <v>60000</v>
      </c>
      <c r="G101" s="29">
        <v>15.75</v>
      </c>
      <c r="H101" s="29" t="s">
        <v>312</v>
      </c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>
        <v>44592</v>
      </c>
      <c r="B102" s="29">
        <v>540786</v>
      </c>
      <c r="C102" s="28" t="s">
        <v>1213</v>
      </c>
      <c r="D102" s="28" t="s">
        <v>857</v>
      </c>
      <c r="E102" s="28" t="s">
        <v>576</v>
      </c>
      <c r="F102" s="87">
        <v>250000</v>
      </c>
      <c r="G102" s="29">
        <v>27.94</v>
      </c>
      <c r="H102" s="29" t="s">
        <v>312</v>
      </c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>
        <v>44592</v>
      </c>
      <c r="B103" s="29">
        <v>539593</v>
      </c>
      <c r="C103" s="28" t="s">
        <v>1214</v>
      </c>
      <c r="D103" s="28" t="s">
        <v>1215</v>
      </c>
      <c r="E103" s="28" t="s">
        <v>576</v>
      </c>
      <c r="F103" s="87">
        <v>120036</v>
      </c>
      <c r="G103" s="29">
        <v>8.98</v>
      </c>
      <c r="H103" s="29" t="s">
        <v>312</v>
      </c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>
        <v>44592</v>
      </c>
      <c r="B104" s="29">
        <v>539593</v>
      </c>
      <c r="C104" s="28" t="s">
        <v>1214</v>
      </c>
      <c r="D104" s="28" t="s">
        <v>1216</v>
      </c>
      <c r="E104" s="28" t="s">
        <v>577</v>
      </c>
      <c r="F104" s="87">
        <v>90000</v>
      </c>
      <c r="G104" s="29">
        <v>9.19</v>
      </c>
      <c r="H104" s="29" t="s">
        <v>312</v>
      </c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>
        <v>44592</v>
      </c>
      <c r="B105" s="29">
        <v>539593</v>
      </c>
      <c r="C105" s="28" t="s">
        <v>1214</v>
      </c>
      <c r="D105" s="28" t="s">
        <v>1217</v>
      </c>
      <c r="E105" s="28" t="s">
        <v>576</v>
      </c>
      <c r="F105" s="87">
        <v>50000</v>
      </c>
      <c r="G105" s="29">
        <v>9.25</v>
      </c>
      <c r="H105" s="29" t="s">
        <v>312</v>
      </c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>
        <v>44592</v>
      </c>
      <c r="B106" s="29">
        <v>539593</v>
      </c>
      <c r="C106" s="28" t="s">
        <v>1214</v>
      </c>
      <c r="D106" s="28" t="s">
        <v>1152</v>
      </c>
      <c r="E106" s="28" t="s">
        <v>577</v>
      </c>
      <c r="F106" s="87">
        <v>105720</v>
      </c>
      <c r="G106" s="29">
        <v>8.98</v>
      </c>
      <c r="H106" s="29" t="s">
        <v>312</v>
      </c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>
        <v>44592</v>
      </c>
      <c r="B107" s="29">
        <v>539593</v>
      </c>
      <c r="C107" s="28" t="s">
        <v>1214</v>
      </c>
      <c r="D107" s="28" t="s">
        <v>1218</v>
      </c>
      <c r="E107" s="28" t="s">
        <v>576</v>
      </c>
      <c r="F107" s="87">
        <v>40000</v>
      </c>
      <c r="G107" s="29">
        <v>9.1300000000000008</v>
      </c>
      <c r="H107" s="29" t="s">
        <v>312</v>
      </c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>
        <v>44592</v>
      </c>
      <c r="B108" s="29">
        <v>539833</v>
      </c>
      <c r="C108" s="28" t="s">
        <v>1219</v>
      </c>
      <c r="D108" s="28" t="s">
        <v>857</v>
      </c>
      <c r="E108" s="28" t="s">
        <v>577</v>
      </c>
      <c r="F108" s="87">
        <v>934000</v>
      </c>
      <c r="G108" s="29">
        <v>0.6</v>
      </c>
      <c r="H108" s="29" t="s">
        <v>312</v>
      </c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>
        <v>44592</v>
      </c>
      <c r="B109" s="29">
        <v>530611</v>
      </c>
      <c r="C109" s="28" t="s">
        <v>1220</v>
      </c>
      <c r="D109" s="28" t="s">
        <v>857</v>
      </c>
      <c r="E109" s="28" t="s">
        <v>576</v>
      </c>
      <c r="F109" s="87">
        <v>1250000</v>
      </c>
      <c r="G109" s="29">
        <v>0.56999999999999995</v>
      </c>
      <c r="H109" s="29" t="s">
        <v>312</v>
      </c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>
        <v>44592</v>
      </c>
      <c r="B110" s="29">
        <v>530611</v>
      </c>
      <c r="C110" s="28" t="s">
        <v>1220</v>
      </c>
      <c r="D110" s="28" t="s">
        <v>1221</v>
      </c>
      <c r="E110" s="28" t="s">
        <v>577</v>
      </c>
      <c r="F110" s="87">
        <v>1020214</v>
      </c>
      <c r="G110" s="29">
        <v>0.56999999999999995</v>
      </c>
      <c r="H110" s="29" t="s">
        <v>312</v>
      </c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>
        <v>44592</v>
      </c>
      <c r="B111" s="29">
        <v>541701</v>
      </c>
      <c r="C111" s="28" t="s">
        <v>1222</v>
      </c>
      <c r="D111" s="28" t="s">
        <v>1223</v>
      </c>
      <c r="E111" s="28" t="s">
        <v>577</v>
      </c>
      <c r="F111" s="87">
        <v>168000</v>
      </c>
      <c r="G111" s="29">
        <v>405</v>
      </c>
      <c r="H111" s="29" t="s">
        <v>312</v>
      </c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>
        <v>44592</v>
      </c>
      <c r="B112" s="29">
        <v>541701</v>
      </c>
      <c r="C112" s="28" t="s">
        <v>1222</v>
      </c>
      <c r="D112" s="28" t="s">
        <v>1224</v>
      </c>
      <c r="E112" s="28" t="s">
        <v>576</v>
      </c>
      <c r="F112" s="87">
        <v>168300</v>
      </c>
      <c r="G112" s="29">
        <v>404.99</v>
      </c>
      <c r="H112" s="29" t="s">
        <v>312</v>
      </c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>
        <v>44592</v>
      </c>
      <c r="B113" s="29">
        <v>512359</v>
      </c>
      <c r="C113" s="28" t="s">
        <v>1225</v>
      </c>
      <c r="D113" s="28" t="s">
        <v>1226</v>
      </c>
      <c r="E113" s="28" t="s">
        <v>576</v>
      </c>
      <c r="F113" s="87">
        <v>1100000</v>
      </c>
      <c r="G113" s="29">
        <v>1.85</v>
      </c>
      <c r="H113" s="29" t="s">
        <v>312</v>
      </c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>
        <v>44592</v>
      </c>
      <c r="B114" s="29">
        <v>512359</v>
      </c>
      <c r="C114" s="28" t="s">
        <v>1225</v>
      </c>
      <c r="D114" s="28" t="s">
        <v>857</v>
      </c>
      <c r="E114" s="28" t="s">
        <v>576</v>
      </c>
      <c r="F114" s="87">
        <v>2866647</v>
      </c>
      <c r="G114" s="29">
        <v>1.69</v>
      </c>
      <c r="H114" s="29" t="s">
        <v>312</v>
      </c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>
        <v>44592</v>
      </c>
      <c r="B115" s="29">
        <v>512359</v>
      </c>
      <c r="C115" s="28" t="s">
        <v>1225</v>
      </c>
      <c r="D115" s="28" t="s">
        <v>857</v>
      </c>
      <c r="E115" s="28" t="s">
        <v>577</v>
      </c>
      <c r="F115" s="87">
        <v>9</v>
      </c>
      <c r="G115" s="29">
        <v>1.85</v>
      </c>
      <c r="H115" s="29" t="s">
        <v>312</v>
      </c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>
        <v>44592</v>
      </c>
      <c r="B116" s="29">
        <v>540332</v>
      </c>
      <c r="C116" s="28" t="s">
        <v>1227</v>
      </c>
      <c r="D116" s="28" t="s">
        <v>1228</v>
      </c>
      <c r="E116" s="28" t="s">
        <v>577</v>
      </c>
      <c r="F116" s="87">
        <v>130000</v>
      </c>
      <c r="G116" s="29">
        <v>61.41</v>
      </c>
      <c r="H116" s="29" t="s">
        <v>312</v>
      </c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>
        <v>44592</v>
      </c>
      <c r="B117" s="29">
        <v>540332</v>
      </c>
      <c r="C117" s="28" t="s">
        <v>1227</v>
      </c>
      <c r="D117" s="28" t="s">
        <v>1229</v>
      </c>
      <c r="E117" s="28" t="s">
        <v>576</v>
      </c>
      <c r="F117" s="87">
        <v>130000</v>
      </c>
      <c r="G117" s="29">
        <v>61.41</v>
      </c>
      <c r="H117" s="29" t="s">
        <v>312</v>
      </c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>
        <v>44592</v>
      </c>
      <c r="B118" s="29">
        <v>538496</v>
      </c>
      <c r="C118" s="28" t="s">
        <v>1056</v>
      </c>
      <c r="D118" s="28" t="s">
        <v>1081</v>
      </c>
      <c r="E118" s="28" t="s">
        <v>576</v>
      </c>
      <c r="F118" s="87">
        <v>69000</v>
      </c>
      <c r="G118" s="29">
        <v>20</v>
      </c>
      <c r="H118" s="29" t="s">
        <v>312</v>
      </c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>
        <v>44592</v>
      </c>
      <c r="B119" s="29">
        <v>526775</v>
      </c>
      <c r="C119" s="28" t="s">
        <v>1109</v>
      </c>
      <c r="D119" s="28" t="s">
        <v>1110</v>
      </c>
      <c r="E119" s="28" t="s">
        <v>577</v>
      </c>
      <c r="F119" s="87">
        <v>156338</v>
      </c>
      <c r="G119" s="29">
        <v>55.33</v>
      </c>
      <c r="H119" s="29" t="s">
        <v>312</v>
      </c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>
        <v>44592</v>
      </c>
      <c r="B120" s="29">
        <v>526775</v>
      </c>
      <c r="C120" s="28" t="s">
        <v>1109</v>
      </c>
      <c r="D120" s="28" t="s">
        <v>1230</v>
      </c>
      <c r="E120" s="28" t="s">
        <v>576</v>
      </c>
      <c r="F120" s="87">
        <v>36204</v>
      </c>
      <c r="G120" s="29">
        <v>55.65</v>
      </c>
      <c r="H120" s="29" t="s">
        <v>312</v>
      </c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>
        <v>44592</v>
      </c>
      <c r="B121" s="29">
        <v>526775</v>
      </c>
      <c r="C121" s="28" t="s">
        <v>1109</v>
      </c>
      <c r="D121" s="28" t="s">
        <v>1231</v>
      </c>
      <c r="E121" s="28" t="s">
        <v>576</v>
      </c>
      <c r="F121" s="87">
        <v>45483</v>
      </c>
      <c r="G121" s="29">
        <v>55.71</v>
      </c>
      <c r="H121" s="29" t="s">
        <v>312</v>
      </c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>
        <v>44592</v>
      </c>
      <c r="B122" s="29">
        <v>512175</v>
      </c>
      <c r="C122" s="28" t="s">
        <v>1057</v>
      </c>
      <c r="D122" s="28" t="s">
        <v>1059</v>
      </c>
      <c r="E122" s="28" t="s">
        <v>577</v>
      </c>
      <c r="F122" s="87">
        <v>431798</v>
      </c>
      <c r="G122" s="29">
        <v>12.06</v>
      </c>
      <c r="H122" s="29" t="s">
        <v>312</v>
      </c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>
        <v>44592</v>
      </c>
      <c r="B123" s="29">
        <v>512175</v>
      </c>
      <c r="C123" s="28" t="s">
        <v>1057</v>
      </c>
      <c r="D123" s="28" t="s">
        <v>1058</v>
      </c>
      <c r="E123" s="28" t="s">
        <v>576</v>
      </c>
      <c r="F123" s="87">
        <v>634101</v>
      </c>
      <c r="G123" s="29">
        <v>12.14</v>
      </c>
      <c r="H123" s="29" t="s">
        <v>312</v>
      </c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>
        <v>44592</v>
      </c>
      <c r="B124" s="29">
        <v>512175</v>
      </c>
      <c r="C124" s="28" t="s">
        <v>1057</v>
      </c>
      <c r="D124" s="28" t="s">
        <v>1058</v>
      </c>
      <c r="E124" s="28" t="s">
        <v>577</v>
      </c>
      <c r="F124" s="87">
        <v>305810</v>
      </c>
      <c r="G124" s="29">
        <v>12.09</v>
      </c>
      <c r="H124" s="29" t="s">
        <v>312</v>
      </c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>
        <v>44592</v>
      </c>
      <c r="B125" s="29">
        <v>531025</v>
      </c>
      <c r="C125" s="28" t="s">
        <v>1232</v>
      </c>
      <c r="D125" s="28" t="s">
        <v>857</v>
      </c>
      <c r="E125" s="28" t="s">
        <v>577</v>
      </c>
      <c r="F125" s="87">
        <v>500000</v>
      </c>
      <c r="G125" s="29">
        <v>6.63</v>
      </c>
      <c r="H125" s="29" t="s">
        <v>312</v>
      </c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>
        <v>44592</v>
      </c>
      <c r="B126" s="29">
        <v>543436</v>
      </c>
      <c r="C126" s="28" t="s">
        <v>1233</v>
      </c>
      <c r="D126" s="28" t="s">
        <v>1234</v>
      </c>
      <c r="E126" s="28" t="s">
        <v>576</v>
      </c>
      <c r="F126" s="87">
        <v>10400</v>
      </c>
      <c r="G126" s="29">
        <v>205</v>
      </c>
      <c r="H126" s="29" t="s">
        <v>312</v>
      </c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>
        <v>44592</v>
      </c>
      <c r="B127" s="29">
        <v>543436</v>
      </c>
      <c r="C127" s="28" t="s">
        <v>1233</v>
      </c>
      <c r="D127" s="28" t="s">
        <v>1235</v>
      </c>
      <c r="E127" s="28" t="s">
        <v>577</v>
      </c>
      <c r="F127" s="87">
        <v>8800</v>
      </c>
      <c r="G127" s="29">
        <v>205</v>
      </c>
      <c r="H127" s="29" t="s">
        <v>312</v>
      </c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>
        <v>44592</v>
      </c>
      <c r="B128" s="29" t="s">
        <v>1236</v>
      </c>
      <c r="C128" s="28" t="s">
        <v>1237</v>
      </c>
      <c r="D128" s="28" t="s">
        <v>1238</v>
      </c>
      <c r="E128" s="28" t="s">
        <v>576</v>
      </c>
      <c r="F128" s="87">
        <v>100000</v>
      </c>
      <c r="G128" s="29">
        <v>255</v>
      </c>
      <c r="H128" s="29" t="s">
        <v>928</v>
      </c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>
        <v>44592</v>
      </c>
      <c r="B129" s="29" t="s">
        <v>1239</v>
      </c>
      <c r="C129" s="28" t="s">
        <v>1240</v>
      </c>
      <c r="D129" s="28" t="s">
        <v>1241</v>
      </c>
      <c r="E129" s="28" t="s">
        <v>576</v>
      </c>
      <c r="F129" s="87">
        <v>1264000</v>
      </c>
      <c r="G129" s="29">
        <v>175.29</v>
      </c>
      <c r="H129" s="29" t="s">
        <v>928</v>
      </c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>
        <v>44592</v>
      </c>
      <c r="B130" s="29" t="s">
        <v>1239</v>
      </c>
      <c r="C130" s="28" t="s">
        <v>1240</v>
      </c>
      <c r="D130" s="28" t="s">
        <v>1242</v>
      </c>
      <c r="E130" s="28" t="s">
        <v>576</v>
      </c>
      <c r="F130" s="87">
        <v>698481</v>
      </c>
      <c r="G130" s="29">
        <v>168.65</v>
      </c>
      <c r="H130" s="29" t="s">
        <v>928</v>
      </c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>
        <v>44592</v>
      </c>
      <c r="B131" s="29" t="s">
        <v>1243</v>
      </c>
      <c r="C131" s="28" t="s">
        <v>1244</v>
      </c>
      <c r="D131" s="28" t="s">
        <v>1058</v>
      </c>
      <c r="E131" s="28" t="s">
        <v>576</v>
      </c>
      <c r="F131" s="87">
        <v>78276</v>
      </c>
      <c r="G131" s="29">
        <v>73.61</v>
      </c>
      <c r="H131" s="29" t="s">
        <v>928</v>
      </c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>
        <v>44592</v>
      </c>
      <c r="B132" s="29" t="s">
        <v>1111</v>
      </c>
      <c r="C132" s="28" t="s">
        <v>1112</v>
      </c>
      <c r="D132" s="28" t="s">
        <v>1245</v>
      </c>
      <c r="E132" s="28" t="s">
        <v>576</v>
      </c>
      <c r="F132" s="87">
        <v>610606</v>
      </c>
      <c r="G132" s="29">
        <v>42.61</v>
      </c>
      <c r="H132" s="29" t="s">
        <v>928</v>
      </c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>
        <v>44592</v>
      </c>
      <c r="B133" s="29" t="s">
        <v>1246</v>
      </c>
      <c r="C133" s="28" t="s">
        <v>1247</v>
      </c>
      <c r="D133" s="28" t="s">
        <v>1248</v>
      </c>
      <c r="E133" s="28" t="s">
        <v>576</v>
      </c>
      <c r="F133" s="87">
        <v>519611</v>
      </c>
      <c r="G133" s="29">
        <v>73.84</v>
      </c>
      <c r="H133" s="29" t="s">
        <v>928</v>
      </c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>
        <v>44592</v>
      </c>
      <c r="B134" s="29" t="s">
        <v>1249</v>
      </c>
      <c r="C134" s="28" t="s">
        <v>1250</v>
      </c>
      <c r="D134" s="28" t="s">
        <v>1251</v>
      </c>
      <c r="E134" s="28" t="s">
        <v>576</v>
      </c>
      <c r="F134" s="87">
        <v>458176</v>
      </c>
      <c r="G134" s="29">
        <v>103.25</v>
      </c>
      <c r="H134" s="29" t="s">
        <v>928</v>
      </c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>
        <v>44592</v>
      </c>
      <c r="B135" s="29" t="s">
        <v>1252</v>
      </c>
      <c r="C135" s="28" t="s">
        <v>1253</v>
      </c>
      <c r="D135" s="28" t="s">
        <v>1254</v>
      </c>
      <c r="E135" s="28" t="s">
        <v>576</v>
      </c>
      <c r="F135" s="87">
        <v>925000</v>
      </c>
      <c r="G135" s="29">
        <v>212.49</v>
      </c>
      <c r="H135" s="29" t="s">
        <v>928</v>
      </c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>
        <v>44592</v>
      </c>
      <c r="B136" s="29" t="s">
        <v>1255</v>
      </c>
      <c r="C136" s="28" t="s">
        <v>1256</v>
      </c>
      <c r="D136" s="28" t="s">
        <v>971</v>
      </c>
      <c r="E136" s="28" t="s">
        <v>576</v>
      </c>
      <c r="F136" s="87">
        <v>719954</v>
      </c>
      <c r="G136" s="29">
        <v>434.49</v>
      </c>
      <c r="H136" s="29" t="s">
        <v>928</v>
      </c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>
        <v>44592</v>
      </c>
      <c r="B137" s="29" t="s">
        <v>1257</v>
      </c>
      <c r="C137" s="28" t="s">
        <v>1258</v>
      </c>
      <c r="D137" s="28" t="s">
        <v>857</v>
      </c>
      <c r="E137" s="28" t="s">
        <v>576</v>
      </c>
      <c r="F137" s="87">
        <v>130000</v>
      </c>
      <c r="G137" s="29">
        <v>299.39999999999998</v>
      </c>
      <c r="H137" s="29" t="s">
        <v>928</v>
      </c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>
        <v>44592</v>
      </c>
      <c r="B138" s="29" t="s">
        <v>1116</v>
      </c>
      <c r="C138" s="28" t="s">
        <v>1117</v>
      </c>
      <c r="D138" s="28" t="s">
        <v>1259</v>
      </c>
      <c r="E138" s="28" t="s">
        <v>576</v>
      </c>
      <c r="F138" s="87">
        <v>241450</v>
      </c>
      <c r="G138" s="29">
        <v>12.98</v>
      </c>
      <c r="H138" s="29" t="s">
        <v>928</v>
      </c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>
        <v>44592</v>
      </c>
      <c r="B139" s="29" t="s">
        <v>1116</v>
      </c>
      <c r="C139" s="28" t="s">
        <v>1117</v>
      </c>
      <c r="D139" s="28" t="s">
        <v>1118</v>
      </c>
      <c r="E139" s="28" t="s">
        <v>576</v>
      </c>
      <c r="F139" s="87">
        <v>200000</v>
      </c>
      <c r="G139" s="29">
        <v>13</v>
      </c>
      <c r="H139" s="29" t="s">
        <v>928</v>
      </c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>
        <v>44592</v>
      </c>
      <c r="B140" s="29" t="s">
        <v>1083</v>
      </c>
      <c r="C140" s="28" t="s">
        <v>1084</v>
      </c>
      <c r="D140" s="28" t="s">
        <v>1260</v>
      </c>
      <c r="E140" s="28" t="s">
        <v>576</v>
      </c>
      <c r="F140" s="87">
        <v>18000</v>
      </c>
      <c r="G140" s="29">
        <v>142.53</v>
      </c>
      <c r="H140" s="29" t="s">
        <v>928</v>
      </c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>
        <v>44592</v>
      </c>
      <c r="B141" s="29" t="s">
        <v>1261</v>
      </c>
      <c r="C141" s="28" t="s">
        <v>1262</v>
      </c>
      <c r="D141" s="28" t="s">
        <v>1113</v>
      </c>
      <c r="E141" s="28" t="s">
        <v>576</v>
      </c>
      <c r="F141" s="87">
        <v>4000000</v>
      </c>
      <c r="G141" s="29">
        <v>6.3</v>
      </c>
      <c r="H141" s="29" t="s">
        <v>928</v>
      </c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>
        <v>44592</v>
      </c>
      <c r="B142" s="29" t="s">
        <v>1239</v>
      </c>
      <c r="C142" s="28" t="s">
        <v>1240</v>
      </c>
      <c r="D142" s="28" t="s">
        <v>1241</v>
      </c>
      <c r="E142" s="28" t="s">
        <v>577</v>
      </c>
      <c r="F142" s="87">
        <v>50000</v>
      </c>
      <c r="G142" s="29">
        <v>159.07</v>
      </c>
      <c r="H142" s="29" t="s">
        <v>928</v>
      </c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>
        <v>44592</v>
      </c>
      <c r="B143" s="29" t="s">
        <v>1239</v>
      </c>
      <c r="C143" s="28" t="s">
        <v>1240</v>
      </c>
      <c r="D143" s="28" t="s">
        <v>1263</v>
      </c>
      <c r="E143" s="28" t="s">
        <v>577</v>
      </c>
      <c r="F143" s="87">
        <v>617350</v>
      </c>
      <c r="G143" s="29">
        <v>175</v>
      </c>
      <c r="H143" s="29" t="s">
        <v>928</v>
      </c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>
        <v>44592</v>
      </c>
      <c r="B144" s="29" t="s">
        <v>1239</v>
      </c>
      <c r="C144" s="28" t="s">
        <v>1240</v>
      </c>
      <c r="D144" s="28" t="s">
        <v>1242</v>
      </c>
      <c r="E144" s="28" t="s">
        <v>577</v>
      </c>
      <c r="F144" s="87">
        <v>698481</v>
      </c>
      <c r="G144" s="29">
        <v>168.77</v>
      </c>
      <c r="H144" s="29" t="s">
        <v>928</v>
      </c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>
        <v>44592</v>
      </c>
      <c r="B145" s="29" t="s">
        <v>1243</v>
      </c>
      <c r="C145" s="28" t="s">
        <v>1244</v>
      </c>
      <c r="D145" s="28" t="s">
        <v>1058</v>
      </c>
      <c r="E145" s="28" t="s">
        <v>577</v>
      </c>
      <c r="F145" s="87">
        <v>79302</v>
      </c>
      <c r="G145" s="29">
        <v>71.91</v>
      </c>
      <c r="H145" s="29" t="s">
        <v>928</v>
      </c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>
        <v>44592</v>
      </c>
      <c r="B146" s="29" t="s">
        <v>1264</v>
      </c>
      <c r="C146" s="28" t="s">
        <v>1265</v>
      </c>
      <c r="D146" s="28" t="s">
        <v>1266</v>
      </c>
      <c r="E146" s="28" t="s">
        <v>577</v>
      </c>
      <c r="F146" s="87">
        <v>1500000</v>
      </c>
      <c r="G146" s="29">
        <v>3.2</v>
      </c>
      <c r="H146" s="29" t="s">
        <v>928</v>
      </c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>
        <v>44592</v>
      </c>
      <c r="B147" s="29" t="s">
        <v>1111</v>
      </c>
      <c r="C147" s="28" t="s">
        <v>1112</v>
      </c>
      <c r="D147" s="28" t="s">
        <v>1245</v>
      </c>
      <c r="E147" s="28" t="s">
        <v>577</v>
      </c>
      <c r="F147" s="87">
        <v>610606</v>
      </c>
      <c r="G147" s="29">
        <v>43.79</v>
      </c>
      <c r="H147" s="29" t="s">
        <v>928</v>
      </c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>
        <v>44592</v>
      </c>
      <c r="B148" s="29" t="s">
        <v>1267</v>
      </c>
      <c r="C148" s="28" t="s">
        <v>1268</v>
      </c>
      <c r="D148" s="28" t="s">
        <v>1269</v>
      </c>
      <c r="E148" s="28" t="s">
        <v>577</v>
      </c>
      <c r="F148" s="87">
        <v>100000</v>
      </c>
      <c r="G148" s="29">
        <v>388.61</v>
      </c>
      <c r="H148" s="29" t="s">
        <v>928</v>
      </c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>
        <v>44592</v>
      </c>
      <c r="B149" s="29" t="s">
        <v>1246</v>
      </c>
      <c r="C149" s="28" t="s">
        <v>1247</v>
      </c>
      <c r="D149" s="28" t="s">
        <v>1248</v>
      </c>
      <c r="E149" s="28" t="s">
        <v>577</v>
      </c>
      <c r="F149" s="87">
        <v>519611</v>
      </c>
      <c r="G149" s="29">
        <v>74.239999999999995</v>
      </c>
      <c r="H149" s="29" t="s">
        <v>928</v>
      </c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>
        <v>44592</v>
      </c>
      <c r="B150" s="29" t="s">
        <v>1249</v>
      </c>
      <c r="C150" s="28" t="s">
        <v>1250</v>
      </c>
      <c r="D150" s="28" t="s">
        <v>1270</v>
      </c>
      <c r="E150" s="28" t="s">
        <v>577</v>
      </c>
      <c r="F150" s="87">
        <v>458176</v>
      </c>
      <c r="G150" s="29">
        <v>103.25</v>
      </c>
      <c r="H150" s="29" t="s">
        <v>928</v>
      </c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>
        <v>44592</v>
      </c>
      <c r="B151" s="29" t="s">
        <v>1271</v>
      </c>
      <c r="C151" s="28" t="s">
        <v>1272</v>
      </c>
      <c r="D151" s="28" t="s">
        <v>1273</v>
      </c>
      <c r="E151" s="28" t="s">
        <v>577</v>
      </c>
      <c r="F151" s="87">
        <v>247193</v>
      </c>
      <c r="G151" s="29">
        <v>4.5</v>
      </c>
      <c r="H151" s="29" t="s">
        <v>928</v>
      </c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>
        <v>44592</v>
      </c>
      <c r="B152" s="29" t="s">
        <v>1114</v>
      </c>
      <c r="C152" s="28" t="s">
        <v>1115</v>
      </c>
      <c r="D152" s="28" t="s">
        <v>857</v>
      </c>
      <c r="E152" s="28" t="s">
        <v>577</v>
      </c>
      <c r="F152" s="87">
        <v>115000</v>
      </c>
      <c r="G152" s="29">
        <v>19.940000000000001</v>
      </c>
      <c r="H152" s="29" t="s">
        <v>928</v>
      </c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>
        <v>44592</v>
      </c>
      <c r="B153" s="29" t="s">
        <v>1255</v>
      </c>
      <c r="C153" s="28" t="s">
        <v>1256</v>
      </c>
      <c r="D153" s="28" t="s">
        <v>971</v>
      </c>
      <c r="E153" s="28" t="s">
        <v>577</v>
      </c>
      <c r="F153" s="87">
        <v>719007</v>
      </c>
      <c r="G153" s="29">
        <v>434.97</v>
      </c>
      <c r="H153" s="29" t="s">
        <v>928</v>
      </c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>
        <v>44592</v>
      </c>
      <c r="B154" s="29" t="s">
        <v>1257</v>
      </c>
      <c r="C154" s="28" t="s">
        <v>1258</v>
      </c>
      <c r="D154" s="28" t="s">
        <v>857</v>
      </c>
      <c r="E154" s="28" t="s">
        <v>577</v>
      </c>
      <c r="F154" s="87">
        <v>112000</v>
      </c>
      <c r="G154" s="29">
        <v>303.41000000000003</v>
      </c>
      <c r="H154" s="29" t="s">
        <v>928</v>
      </c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>
        <v>44592</v>
      </c>
      <c r="B155" s="29" t="s">
        <v>1116</v>
      </c>
      <c r="C155" s="28" t="s">
        <v>1117</v>
      </c>
      <c r="D155" s="28" t="s">
        <v>1274</v>
      </c>
      <c r="E155" s="28" t="s">
        <v>577</v>
      </c>
      <c r="F155" s="87">
        <v>595592</v>
      </c>
      <c r="G155" s="29">
        <v>13</v>
      </c>
      <c r="H155" s="29" t="s">
        <v>928</v>
      </c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>
        <v>44592</v>
      </c>
      <c r="B156" s="29" t="s">
        <v>1119</v>
      </c>
      <c r="C156" s="28" t="s">
        <v>1120</v>
      </c>
      <c r="D156" s="28" t="s">
        <v>1082</v>
      </c>
      <c r="E156" s="28" t="s">
        <v>577</v>
      </c>
      <c r="F156" s="87">
        <v>161210</v>
      </c>
      <c r="G156" s="29">
        <v>14.35</v>
      </c>
      <c r="H156" s="29" t="s">
        <v>928</v>
      </c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>
        <v>44592</v>
      </c>
      <c r="B157" s="29" t="s">
        <v>1083</v>
      </c>
      <c r="C157" s="28" t="s">
        <v>1084</v>
      </c>
      <c r="D157" s="28" t="s">
        <v>1260</v>
      </c>
      <c r="E157" s="28" t="s">
        <v>577</v>
      </c>
      <c r="F157" s="87">
        <v>18000</v>
      </c>
      <c r="G157" s="29">
        <v>142.31</v>
      </c>
      <c r="H157" s="29" t="s">
        <v>928</v>
      </c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>
        <v>44592</v>
      </c>
      <c r="B158" s="29" t="s">
        <v>1275</v>
      </c>
      <c r="C158" s="28" t="s">
        <v>1276</v>
      </c>
      <c r="D158" s="28" t="s">
        <v>1277</v>
      </c>
      <c r="E158" s="28" t="s">
        <v>577</v>
      </c>
      <c r="F158" s="87">
        <v>14400</v>
      </c>
      <c r="G158" s="29">
        <v>274.77999999999997</v>
      </c>
      <c r="H158" s="29" t="s">
        <v>928</v>
      </c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37"/>
  <sheetViews>
    <sheetView zoomScale="85" zoomScaleNormal="85" workbookViewId="0">
      <selection activeCell="J27" sqref="J2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428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879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44593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578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568</v>
      </c>
      <c r="C9" s="96"/>
      <c r="D9" s="97" t="s">
        <v>579</v>
      </c>
      <c r="E9" s="96" t="s">
        <v>580</v>
      </c>
      <c r="F9" s="96" t="s">
        <v>581</v>
      </c>
      <c r="G9" s="96" t="s">
        <v>582</v>
      </c>
      <c r="H9" s="96" t="s">
        <v>583</v>
      </c>
      <c r="I9" s="96" t="s">
        <v>584</v>
      </c>
      <c r="J9" s="95" t="s">
        <v>585</v>
      </c>
      <c r="K9" s="96" t="s">
        <v>586</v>
      </c>
      <c r="L9" s="98" t="s">
        <v>587</v>
      </c>
      <c r="M9" s="98" t="s">
        <v>588</v>
      </c>
      <c r="N9" s="96" t="s">
        <v>589</v>
      </c>
      <c r="O9" s="97" t="s">
        <v>590</v>
      </c>
      <c r="P9" s="96" t="s">
        <v>825</v>
      </c>
      <c r="Q9" s="1"/>
      <c r="R9" s="6"/>
      <c r="S9" s="1"/>
      <c r="T9" s="1"/>
      <c r="U9" s="1"/>
      <c r="V9" s="1"/>
      <c r="W9" s="1"/>
      <c r="X9" s="1"/>
    </row>
    <row r="10" spans="1:38" s="252" customFormat="1" ht="12.75" customHeight="1">
      <c r="A10" s="430">
        <v>1</v>
      </c>
      <c r="B10" s="340">
        <v>44532</v>
      </c>
      <c r="C10" s="432"/>
      <c r="D10" s="433" t="s">
        <v>251</v>
      </c>
      <c r="E10" s="434" t="s">
        <v>593</v>
      </c>
      <c r="F10" s="435">
        <v>437.5</v>
      </c>
      <c r="G10" s="435">
        <v>414</v>
      </c>
      <c r="H10" s="434">
        <v>414</v>
      </c>
      <c r="I10" s="436" t="s">
        <v>861</v>
      </c>
      <c r="J10" s="420" t="s">
        <v>1021</v>
      </c>
      <c r="K10" s="420">
        <f t="shared" ref="K10" si="0">H10-F10</f>
        <v>-23.5</v>
      </c>
      <c r="L10" s="421">
        <f t="shared" ref="L10" si="1">(F10*-0.7)/100</f>
        <v>-3.0625</v>
      </c>
      <c r="M10" s="422">
        <f t="shared" ref="M10" si="2">(K10+L10)/F10</f>
        <v>-6.0714285714285714E-2</v>
      </c>
      <c r="N10" s="420" t="s">
        <v>604</v>
      </c>
      <c r="O10" s="423">
        <v>44585</v>
      </c>
      <c r="P10" s="437"/>
      <c r="Q10" s="251"/>
      <c r="R10" s="251" t="s">
        <v>592</v>
      </c>
      <c r="S10" s="251"/>
      <c r="T10" s="251"/>
      <c r="U10" s="251"/>
      <c r="V10" s="251"/>
      <c r="W10" s="251"/>
      <c r="X10" s="251"/>
      <c r="Y10" s="251"/>
      <c r="Z10" s="251"/>
      <c r="AA10" s="251"/>
      <c r="AB10" s="251"/>
      <c r="AC10" s="251"/>
      <c r="AD10" s="251"/>
      <c r="AE10" s="251"/>
      <c r="AF10" s="251"/>
      <c r="AG10" s="251"/>
      <c r="AH10" s="251"/>
      <c r="AI10" s="251"/>
      <c r="AJ10" s="251"/>
      <c r="AK10" s="251"/>
      <c r="AL10" s="251"/>
    </row>
    <row r="11" spans="1:38" s="252" customFormat="1" ht="12.75" customHeight="1">
      <c r="A11" s="369">
        <v>2</v>
      </c>
      <c r="B11" s="370">
        <v>44532</v>
      </c>
      <c r="C11" s="371"/>
      <c r="D11" s="372" t="s">
        <v>136</v>
      </c>
      <c r="E11" s="373" t="s">
        <v>593</v>
      </c>
      <c r="F11" s="374">
        <v>119</v>
      </c>
      <c r="G11" s="374">
        <v>109</v>
      </c>
      <c r="H11" s="373">
        <v>125.5</v>
      </c>
      <c r="I11" s="375" t="s">
        <v>862</v>
      </c>
      <c r="J11" s="99" t="s">
        <v>997</v>
      </c>
      <c r="K11" s="99">
        <f t="shared" ref="K11:K12" si="3">H11-F11</f>
        <v>6.5</v>
      </c>
      <c r="L11" s="100">
        <f t="shared" ref="L11:L12" si="4">(F11*-0.7)/100</f>
        <v>-0.83299999999999996</v>
      </c>
      <c r="M11" s="101">
        <f t="shared" ref="M11:M12" si="5">(K11+L11)/F11</f>
        <v>4.7621848739495799E-2</v>
      </c>
      <c r="N11" s="99" t="s">
        <v>591</v>
      </c>
      <c r="O11" s="102">
        <v>44580</v>
      </c>
      <c r="P11" s="376"/>
      <c r="Q11" s="251"/>
      <c r="R11" s="251" t="s">
        <v>592</v>
      </c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</row>
    <row r="12" spans="1:38" s="252" customFormat="1" ht="12.75" customHeight="1">
      <c r="A12" s="430">
        <v>3</v>
      </c>
      <c r="B12" s="431">
        <v>44544</v>
      </c>
      <c r="C12" s="432"/>
      <c r="D12" s="433" t="s">
        <v>118</v>
      </c>
      <c r="E12" s="434" t="s">
        <v>593</v>
      </c>
      <c r="F12" s="435">
        <v>665.5</v>
      </c>
      <c r="G12" s="435">
        <v>635</v>
      </c>
      <c r="H12" s="434">
        <v>635</v>
      </c>
      <c r="I12" s="436" t="s">
        <v>863</v>
      </c>
      <c r="J12" s="420" t="s">
        <v>979</v>
      </c>
      <c r="K12" s="420">
        <f t="shared" si="3"/>
        <v>-30.5</v>
      </c>
      <c r="L12" s="421">
        <f t="shared" si="4"/>
        <v>-4.6585000000000001</v>
      </c>
      <c r="M12" s="422">
        <f t="shared" si="5"/>
        <v>-5.2830202854996247E-2</v>
      </c>
      <c r="N12" s="420" t="s">
        <v>604</v>
      </c>
      <c r="O12" s="423">
        <v>44585</v>
      </c>
      <c r="P12" s="437"/>
      <c r="Q12" s="251"/>
      <c r="R12" s="251" t="s">
        <v>592</v>
      </c>
      <c r="S12" s="251"/>
      <c r="T12" s="251"/>
      <c r="U12" s="251"/>
      <c r="V12" s="251"/>
      <c r="W12" s="251"/>
      <c r="X12" s="251"/>
      <c r="Y12" s="251"/>
      <c r="Z12" s="251"/>
      <c r="AA12" s="251"/>
      <c r="AB12" s="251"/>
      <c r="AC12" s="251"/>
      <c r="AD12" s="251"/>
      <c r="AE12" s="251"/>
      <c r="AF12" s="251"/>
      <c r="AG12" s="251"/>
      <c r="AH12" s="251"/>
      <c r="AI12" s="251"/>
      <c r="AJ12" s="251"/>
      <c r="AK12" s="251"/>
      <c r="AL12" s="251"/>
    </row>
    <row r="13" spans="1:38" s="252" customFormat="1" ht="12.75" customHeight="1">
      <c r="A13" s="369">
        <v>4</v>
      </c>
      <c r="B13" s="370">
        <v>44547</v>
      </c>
      <c r="C13" s="371"/>
      <c r="D13" s="372" t="s">
        <v>71</v>
      </c>
      <c r="E13" s="373" t="s">
        <v>593</v>
      </c>
      <c r="F13" s="374">
        <v>201.5</v>
      </c>
      <c r="G13" s="374">
        <v>188</v>
      </c>
      <c r="H13" s="373">
        <v>214.5</v>
      </c>
      <c r="I13" s="375" t="s">
        <v>864</v>
      </c>
      <c r="J13" s="99" t="s">
        <v>882</v>
      </c>
      <c r="K13" s="99">
        <f t="shared" ref="K13:K14" si="6">H13-F13</f>
        <v>13</v>
      </c>
      <c r="L13" s="100">
        <f t="shared" ref="L13:L14" si="7">(F13*-0.7)/100</f>
        <v>-1.4104999999999999</v>
      </c>
      <c r="M13" s="101">
        <f t="shared" ref="M13:M14" si="8">(K13+L13)/F13</f>
        <v>5.751612903225807E-2</v>
      </c>
      <c r="N13" s="99" t="s">
        <v>591</v>
      </c>
      <c r="O13" s="102">
        <v>44200</v>
      </c>
      <c r="P13" s="376"/>
      <c r="Q13" s="251"/>
      <c r="R13" s="251" t="s">
        <v>592</v>
      </c>
      <c r="S13" s="251"/>
      <c r="T13" s="251"/>
      <c r="U13" s="251"/>
      <c r="V13" s="251"/>
      <c r="W13" s="251"/>
      <c r="X13" s="251"/>
      <c r="Y13" s="251"/>
      <c r="Z13" s="251"/>
      <c r="AA13" s="251"/>
      <c r="AB13" s="251"/>
      <c r="AC13" s="251"/>
      <c r="AD13" s="251"/>
      <c r="AE13" s="251"/>
      <c r="AF13" s="251"/>
      <c r="AG13" s="251"/>
      <c r="AH13" s="251"/>
      <c r="AI13" s="251"/>
      <c r="AJ13" s="251"/>
      <c r="AK13" s="251"/>
      <c r="AL13" s="251"/>
    </row>
    <row r="14" spans="1:38" s="252" customFormat="1" ht="12.75" customHeight="1">
      <c r="A14" s="369">
        <v>5</v>
      </c>
      <c r="B14" s="370">
        <v>44547</v>
      </c>
      <c r="C14" s="371"/>
      <c r="D14" s="372" t="s">
        <v>125</v>
      </c>
      <c r="E14" s="373" t="s">
        <v>593</v>
      </c>
      <c r="F14" s="374">
        <v>730</v>
      </c>
      <c r="G14" s="374">
        <v>687</v>
      </c>
      <c r="H14" s="373">
        <v>774</v>
      </c>
      <c r="I14" s="375" t="s">
        <v>865</v>
      </c>
      <c r="J14" s="99" t="s">
        <v>885</v>
      </c>
      <c r="K14" s="99">
        <f t="shared" si="6"/>
        <v>44</v>
      </c>
      <c r="L14" s="100">
        <f t="shared" si="7"/>
        <v>-5.1099999999999994</v>
      </c>
      <c r="M14" s="101">
        <f t="shared" si="8"/>
        <v>5.3273972602739729E-2</v>
      </c>
      <c r="N14" s="99" t="s">
        <v>591</v>
      </c>
      <c r="O14" s="102">
        <v>44200</v>
      </c>
      <c r="P14" s="376"/>
      <c r="Q14" s="251"/>
      <c r="R14" s="251" t="s">
        <v>592</v>
      </c>
      <c r="S14" s="251"/>
      <c r="T14" s="251"/>
      <c r="U14" s="251"/>
      <c r="V14" s="251"/>
      <c r="W14" s="251"/>
      <c r="X14" s="251"/>
      <c r="Y14" s="251"/>
      <c r="Z14" s="251"/>
      <c r="AA14" s="251"/>
      <c r="AB14" s="251"/>
      <c r="AC14" s="251"/>
      <c r="AD14" s="251"/>
      <c r="AE14" s="251"/>
      <c r="AF14" s="251"/>
      <c r="AG14" s="251"/>
      <c r="AH14" s="251"/>
      <c r="AI14" s="251"/>
      <c r="AJ14" s="251"/>
      <c r="AK14" s="251"/>
      <c r="AL14" s="251"/>
    </row>
    <row r="15" spans="1:38" s="252" customFormat="1" ht="12.75" customHeight="1">
      <c r="A15" s="369">
        <v>6</v>
      </c>
      <c r="B15" s="370">
        <v>44552</v>
      </c>
      <c r="C15" s="371"/>
      <c r="D15" s="372" t="s">
        <v>43</v>
      </c>
      <c r="E15" s="373" t="s">
        <v>593</v>
      </c>
      <c r="F15" s="374">
        <v>2140</v>
      </c>
      <c r="G15" s="374">
        <v>1995</v>
      </c>
      <c r="H15" s="373">
        <v>2280</v>
      </c>
      <c r="I15" s="375" t="s">
        <v>868</v>
      </c>
      <c r="J15" s="99" t="s">
        <v>743</v>
      </c>
      <c r="K15" s="99">
        <f t="shared" ref="K15:K16" si="9">H15-F15</f>
        <v>140</v>
      </c>
      <c r="L15" s="100">
        <f t="shared" ref="L15:L16" si="10">(F15*-0.7)/100</f>
        <v>-14.98</v>
      </c>
      <c r="M15" s="101">
        <f t="shared" ref="M15:M16" si="11">(K15+L15)/F15</f>
        <v>5.8420560747663552E-2</v>
      </c>
      <c r="N15" s="99" t="s">
        <v>591</v>
      </c>
      <c r="O15" s="102">
        <v>44203</v>
      </c>
      <c r="P15" s="376"/>
      <c r="Q15" s="251"/>
      <c r="R15" s="251" t="s">
        <v>592</v>
      </c>
      <c r="S15" s="251"/>
      <c r="T15" s="251"/>
      <c r="U15" s="251"/>
      <c r="V15" s="251"/>
      <c r="W15" s="251"/>
      <c r="X15" s="251"/>
      <c r="Y15" s="251"/>
      <c r="Z15" s="251"/>
      <c r="AA15" s="251"/>
      <c r="AB15" s="251"/>
      <c r="AC15" s="251"/>
      <c r="AD15" s="251"/>
      <c r="AE15" s="251"/>
      <c r="AF15" s="251"/>
      <c r="AG15" s="251"/>
      <c r="AH15" s="251"/>
      <c r="AI15" s="251"/>
      <c r="AJ15" s="251"/>
      <c r="AK15" s="251"/>
      <c r="AL15" s="251"/>
    </row>
    <row r="16" spans="1:38" s="252" customFormat="1" ht="12.75" customHeight="1">
      <c r="A16" s="430">
        <v>7</v>
      </c>
      <c r="B16" s="431">
        <v>44557</v>
      </c>
      <c r="C16" s="432"/>
      <c r="D16" s="433" t="s">
        <v>522</v>
      </c>
      <c r="E16" s="434" t="s">
        <v>593</v>
      </c>
      <c r="F16" s="435">
        <v>2215</v>
      </c>
      <c r="G16" s="435">
        <v>2035</v>
      </c>
      <c r="H16" s="434">
        <f>(2310+2035)/2</f>
        <v>2172.5</v>
      </c>
      <c r="I16" s="436" t="s">
        <v>823</v>
      </c>
      <c r="J16" s="420" t="s">
        <v>1075</v>
      </c>
      <c r="K16" s="420">
        <f t="shared" si="9"/>
        <v>-42.5</v>
      </c>
      <c r="L16" s="421">
        <f t="shared" si="10"/>
        <v>-15.505000000000001</v>
      </c>
      <c r="M16" s="422">
        <f t="shared" si="11"/>
        <v>-2.6187358916478557E-2</v>
      </c>
      <c r="N16" s="420" t="s">
        <v>604</v>
      </c>
      <c r="O16" s="423">
        <v>44578</v>
      </c>
      <c r="P16" s="437"/>
      <c r="Q16" s="251"/>
      <c r="R16" s="251" t="s">
        <v>592</v>
      </c>
      <c r="S16" s="251"/>
      <c r="T16" s="251"/>
      <c r="U16" s="251"/>
      <c r="V16" s="251"/>
      <c r="W16" s="251"/>
      <c r="X16" s="251"/>
      <c r="Y16" s="251"/>
      <c r="Z16" s="251"/>
      <c r="AA16" s="251"/>
      <c r="AB16" s="251"/>
      <c r="AC16" s="251"/>
      <c r="AD16" s="251"/>
      <c r="AE16" s="251"/>
      <c r="AF16" s="251"/>
      <c r="AG16" s="251"/>
      <c r="AH16" s="251"/>
      <c r="AI16" s="251"/>
      <c r="AJ16" s="251"/>
      <c r="AK16" s="251"/>
      <c r="AL16" s="251"/>
    </row>
    <row r="17" spans="1:38" s="252" customFormat="1" ht="12.75" customHeight="1">
      <c r="A17" s="369">
        <v>8</v>
      </c>
      <c r="B17" s="370">
        <v>44559</v>
      </c>
      <c r="C17" s="371"/>
      <c r="D17" s="372" t="s">
        <v>493</v>
      </c>
      <c r="E17" s="373" t="s">
        <v>593</v>
      </c>
      <c r="F17" s="374">
        <v>1730</v>
      </c>
      <c r="G17" s="374">
        <v>1640</v>
      </c>
      <c r="H17" s="373">
        <v>1870</v>
      </c>
      <c r="I17" s="375" t="s">
        <v>871</v>
      </c>
      <c r="J17" s="99" t="s">
        <v>743</v>
      </c>
      <c r="K17" s="99">
        <f t="shared" ref="K17" si="12">H17-F17</f>
        <v>140</v>
      </c>
      <c r="L17" s="100">
        <f t="shared" ref="L17" si="13">(F17*-0.7)/100</f>
        <v>-12.11</v>
      </c>
      <c r="M17" s="101">
        <f t="shared" ref="M17" si="14">(K17+L17)/F17</f>
        <v>7.3924855491329475E-2</v>
      </c>
      <c r="N17" s="99" t="s">
        <v>591</v>
      </c>
      <c r="O17" s="102">
        <v>44572</v>
      </c>
      <c r="P17" s="376"/>
      <c r="Q17" s="251"/>
      <c r="R17" s="251" t="s">
        <v>592</v>
      </c>
      <c r="S17" s="251"/>
      <c r="T17" s="251"/>
      <c r="U17" s="251"/>
      <c r="V17" s="251"/>
      <c r="W17" s="251"/>
      <c r="X17" s="251"/>
      <c r="Y17" s="251"/>
      <c r="Z17" s="251"/>
      <c r="AA17" s="251"/>
      <c r="AB17" s="251"/>
      <c r="AC17" s="251"/>
      <c r="AD17" s="251"/>
      <c r="AE17" s="251"/>
      <c r="AF17" s="251"/>
      <c r="AG17" s="251"/>
      <c r="AH17" s="251"/>
      <c r="AI17" s="251"/>
      <c r="AJ17" s="251"/>
      <c r="AK17" s="251"/>
      <c r="AL17" s="251"/>
    </row>
    <row r="18" spans="1:38" s="252" customFormat="1" ht="12.75" customHeight="1">
      <c r="A18" s="430">
        <v>9</v>
      </c>
      <c r="B18" s="431">
        <v>44561</v>
      </c>
      <c r="C18" s="432"/>
      <c r="D18" s="433" t="s">
        <v>179</v>
      </c>
      <c r="E18" s="434" t="s">
        <v>593</v>
      </c>
      <c r="F18" s="435">
        <v>2980</v>
      </c>
      <c r="G18" s="435">
        <v>2790</v>
      </c>
      <c r="H18" s="434">
        <v>2947.5</v>
      </c>
      <c r="I18" s="436" t="s">
        <v>872</v>
      </c>
      <c r="J18" s="420" t="s">
        <v>1017</v>
      </c>
      <c r="K18" s="420">
        <f t="shared" ref="K18" si="15">H18-F18</f>
        <v>-32.5</v>
      </c>
      <c r="L18" s="421">
        <f t="shared" ref="L18" si="16">(F18*-0.7)/100</f>
        <v>-20.86</v>
      </c>
      <c r="M18" s="422">
        <f t="shared" ref="M18" si="17">(K18+L18)/F18</f>
        <v>-1.7906040268456377E-2</v>
      </c>
      <c r="N18" s="420" t="s">
        <v>604</v>
      </c>
      <c r="O18" s="423">
        <v>44579</v>
      </c>
      <c r="P18" s="437"/>
      <c r="Q18" s="251"/>
      <c r="R18" s="251" t="s">
        <v>592</v>
      </c>
      <c r="S18" s="251"/>
      <c r="T18" s="251"/>
      <c r="U18" s="251"/>
      <c r="V18" s="251"/>
      <c r="W18" s="251"/>
      <c r="X18" s="251"/>
      <c r="Y18" s="251"/>
      <c r="Z18" s="251"/>
      <c r="AA18" s="251"/>
      <c r="AB18" s="251"/>
      <c r="AC18" s="251"/>
      <c r="AD18" s="251"/>
      <c r="AE18" s="251"/>
      <c r="AF18" s="251"/>
      <c r="AG18" s="251"/>
      <c r="AH18" s="251"/>
      <c r="AI18" s="251"/>
      <c r="AJ18" s="251"/>
      <c r="AK18" s="251"/>
      <c r="AL18" s="251"/>
    </row>
    <row r="19" spans="1:38" s="252" customFormat="1" ht="12.75" customHeight="1">
      <c r="A19" s="430">
        <v>10</v>
      </c>
      <c r="B19" s="431">
        <v>44571</v>
      </c>
      <c r="C19" s="432"/>
      <c r="D19" s="433" t="s">
        <v>405</v>
      </c>
      <c r="E19" s="434" t="s">
        <v>593</v>
      </c>
      <c r="F19" s="435">
        <v>170</v>
      </c>
      <c r="G19" s="435">
        <v>160</v>
      </c>
      <c r="H19" s="434">
        <v>168.75</v>
      </c>
      <c r="I19" s="436" t="s">
        <v>921</v>
      </c>
      <c r="J19" s="420" t="s">
        <v>1018</v>
      </c>
      <c r="K19" s="420">
        <f t="shared" ref="K19:K20" si="18">H19-F19</f>
        <v>-1.25</v>
      </c>
      <c r="L19" s="421">
        <f t="shared" ref="L19:L20" si="19">(F19*-0.7)/100</f>
        <v>-1.19</v>
      </c>
      <c r="M19" s="422">
        <f t="shared" ref="M19:M20" si="20">(K19+L19)/F19</f>
        <v>-1.4352941176470587E-2</v>
      </c>
      <c r="N19" s="420" t="s">
        <v>604</v>
      </c>
      <c r="O19" s="423">
        <v>44582</v>
      </c>
      <c r="P19" s="437"/>
      <c r="Q19" s="251"/>
      <c r="R19" s="251" t="s">
        <v>595</v>
      </c>
      <c r="S19" s="251"/>
      <c r="T19" s="251"/>
      <c r="U19" s="251"/>
      <c r="V19" s="251"/>
      <c r="W19" s="251"/>
      <c r="X19" s="251"/>
      <c r="Y19" s="251"/>
      <c r="Z19" s="251"/>
      <c r="AA19" s="251"/>
      <c r="AB19" s="251"/>
      <c r="AC19" s="251"/>
      <c r="AD19" s="251"/>
      <c r="AE19" s="251"/>
      <c r="AF19" s="251"/>
      <c r="AG19" s="251"/>
      <c r="AH19" s="251"/>
      <c r="AI19" s="251"/>
      <c r="AJ19" s="251"/>
      <c r="AK19" s="251"/>
      <c r="AL19" s="251"/>
    </row>
    <row r="20" spans="1:38" s="252" customFormat="1" ht="12.75" customHeight="1">
      <c r="A20" s="430">
        <v>11</v>
      </c>
      <c r="B20" s="431">
        <v>44572</v>
      </c>
      <c r="C20" s="432"/>
      <c r="D20" s="433" t="s">
        <v>363</v>
      </c>
      <c r="E20" s="434" t="s">
        <v>593</v>
      </c>
      <c r="F20" s="435">
        <v>199</v>
      </c>
      <c r="G20" s="435">
        <v>187</v>
      </c>
      <c r="H20" s="434">
        <v>187</v>
      </c>
      <c r="I20" s="436" t="s">
        <v>925</v>
      </c>
      <c r="J20" s="420" t="s">
        <v>983</v>
      </c>
      <c r="K20" s="420">
        <f t="shared" si="18"/>
        <v>-12</v>
      </c>
      <c r="L20" s="421">
        <f t="shared" si="19"/>
        <v>-1.3929999999999998</v>
      </c>
      <c r="M20" s="422">
        <f t="shared" si="20"/>
        <v>-6.7301507537688446E-2</v>
      </c>
      <c r="N20" s="420" t="s">
        <v>604</v>
      </c>
      <c r="O20" s="423">
        <v>44588</v>
      </c>
      <c r="P20" s="437"/>
      <c r="Q20" s="251"/>
      <c r="R20" s="251" t="s">
        <v>592</v>
      </c>
      <c r="S20" s="251"/>
      <c r="T20" s="251"/>
      <c r="U20" s="251"/>
      <c r="V20" s="251"/>
      <c r="W20" s="251"/>
      <c r="X20" s="251"/>
      <c r="Y20" s="251"/>
      <c r="Z20" s="251"/>
      <c r="AA20" s="251"/>
      <c r="AB20" s="251"/>
      <c r="AC20" s="251"/>
      <c r="AD20" s="251"/>
      <c r="AE20" s="251"/>
      <c r="AF20" s="251"/>
      <c r="AG20" s="251"/>
      <c r="AH20" s="251"/>
      <c r="AI20" s="251"/>
      <c r="AJ20" s="251"/>
      <c r="AK20" s="251"/>
      <c r="AL20" s="251"/>
    </row>
    <row r="21" spans="1:38" s="252" customFormat="1" ht="12.75" customHeight="1">
      <c r="A21" s="430">
        <v>12</v>
      </c>
      <c r="B21" s="431">
        <v>44578</v>
      </c>
      <c r="C21" s="432"/>
      <c r="D21" s="433" t="s">
        <v>110</v>
      </c>
      <c r="E21" s="434" t="s">
        <v>593</v>
      </c>
      <c r="F21" s="435">
        <v>345</v>
      </c>
      <c r="G21" s="435">
        <v>320</v>
      </c>
      <c r="H21" s="434">
        <v>320</v>
      </c>
      <c r="I21" s="436" t="s">
        <v>967</v>
      </c>
      <c r="J21" s="420" t="s">
        <v>1019</v>
      </c>
      <c r="K21" s="420">
        <f t="shared" ref="K21" si="21">H21-F21</f>
        <v>-25</v>
      </c>
      <c r="L21" s="421">
        <f t="shared" ref="L21" si="22">(F21*-0.7)/100</f>
        <v>-2.4149999999999996</v>
      </c>
      <c r="M21" s="422">
        <f t="shared" ref="M21" si="23">(K21+L21)/F21</f>
        <v>-7.9463768115942024E-2</v>
      </c>
      <c r="N21" s="420" t="s">
        <v>604</v>
      </c>
      <c r="O21" s="423">
        <v>44580</v>
      </c>
      <c r="P21" s="437"/>
      <c r="Q21" s="251"/>
      <c r="R21" s="251" t="s">
        <v>592</v>
      </c>
      <c r="S21" s="251"/>
      <c r="T21" s="251"/>
      <c r="U21" s="251"/>
      <c r="V21" s="251"/>
      <c r="W21" s="251"/>
      <c r="X21" s="251"/>
      <c r="Y21" s="251"/>
      <c r="Z21" s="251"/>
      <c r="AA21" s="251"/>
      <c r="AB21" s="251"/>
      <c r="AC21" s="251"/>
      <c r="AD21" s="251"/>
      <c r="AE21" s="251"/>
      <c r="AF21" s="251"/>
      <c r="AG21" s="251"/>
      <c r="AH21" s="251"/>
      <c r="AI21" s="251"/>
      <c r="AJ21" s="251"/>
      <c r="AK21" s="251"/>
      <c r="AL21" s="251"/>
    </row>
    <row r="22" spans="1:38" s="252" customFormat="1" ht="12.75" customHeight="1">
      <c r="A22" s="306">
        <v>13</v>
      </c>
      <c r="B22" s="307">
        <v>44582</v>
      </c>
      <c r="C22" s="308"/>
      <c r="D22" s="309" t="s">
        <v>114</v>
      </c>
      <c r="E22" s="310" t="s">
        <v>593</v>
      </c>
      <c r="F22" s="311" t="s">
        <v>1000</v>
      </c>
      <c r="G22" s="311">
        <v>1090</v>
      </c>
      <c r="H22" s="310"/>
      <c r="I22" s="312" t="s">
        <v>1001</v>
      </c>
      <c r="J22" s="284" t="s">
        <v>594</v>
      </c>
      <c r="K22" s="284"/>
      <c r="L22" s="285"/>
      <c r="M22" s="286"/>
      <c r="N22" s="284"/>
      <c r="O22" s="287"/>
      <c r="P22" s="282">
        <f>VLOOKUP(D22,'MidCap Intra'!B55:C548,2,0)</f>
        <v>1099.4000000000001</v>
      </c>
      <c r="Q22" s="251"/>
      <c r="R22" s="251" t="s">
        <v>592</v>
      </c>
      <c r="S22" s="251"/>
      <c r="T22" s="251"/>
      <c r="U22" s="251"/>
      <c r="V22" s="251"/>
      <c r="W22" s="251"/>
      <c r="X22" s="251"/>
      <c r="Y22" s="251"/>
      <c r="Z22" s="251"/>
      <c r="AA22" s="251"/>
      <c r="AB22" s="251"/>
      <c r="AC22" s="251"/>
      <c r="AD22" s="251"/>
      <c r="AE22" s="251"/>
      <c r="AF22" s="251"/>
      <c r="AG22" s="251"/>
      <c r="AH22" s="251"/>
      <c r="AI22" s="251"/>
      <c r="AJ22" s="251"/>
      <c r="AK22" s="251"/>
      <c r="AL22" s="251"/>
    </row>
    <row r="23" spans="1:38" s="252" customFormat="1" ht="12.75" customHeight="1">
      <c r="A23" s="306">
        <v>14</v>
      </c>
      <c r="B23" s="307">
        <v>44582</v>
      </c>
      <c r="C23" s="308"/>
      <c r="D23" s="309" t="s">
        <v>202</v>
      </c>
      <c r="E23" s="310" t="s">
        <v>593</v>
      </c>
      <c r="F23" s="311" t="s">
        <v>1002</v>
      </c>
      <c r="G23" s="311">
        <v>3590</v>
      </c>
      <c r="H23" s="310"/>
      <c r="I23" s="312" t="s">
        <v>1003</v>
      </c>
      <c r="J23" s="284" t="s">
        <v>594</v>
      </c>
      <c r="K23" s="284"/>
      <c r="L23" s="285"/>
      <c r="M23" s="286"/>
      <c r="N23" s="284"/>
      <c r="O23" s="287"/>
      <c r="P23" s="282">
        <f>VLOOKUP(D23,'MidCap Intra'!B56:C549,2,0)</f>
        <v>3736.25</v>
      </c>
      <c r="Q23" s="251"/>
      <c r="R23" s="251" t="s">
        <v>592</v>
      </c>
      <c r="S23" s="251"/>
      <c r="T23" s="251"/>
      <c r="U23" s="251"/>
      <c r="V23" s="251"/>
      <c r="W23" s="251"/>
      <c r="X23" s="251"/>
      <c r="Y23" s="251"/>
      <c r="Z23" s="251"/>
      <c r="AA23" s="251"/>
      <c r="AB23" s="251"/>
      <c r="AC23" s="251"/>
      <c r="AD23" s="251"/>
      <c r="AE23" s="251"/>
      <c r="AF23" s="251"/>
      <c r="AG23" s="251"/>
      <c r="AH23" s="251"/>
      <c r="AI23" s="251"/>
      <c r="AJ23" s="251"/>
      <c r="AK23" s="251"/>
      <c r="AL23" s="251"/>
    </row>
    <row r="24" spans="1:38" s="252" customFormat="1" ht="12.75" customHeight="1">
      <c r="A24" s="369">
        <v>15</v>
      </c>
      <c r="B24" s="370">
        <v>44585</v>
      </c>
      <c r="C24" s="371"/>
      <c r="D24" s="372" t="s">
        <v>71</v>
      </c>
      <c r="E24" s="373" t="s">
        <v>593</v>
      </c>
      <c r="F24" s="374">
        <v>202.5</v>
      </c>
      <c r="G24" s="374">
        <v>189</v>
      </c>
      <c r="H24" s="373">
        <v>218</v>
      </c>
      <c r="I24" s="375" t="s">
        <v>864</v>
      </c>
      <c r="J24" s="99" t="s">
        <v>884</v>
      </c>
      <c r="K24" s="99">
        <f t="shared" ref="K24:K26" si="24">H24-F24</f>
        <v>15.5</v>
      </c>
      <c r="L24" s="100">
        <f t="shared" ref="L24:L26" si="25">(F24*-0.7)/100</f>
        <v>-1.4175</v>
      </c>
      <c r="M24" s="101">
        <f t="shared" ref="M24:M26" si="26">(K24+L24)/F24</f>
        <v>6.9543209876543208E-2</v>
      </c>
      <c r="N24" s="99" t="s">
        <v>591</v>
      </c>
      <c r="O24" s="102">
        <v>44592</v>
      </c>
      <c r="P24" s="376"/>
      <c r="Q24" s="251"/>
      <c r="R24" s="251" t="s">
        <v>592</v>
      </c>
      <c r="S24" s="251"/>
      <c r="T24" s="251"/>
      <c r="U24" s="251"/>
      <c r="V24" s="251"/>
      <c r="W24" s="251"/>
      <c r="X24" s="251"/>
      <c r="Y24" s="251"/>
      <c r="Z24" s="251"/>
      <c r="AA24" s="251"/>
      <c r="AB24" s="251"/>
      <c r="AC24" s="251"/>
      <c r="AD24" s="251"/>
      <c r="AE24" s="251"/>
      <c r="AF24" s="251"/>
      <c r="AG24" s="251"/>
      <c r="AH24" s="251"/>
      <c r="AI24" s="251"/>
      <c r="AJ24" s="251"/>
      <c r="AK24" s="251"/>
      <c r="AL24" s="251"/>
    </row>
    <row r="25" spans="1:38" s="252" customFormat="1" ht="12.75" customHeight="1">
      <c r="A25" s="465">
        <v>16</v>
      </c>
      <c r="B25" s="476">
        <v>44586</v>
      </c>
      <c r="C25" s="466"/>
      <c r="D25" s="467" t="s">
        <v>534</v>
      </c>
      <c r="E25" s="468" t="s">
        <v>593</v>
      </c>
      <c r="F25" s="469">
        <v>1255</v>
      </c>
      <c r="G25" s="469">
        <v>1190</v>
      </c>
      <c r="H25" s="468">
        <v>1320</v>
      </c>
      <c r="I25" s="470" t="s">
        <v>1037</v>
      </c>
      <c r="J25" s="471" t="s">
        <v>1100</v>
      </c>
      <c r="K25" s="471">
        <f t="shared" si="24"/>
        <v>65</v>
      </c>
      <c r="L25" s="472">
        <f t="shared" si="25"/>
        <v>-8.7850000000000001</v>
      </c>
      <c r="M25" s="473">
        <f t="shared" si="26"/>
        <v>4.4792828685258967E-2</v>
      </c>
      <c r="N25" s="471" t="s">
        <v>591</v>
      </c>
      <c r="O25" s="474">
        <v>44589</v>
      </c>
      <c r="P25" s="475"/>
      <c r="Q25" s="251"/>
      <c r="R25" s="251" t="s">
        <v>592</v>
      </c>
      <c r="S25" s="251"/>
      <c r="T25" s="251"/>
      <c r="U25" s="251"/>
      <c r="V25" s="251"/>
      <c r="W25" s="251"/>
      <c r="X25" s="251"/>
      <c r="Y25" s="251"/>
      <c r="Z25" s="251"/>
      <c r="AA25" s="251"/>
      <c r="AB25" s="251"/>
      <c r="AC25" s="251"/>
      <c r="AD25" s="251"/>
      <c r="AE25" s="251"/>
      <c r="AF25" s="251"/>
      <c r="AG25" s="251"/>
      <c r="AH25" s="251"/>
      <c r="AI25" s="251"/>
      <c r="AJ25" s="251"/>
      <c r="AK25" s="251"/>
      <c r="AL25" s="251"/>
    </row>
    <row r="26" spans="1:38" s="252" customFormat="1" ht="12.75" customHeight="1">
      <c r="A26" s="369">
        <v>17</v>
      </c>
      <c r="B26" s="250">
        <v>44586</v>
      </c>
      <c r="C26" s="371"/>
      <c r="D26" s="372" t="s">
        <v>43</v>
      </c>
      <c r="E26" s="373" t="s">
        <v>593</v>
      </c>
      <c r="F26" s="374">
        <v>2140</v>
      </c>
      <c r="G26" s="374">
        <v>1995</v>
      </c>
      <c r="H26" s="373">
        <v>2277.5</v>
      </c>
      <c r="I26" s="375" t="s">
        <v>1038</v>
      </c>
      <c r="J26" s="99" t="s">
        <v>1278</v>
      </c>
      <c r="K26" s="99">
        <f t="shared" si="24"/>
        <v>137.5</v>
      </c>
      <c r="L26" s="100">
        <f t="shared" si="25"/>
        <v>-14.98</v>
      </c>
      <c r="M26" s="101">
        <f t="shared" si="26"/>
        <v>5.7252336448598132E-2</v>
      </c>
      <c r="N26" s="99" t="s">
        <v>591</v>
      </c>
      <c r="O26" s="102">
        <v>44592</v>
      </c>
      <c r="P26" s="376"/>
      <c r="Q26" s="251"/>
      <c r="R26" s="251" t="s">
        <v>592</v>
      </c>
      <c r="S26" s="251"/>
      <c r="T26" s="251"/>
      <c r="U26" s="251"/>
      <c r="V26" s="251"/>
      <c r="W26" s="251"/>
      <c r="X26" s="251"/>
      <c r="Y26" s="251"/>
      <c r="Z26" s="251"/>
      <c r="AA26" s="251"/>
      <c r="AB26" s="251"/>
      <c r="AC26" s="251"/>
      <c r="AD26" s="251"/>
      <c r="AE26" s="251"/>
      <c r="AF26" s="251"/>
      <c r="AG26" s="251"/>
      <c r="AH26" s="251"/>
      <c r="AI26" s="251"/>
      <c r="AJ26" s="251"/>
      <c r="AK26" s="251"/>
      <c r="AL26" s="251"/>
    </row>
    <row r="27" spans="1:38" s="252" customFormat="1" ht="12.75" customHeight="1">
      <c r="A27" s="306">
        <v>18</v>
      </c>
      <c r="B27" s="253">
        <v>44586</v>
      </c>
      <c r="C27" s="308"/>
      <c r="D27" s="309" t="s">
        <v>115</v>
      </c>
      <c r="E27" s="310" t="s">
        <v>593</v>
      </c>
      <c r="F27" s="311" t="s">
        <v>1040</v>
      </c>
      <c r="G27" s="311">
        <v>2340</v>
      </c>
      <c r="H27" s="310"/>
      <c r="I27" s="312" t="s">
        <v>1041</v>
      </c>
      <c r="J27" s="284" t="s">
        <v>594</v>
      </c>
      <c r="K27" s="284"/>
      <c r="L27" s="285"/>
      <c r="M27" s="286"/>
      <c r="N27" s="284"/>
      <c r="O27" s="287"/>
      <c r="P27" s="282">
        <f>VLOOKUP(D27,'MidCap Intra'!B60:C553,2,0)</f>
        <v>2521</v>
      </c>
      <c r="Q27" s="251"/>
      <c r="R27" s="251" t="s">
        <v>592</v>
      </c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1"/>
      <c r="AD27" s="251"/>
      <c r="AE27" s="251"/>
      <c r="AF27" s="251"/>
      <c r="AG27" s="251"/>
      <c r="AH27" s="251"/>
      <c r="AI27" s="251"/>
      <c r="AJ27" s="251"/>
      <c r="AK27" s="251"/>
      <c r="AL27" s="251"/>
    </row>
    <row r="28" spans="1:38" s="252" customFormat="1" ht="12.75" customHeight="1">
      <c r="A28" s="306">
        <v>19</v>
      </c>
      <c r="B28" s="253">
        <v>44586</v>
      </c>
      <c r="C28" s="308"/>
      <c r="D28" s="309" t="s">
        <v>333</v>
      </c>
      <c r="E28" s="310" t="s">
        <v>593</v>
      </c>
      <c r="F28" s="311" t="s">
        <v>1042</v>
      </c>
      <c r="G28" s="311">
        <v>815</v>
      </c>
      <c r="H28" s="310"/>
      <c r="I28" s="312" t="s">
        <v>1043</v>
      </c>
      <c r="J28" s="284" t="s">
        <v>594</v>
      </c>
      <c r="K28" s="284"/>
      <c r="L28" s="285"/>
      <c r="M28" s="286"/>
      <c r="N28" s="284"/>
      <c r="O28" s="287"/>
      <c r="P28" s="282">
        <f>VLOOKUP(D28,'MidCap Intra'!B61:C554,2,0)</f>
        <v>881.6</v>
      </c>
      <c r="Q28" s="251"/>
      <c r="R28" s="251" t="s">
        <v>592</v>
      </c>
      <c r="S28" s="251"/>
      <c r="T28" s="251"/>
      <c r="U28" s="251"/>
      <c r="V28" s="251"/>
      <c r="W28" s="251"/>
      <c r="X28" s="251"/>
      <c r="Y28" s="251"/>
      <c r="Z28" s="251"/>
      <c r="AA28" s="251"/>
      <c r="AB28" s="251"/>
      <c r="AC28" s="251"/>
      <c r="AD28" s="251"/>
      <c r="AE28" s="251"/>
      <c r="AF28" s="251"/>
      <c r="AG28" s="251"/>
      <c r="AH28" s="251"/>
      <c r="AI28" s="251"/>
      <c r="AJ28" s="251"/>
      <c r="AK28" s="251"/>
      <c r="AL28" s="251"/>
    </row>
    <row r="29" spans="1:38" s="252" customFormat="1" ht="12.75" customHeight="1">
      <c r="A29" s="306">
        <v>20</v>
      </c>
      <c r="B29" s="253">
        <v>44586</v>
      </c>
      <c r="C29" s="308"/>
      <c r="D29" s="309" t="s">
        <v>207</v>
      </c>
      <c r="E29" s="310" t="s">
        <v>593</v>
      </c>
      <c r="F29" s="311" t="s">
        <v>1049</v>
      </c>
      <c r="G29" s="311">
        <v>995</v>
      </c>
      <c r="H29" s="310"/>
      <c r="I29" s="312" t="s">
        <v>1050</v>
      </c>
      <c r="J29" s="284" t="s">
        <v>594</v>
      </c>
      <c r="K29" s="284"/>
      <c r="L29" s="285"/>
      <c r="M29" s="286"/>
      <c r="N29" s="284"/>
      <c r="O29" s="287"/>
      <c r="P29" s="282">
        <f>VLOOKUP(D29,'MidCap Intra'!B62:C555,2,0)</f>
        <v>1031.55</v>
      </c>
      <c r="Q29" s="251"/>
      <c r="R29" s="251" t="s">
        <v>592</v>
      </c>
      <c r="S29" s="251"/>
      <c r="T29" s="251"/>
      <c r="U29" s="251"/>
      <c r="V29" s="251"/>
      <c r="W29" s="251"/>
      <c r="X29" s="251"/>
      <c r="Y29" s="251"/>
      <c r="Z29" s="251"/>
      <c r="AA29" s="251"/>
      <c r="AB29" s="251"/>
      <c r="AC29" s="251"/>
      <c r="AD29" s="251"/>
      <c r="AE29" s="251"/>
      <c r="AF29" s="251"/>
      <c r="AG29" s="251"/>
      <c r="AH29" s="251"/>
      <c r="AI29" s="251"/>
      <c r="AJ29" s="251"/>
      <c r="AK29" s="251"/>
      <c r="AL29" s="251"/>
    </row>
    <row r="30" spans="1:38" ht="13.9" customHeight="1">
      <c r="A30" s="465">
        <v>21</v>
      </c>
      <c r="B30" s="476">
        <v>44588</v>
      </c>
      <c r="C30" s="466"/>
      <c r="D30" s="467" t="s">
        <v>193</v>
      </c>
      <c r="E30" s="468" t="s">
        <v>593</v>
      </c>
      <c r="F30" s="469">
        <v>2360</v>
      </c>
      <c r="G30" s="469">
        <v>2200</v>
      </c>
      <c r="H30" s="468">
        <v>2467.5</v>
      </c>
      <c r="I30" s="470" t="s">
        <v>1074</v>
      </c>
      <c r="J30" s="471" t="s">
        <v>1101</v>
      </c>
      <c r="K30" s="471">
        <f t="shared" ref="K30" si="27">H30-F30</f>
        <v>107.5</v>
      </c>
      <c r="L30" s="472">
        <f t="shared" ref="L30" si="28">(F30*-0.7)/100</f>
        <v>-16.52</v>
      </c>
      <c r="M30" s="473">
        <f t="shared" ref="M30" si="29">(K30+L30)/F30</f>
        <v>3.8550847457627123E-2</v>
      </c>
      <c r="N30" s="471" t="s">
        <v>591</v>
      </c>
      <c r="O30" s="474">
        <v>44589</v>
      </c>
      <c r="P30" s="475"/>
      <c r="Q30" s="1"/>
      <c r="R30" s="251" t="s">
        <v>595</v>
      </c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3.9" customHeight="1">
      <c r="A31" s="453">
        <v>22</v>
      </c>
      <c r="B31" s="454">
        <v>44589</v>
      </c>
      <c r="C31" s="455"/>
      <c r="D31" s="456" t="s">
        <v>132</v>
      </c>
      <c r="E31" s="457" t="s">
        <v>593</v>
      </c>
      <c r="F31" s="458" t="s">
        <v>1087</v>
      </c>
      <c r="G31" s="458">
        <v>1695</v>
      </c>
      <c r="H31" s="457"/>
      <c r="I31" s="459" t="s">
        <v>1088</v>
      </c>
      <c r="J31" s="460" t="s">
        <v>594</v>
      </c>
      <c r="K31" s="453"/>
      <c r="L31" s="454"/>
      <c r="M31" s="455"/>
      <c r="N31" s="456"/>
      <c r="O31" s="457"/>
      <c r="P31" s="452">
        <f>VLOOKUP(D31,'MidCap Intra'!B64:C557,2,0)</f>
        <v>1856.85</v>
      </c>
      <c r="Q31" s="1"/>
      <c r="R31" s="251" t="s">
        <v>592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3.9" customHeight="1">
      <c r="A32" s="453"/>
      <c r="B32" s="454"/>
      <c r="C32" s="455"/>
      <c r="D32" s="456"/>
      <c r="E32" s="457"/>
      <c r="F32" s="458"/>
      <c r="G32" s="458"/>
      <c r="H32" s="457"/>
      <c r="I32" s="459"/>
      <c r="J32" s="460"/>
      <c r="K32" s="453"/>
      <c r="L32" s="454"/>
      <c r="M32" s="455"/>
      <c r="N32" s="456"/>
      <c r="O32" s="457"/>
      <c r="P32" s="256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4.25" customHeight="1">
      <c r="A33" s="111"/>
      <c r="B33" s="112"/>
      <c r="C33" s="113"/>
      <c r="D33" s="114"/>
      <c r="E33" s="115"/>
      <c r="F33" s="115"/>
      <c r="H33" s="115"/>
      <c r="I33" s="116"/>
      <c r="J33" s="117"/>
      <c r="K33" s="117"/>
      <c r="L33" s="118"/>
      <c r="M33" s="119"/>
      <c r="N33" s="120"/>
      <c r="O33" s="121"/>
      <c r="P33" s="122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4.25" customHeight="1">
      <c r="A34" s="111"/>
      <c r="B34" s="112"/>
      <c r="C34" s="113"/>
      <c r="D34" s="114"/>
      <c r="E34" s="115"/>
      <c r="F34" s="115"/>
      <c r="G34" s="111"/>
      <c r="H34" s="115"/>
      <c r="I34" s="116"/>
      <c r="J34" s="117"/>
      <c r="K34" s="117"/>
      <c r="L34" s="118"/>
      <c r="M34" s="119"/>
      <c r="N34" s="120"/>
      <c r="O34" s="121"/>
      <c r="P34" s="122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23" t="s">
        <v>596</v>
      </c>
      <c r="B35" s="124"/>
      <c r="C35" s="125"/>
      <c r="D35" s="126"/>
      <c r="E35" s="127"/>
      <c r="F35" s="127"/>
      <c r="G35" s="127"/>
      <c r="H35" s="127"/>
      <c r="I35" s="127"/>
      <c r="J35" s="128"/>
      <c r="K35" s="127"/>
      <c r="L35" s="129"/>
      <c r="M35" s="56"/>
      <c r="N35" s="128"/>
      <c r="O35" s="125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30" t="s">
        <v>597</v>
      </c>
      <c r="B36" s="123"/>
      <c r="C36" s="123"/>
      <c r="D36" s="123"/>
      <c r="E36" s="41"/>
      <c r="F36" s="131" t="s">
        <v>598</v>
      </c>
      <c r="G36" s="6"/>
      <c r="H36" s="6"/>
      <c r="I36" s="6"/>
      <c r="J36" s="132"/>
      <c r="K36" s="133"/>
      <c r="L36" s="133"/>
      <c r="M36" s="134"/>
      <c r="N36" s="1"/>
      <c r="O36" s="135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" customHeight="1">
      <c r="A37" s="123" t="s">
        <v>599</v>
      </c>
      <c r="B37" s="123"/>
      <c r="C37" s="123"/>
      <c r="D37" s="123" t="s">
        <v>915</v>
      </c>
      <c r="E37" s="6"/>
      <c r="F37" s="131" t="s">
        <v>600</v>
      </c>
      <c r="G37" s="6"/>
      <c r="H37" s="6"/>
      <c r="I37" s="6"/>
      <c r="J37" s="132"/>
      <c r="K37" s="133"/>
      <c r="L37" s="133"/>
      <c r="M37" s="134"/>
      <c r="N37" s="1"/>
      <c r="O37" s="135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</row>
    <row r="38" spans="1:38" ht="12" customHeight="1">
      <c r="A38" s="123"/>
      <c r="B38" s="123"/>
      <c r="C38" s="123"/>
      <c r="D38" s="123"/>
      <c r="E38" s="6"/>
      <c r="F38" s="6"/>
      <c r="G38" s="6"/>
      <c r="H38" s="6"/>
      <c r="I38" s="6"/>
      <c r="J38" s="136"/>
      <c r="K38" s="133"/>
      <c r="L38" s="133"/>
      <c r="M38" s="6"/>
      <c r="N38" s="137"/>
      <c r="O38" s="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ht="12.75" customHeight="1">
      <c r="A39" s="1"/>
      <c r="B39" s="138" t="s">
        <v>601</v>
      </c>
      <c r="C39" s="138"/>
      <c r="D39" s="138"/>
      <c r="E39" s="138"/>
      <c r="F39" s="139"/>
      <c r="G39" s="6"/>
      <c r="H39" s="6"/>
      <c r="I39" s="140"/>
      <c r="J39" s="141"/>
      <c r="K39" s="142"/>
      <c r="L39" s="141"/>
      <c r="M39" s="6"/>
      <c r="N39" s="1"/>
      <c r="O39" s="1"/>
      <c r="P39" s="1"/>
      <c r="R39" s="56"/>
      <c r="S39" s="1"/>
      <c r="T39" s="1"/>
      <c r="U39" s="1"/>
      <c r="V39" s="1"/>
      <c r="W39" s="1"/>
      <c r="X39" s="1"/>
      <c r="Y39" s="1"/>
      <c r="Z39" s="1"/>
    </row>
    <row r="40" spans="1:38" ht="38.25" customHeight="1">
      <c r="A40" s="95" t="s">
        <v>16</v>
      </c>
      <c r="B40" s="96" t="s">
        <v>568</v>
      </c>
      <c r="C40" s="98"/>
      <c r="D40" s="97" t="s">
        <v>579</v>
      </c>
      <c r="E40" s="96" t="s">
        <v>580</v>
      </c>
      <c r="F40" s="96" t="s">
        <v>581</v>
      </c>
      <c r="G40" s="96" t="s">
        <v>602</v>
      </c>
      <c r="H40" s="96" t="s">
        <v>583</v>
      </c>
      <c r="I40" s="96" t="s">
        <v>584</v>
      </c>
      <c r="J40" s="96" t="s">
        <v>585</v>
      </c>
      <c r="K40" s="96" t="s">
        <v>603</v>
      </c>
      <c r="L40" s="144" t="s">
        <v>587</v>
      </c>
      <c r="M40" s="98" t="s">
        <v>588</v>
      </c>
      <c r="N40" s="95" t="s">
        <v>589</v>
      </c>
      <c r="O40" s="336" t="s">
        <v>590</v>
      </c>
      <c r="P40" s="288"/>
      <c r="Q40" s="1"/>
      <c r="R40" s="333"/>
      <c r="S40" s="333"/>
      <c r="T40" s="333"/>
      <c r="U40" s="303"/>
      <c r="V40" s="303"/>
      <c r="W40" s="303"/>
      <c r="X40" s="303"/>
      <c r="Y40" s="303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s="263" customFormat="1" ht="15" customHeight="1">
      <c r="A41" s="337">
        <v>1</v>
      </c>
      <c r="B41" s="250">
        <v>44559</v>
      </c>
      <c r="C41" s="292"/>
      <c r="D41" s="338" t="s">
        <v>199</v>
      </c>
      <c r="E41" s="291" t="s">
        <v>593</v>
      </c>
      <c r="F41" s="291">
        <v>476</v>
      </c>
      <c r="G41" s="291">
        <v>463</v>
      </c>
      <c r="H41" s="291">
        <v>496</v>
      </c>
      <c r="I41" s="291" t="s">
        <v>810</v>
      </c>
      <c r="J41" s="99" t="s">
        <v>860</v>
      </c>
      <c r="K41" s="99">
        <f t="shared" ref="K41:K42" si="30">H41-F41</f>
        <v>20</v>
      </c>
      <c r="L41" s="100">
        <f t="shared" ref="L41:L42" si="31">(F41*-0.7)/100</f>
        <v>-3.3319999999999999</v>
      </c>
      <c r="M41" s="101">
        <f t="shared" ref="M41:M42" si="32">(K41+L41)/F41</f>
        <v>3.5016806722689073E-2</v>
      </c>
      <c r="N41" s="99" t="s">
        <v>591</v>
      </c>
      <c r="O41" s="102">
        <v>44564</v>
      </c>
      <c r="P41" s="334"/>
      <c r="Q41" s="334"/>
      <c r="R41" s="335" t="s">
        <v>592</v>
      </c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  <c r="AH41" s="251"/>
      <c r="AI41" s="332"/>
      <c r="AJ41" s="302"/>
      <c r="AK41" s="302"/>
      <c r="AL41" s="302"/>
    </row>
    <row r="42" spans="1:38" s="263" customFormat="1" ht="15" customHeight="1">
      <c r="A42" s="337">
        <v>2</v>
      </c>
      <c r="B42" s="250">
        <v>44559</v>
      </c>
      <c r="C42" s="292"/>
      <c r="D42" s="338" t="s">
        <v>848</v>
      </c>
      <c r="E42" s="291" t="s">
        <v>593</v>
      </c>
      <c r="F42" s="291">
        <v>3010</v>
      </c>
      <c r="G42" s="291">
        <v>2930</v>
      </c>
      <c r="H42" s="291">
        <v>3170</v>
      </c>
      <c r="I42" s="291" t="s">
        <v>869</v>
      </c>
      <c r="J42" s="99" t="s">
        <v>935</v>
      </c>
      <c r="K42" s="99">
        <f t="shared" si="30"/>
        <v>160</v>
      </c>
      <c r="L42" s="100">
        <f t="shared" si="31"/>
        <v>-21.07</v>
      </c>
      <c r="M42" s="101">
        <f t="shared" si="32"/>
        <v>4.6156146179401995E-2</v>
      </c>
      <c r="N42" s="99" t="s">
        <v>591</v>
      </c>
      <c r="O42" s="102">
        <v>44573</v>
      </c>
      <c r="P42" s="334"/>
      <c r="Q42" s="334"/>
      <c r="R42" s="335" t="s">
        <v>592</v>
      </c>
      <c r="S42" s="251"/>
      <c r="T42" s="251"/>
      <c r="U42" s="251"/>
      <c r="V42" s="251"/>
      <c r="W42" s="251"/>
      <c r="X42" s="251"/>
      <c r="Y42" s="251"/>
      <c r="Z42" s="251"/>
      <c r="AA42" s="251"/>
      <c r="AB42" s="251"/>
      <c r="AC42" s="251"/>
      <c r="AD42" s="251"/>
      <c r="AE42" s="251"/>
      <c r="AF42" s="251"/>
      <c r="AG42" s="251"/>
      <c r="AH42" s="251"/>
      <c r="AI42" s="332"/>
      <c r="AJ42" s="302"/>
      <c r="AK42" s="302"/>
      <c r="AL42" s="302"/>
    </row>
    <row r="43" spans="1:38" s="263" customFormat="1" ht="15" customHeight="1">
      <c r="A43" s="337">
        <v>3</v>
      </c>
      <c r="B43" s="250">
        <v>44559</v>
      </c>
      <c r="C43" s="292"/>
      <c r="D43" s="338" t="s">
        <v>391</v>
      </c>
      <c r="E43" s="291" t="s">
        <v>593</v>
      </c>
      <c r="F43" s="291">
        <v>126</v>
      </c>
      <c r="G43" s="291">
        <v>122</v>
      </c>
      <c r="H43" s="291">
        <v>131.5</v>
      </c>
      <c r="I43" s="291" t="s">
        <v>870</v>
      </c>
      <c r="J43" s="99" t="s">
        <v>883</v>
      </c>
      <c r="K43" s="99">
        <f t="shared" ref="K43" si="33">H43-F43</f>
        <v>5.5</v>
      </c>
      <c r="L43" s="100">
        <f t="shared" ref="L43" si="34">(F43*-0.7)/100</f>
        <v>-0.8819999999999999</v>
      </c>
      <c r="M43" s="101">
        <f t="shared" ref="M43" si="35">(K43+L43)/F43</f>
        <v>3.6650793650793656E-2</v>
      </c>
      <c r="N43" s="99" t="s">
        <v>591</v>
      </c>
      <c r="O43" s="102">
        <v>44565</v>
      </c>
      <c r="P43" s="334"/>
      <c r="Q43" s="334"/>
      <c r="R43" s="335" t="s">
        <v>595</v>
      </c>
      <c r="S43" s="251"/>
      <c r="T43" s="251"/>
      <c r="U43" s="251"/>
      <c r="V43" s="251"/>
      <c r="W43" s="251"/>
      <c r="X43" s="251"/>
      <c r="Y43" s="251"/>
      <c r="Z43" s="251"/>
      <c r="AA43" s="251"/>
      <c r="AB43" s="251"/>
      <c r="AC43" s="251"/>
      <c r="AD43" s="251"/>
      <c r="AE43" s="251"/>
      <c r="AF43" s="251"/>
      <c r="AG43" s="251"/>
      <c r="AH43" s="251"/>
      <c r="AI43" s="332"/>
      <c r="AJ43" s="302"/>
      <c r="AK43" s="302"/>
      <c r="AL43" s="302"/>
    </row>
    <row r="44" spans="1:38" s="263" customFormat="1" ht="15" customHeight="1">
      <c r="A44" s="337">
        <v>4</v>
      </c>
      <c r="B44" s="250">
        <v>44561</v>
      </c>
      <c r="C44" s="292"/>
      <c r="D44" s="338" t="s">
        <v>381</v>
      </c>
      <c r="E44" s="291" t="s">
        <v>593</v>
      </c>
      <c r="F44" s="291">
        <v>443.5</v>
      </c>
      <c r="G44" s="291">
        <v>430</v>
      </c>
      <c r="H44" s="291">
        <v>459</v>
      </c>
      <c r="I44" s="291" t="s">
        <v>873</v>
      </c>
      <c r="J44" s="99" t="s">
        <v>884</v>
      </c>
      <c r="K44" s="99">
        <f t="shared" ref="K44" si="36">H44-F44</f>
        <v>15.5</v>
      </c>
      <c r="L44" s="100">
        <f t="shared" ref="L44" si="37">(F44*-0.7)/100</f>
        <v>-3.1044999999999998</v>
      </c>
      <c r="M44" s="101">
        <f t="shared" ref="M44" si="38">(K44+L44)/F44</f>
        <v>2.7949267192784667E-2</v>
      </c>
      <c r="N44" s="99" t="s">
        <v>591</v>
      </c>
      <c r="O44" s="102">
        <v>44565</v>
      </c>
      <c r="P44" s="334"/>
      <c r="Q44" s="334"/>
      <c r="R44" s="335" t="s">
        <v>595</v>
      </c>
      <c r="S44" s="251"/>
      <c r="T44" s="251"/>
      <c r="U44" s="251"/>
      <c r="V44" s="251"/>
      <c r="W44" s="251"/>
      <c r="X44" s="251"/>
      <c r="Y44" s="251"/>
      <c r="Z44" s="251"/>
      <c r="AA44" s="251"/>
      <c r="AB44" s="251"/>
      <c r="AC44" s="251"/>
      <c r="AD44" s="251"/>
      <c r="AE44" s="251"/>
      <c r="AF44" s="251"/>
      <c r="AG44" s="251"/>
      <c r="AH44" s="251"/>
      <c r="AI44" s="332"/>
      <c r="AJ44" s="302"/>
      <c r="AK44" s="302"/>
      <c r="AL44" s="302"/>
    </row>
    <row r="45" spans="1:38" s="263" customFormat="1" ht="15" customHeight="1">
      <c r="A45" s="390">
        <v>5</v>
      </c>
      <c r="B45" s="391">
        <v>44561</v>
      </c>
      <c r="C45" s="392"/>
      <c r="D45" s="393" t="s">
        <v>61</v>
      </c>
      <c r="E45" s="394" t="s">
        <v>593</v>
      </c>
      <c r="F45" s="394">
        <v>677.5</v>
      </c>
      <c r="G45" s="394">
        <v>659</v>
      </c>
      <c r="H45" s="394">
        <v>696</v>
      </c>
      <c r="I45" s="394" t="s">
        <v>878</v>
      </c>
      <c r="J45" s="395" t="s">
        <v>880</v>
      </c>
      <c r="K45" s="395">
        <f t="shared" ref="K45" si="39">H45-F45</f>
        <v>18.5</v>
      </c>
      <c r="L45" s="396">
        <f t="shared" ref="L45" si="40">(F45*-0.7)/100</f>
        <v>-4.7424999999999997</v>
      </c>
      <c r="M45" s="397">
        <f t="shared" ref="M45" si="41">(K45+L45)/F45</f>
        <v>2.0306273062730629E-2</v>
      </c>
      <c r="N45" s="395" t="s">
        <v>591</v>
      </c>
      <c r="O45" s="398">
        <v>44564</v>
      </c>
      <c r="P45" s="334"/>
      <c r="Q45" s="334"/>
      <c r="R45" s="335" t="s">
        <v>592</v>
      </c>
      <c r="S45" s="251"/>
      <c r="T45" s="251"/>
      <c r="U45" s="251"/>
      <c r="V45" s="251"/>
      <c r="W45" s="251"/>
      <c r="X45" s="251"/>
      <c r="Y45" s="251"/>
      <c r="Z45" s="251"/>
      <c r="AA45" s="251"/>
      <c r="AB45" s="251"/>
      <c r="AC45" s="251"/>
      <c r="AD45" s="251"/>
      <c r="AE45" s="251"/>
      <c r="AF45" s="251"/>
      <c r="AG45" s="251"/>
      <c r="AH45" s="251"/>
      <c r="AI45" s="332"/>
      <c r="AJ45" s="302"/>
      <c r="AK45" s="302"/>
      <c r="AL45" s="302"/>
    </row>
    <row r="46" spans="1:38" s="263" customFormat="1" ht="15" customHeight="1">
      <c r="A46" s="337">
        <v>6</v>
      </c>
      <c r="B46" s="250">
        <v>44567</v>
      </c>
      <c r="C46" s="292"/>
      <c r="D46" s="338" t="s">
        <v>77</v>
      </c>
      <c r="E46" s="291" t="s">
        <v>593</v>
      </c>
      <c r="F46" s="291">
        <v>362</v>
      </c>
      <c r="G46" s="291">
        <v>350</v>
      </c>
      <c r="H46" s="291">
        <v>373</v>
      </c>
      <c r="I46" s="291" t="s">
        <v>905</v>
      </c>
      <c r="J46" s="395" t="s">
        <v>944</v>
      </c>
      <c r="K46" s="395">
        <f t="shared" ref="K46" si="42">H46-F46</f>
        <v>11</v>
      </c>
      <c r="L46" s="396">
        <f t="shared" ref="L46" si="43">(F46*-0.7)/100</f>
        <v>-2.5339999999999998</v>
      </c>
      <c r="M46" s="397">
        <f t="shared" ref="M46" si="44">(K46+L46)/F46</f>
        <v>2.3386740331491716E-2</v>
      </c>
      <c r="N46" s="395" t="s">
        <v>591</v>
      </c>
      <c r="O46" s="398">
        <v>44574</v>
      </c>
      <c r="P46" s="334"/>
      <c r="Q46" s="334"/>
      <c r="R46" s="335" t="s">
        <v>595</v>
      </c>
      <c r="S46" s="251"/>
      <c r="T46" s="251"/>
      <c r="U46" s="251"/>
      <c r="V46" s="251"/>
      <c r="W46" s="251"/>
      <c r="X46" s="251"/>
      <c r="Y46" s="251"/>
      <c r="Z46" s="251"/>
      <c r="AA46" s="251"/>
      <c r="AB46" s="251"/>
      <c r="AC46" s="251"/>
      <c r="AD46" s="251"/>
      <c r="AE46" s="251"/>
      <c r="AF46" s="251"/>
      <c r="AG46" s="251"/>
      <c r="AH46" s="251"/>
      <c r="AI46" s="332"/>
      <c r="AJ46" s="302"/>
      <c r="AK46" s="302"/>
      <c r="AL46" s="302"/>
    </row>
    <row r="47" spans="1:38" s="263" customFormat="1" ht="15" customHeight="1">
      <c r="A47" s="390">
        <v>7</v>
      </c>
      <c r="B47" s="391">
        <v>44568</v>
      </c>
      <c r="C47" s="392"/>
      <c r="D47" s="393" t="s">
        <v>415</v>
      </c>
      <c r="E47" s="394" t="s">
        <v>593</v>
      </c>
      <c r="F47" s="394">
        <v>1668</v>
      </c>
      <c r="G47" s="394">
        <v>1618</v>
      </c>
      <c r="H47" s="394">
        <v>1715</v>
      </c>
      <c r="I47" s="394" t="s">
        <v>912</v>
      </c>
      <c r="J47" s="395" t="s">
        <v>920</v>
      </c>
      <c r="K47" s="395">
        <f t="shared" ref="K47" si="45">H47-F47</f>
        <v>47</v>
      </c>
      <c r="L47" s="396">
        <f t="shared" ref="L47" si="46">(F47*-0.7)/100</f>
        <v>-11.675999999999998</v>
      </c>
      <c r="M47" s="397">
        <f t="shared" ref="M47" si="47">(K47+L47)/F47</f>
        <v>2.117745803357314E-2</v>
      </c>
      <c r="N47" s="395" t="s">
        <v>591</v>
      </c>
      <c r="O47" s="398">
        <v>44571</v>
      </c>
      <c r="P47" s="334"/>
      <c r="Q47" s="334"/>
      <c r="R47" s="335" t="s">
        <v>592</v>
      </c>
      <c r="S47" s="251"/>
      <c r="T47" s="251"/>
      <c r="U47" s="251"/>
      <c r="V47" s="251"/>
      <c r="W47" s="251"/>
      <c r="X47" s="251"/>
      <c r="Y47" s="251"/>
      <c r="Z47" s="251"/>
      <c r="AA47" s="251"/>
      <c r="AB47" s="251"/>
      <c r="AC47" s="251"/>
      <c r="AD47" s="251"/>
      <c r="AE47" s="251"/>
      <c r="AF47" s="251"/>
      <c r="AG47" s="251"/>
      <c r="AH47" s="251"/>
      <c r="AI47" s="332"/>
      <c r="AJ47" s="302"/>
      <c r="AK47" s="302"/>
      <c r="AL47" s="302"/>
    </row>
    <row r="48" spans="1:38" s="263" customFormat="1" ht="15" customHeight="1">
      <c r="A48" s="337">
        <v>8</v>
      </c>
      <c r="B48" s="250">
        <v>44572</v>
      </c>
      <c r="C48" s="292"/>
      <c r="D48" s="338" t="s">
        <v>207</v>
      </c>
      <c r="E48" s="291" t="s">
        <v>593</v>
      </c>
      <c r="F48" s="291">
        <v>1084</v>
      </c>
      <c r="G48" s="291">
        <v>1050</v>
      </c>
      <c r="H48" s="291">
        <v>1117</v>
      </c>
      <c r="I48" s="291" t="s">
        <v>922</v>
      </c>
      <c r="J48" s="395" t="s">
        <v>923</v>
      </c>
      <c r="K48" s="395">
        <f>H48-F48</f>
        <v>33</v>
      </c>
      <c r="L48" s="396">
        <f>(F48*-0.07)/100</f>
        <v>-0.75880000000000014</v>
      </c>
      <c r="M48" s="397">
        <f t="shared" ref="M48:M49" si="48">(K48+L48)/F48</f>
        <v>2.9742804428044278E-2</v>
      </c>
      <c r="N48" s="395" t="s">
        <v>591</v>
      </c>
      <c r="O48" s="409">
        <v>44572</v>
      </c>
      <c r="P48" s="334"/>
      <c r="Q48" s="334"/>
      <c r="R48" s="335" t="s">
        <v>592</v>
      </c>
      <c r="S48" s="251"/>
      <c r="T48" s="251"/>
      <c r="U48" s="251"/>
      <c r="V48" s="251"/>
      <c r="W48" s="251"/>
      <c r="X48" s="251"/>
      <c r="Y48" s="251"/>
      <c r="Z48" s="251"/>
      <c r="AA48" s="251"/>
      <c r="AB48" s="251"/>
      <c r="AC48" s="251"/>
      <c r="AD48" s="251"/>
      <c r="AE48" s="251"/>
      <c r="AF48" s="251"/>
      <c r="AG48" s="251"/>
      <c r="AH48" s="251"/>
      <c r="AI48" s="332"/>
      <c r="AJ48" s="302"/>
      <c r="AK48" s="302"/>
      <c r="AL48" s="302"/>
    </row>
    <row r="49" spans="1:38" s="263" customFormat="1" ht="15" customHeight="1">
      <c r="A49" s="337">
        <v>9</v>
      </c>
      <c r="B49" s="250">
        <v>44572</v>
      </c>
      <c r="C49" s="292"/>
      <c r="D49" s="338" t="s">
        <v>430</v>
      </c>
      <c r="E49" s="291" t="s">
        <v>593</v>
      </c>
      <c r="F49" s="291">
        <v>312</v>
      </c>
      <c r="G49" s="291">
        <v>302</v>
      </c>
      <c r="H49" s="291">
        <v>321</v>
      </c>
      <c r="I49" s="291" t="s">
        <v>924</v>
      </c>
      <c r="J49" s="99" t="s">
        <v>800</v>
      </c>
      <c r="K49" s="99">
        <f t="shared" ref="K49" si="49">H49-F49</f>
        <v>9</v>
      </c>
      <c r="L49" s="100">
        <f t="shared" ref="L49" si="50">(F49*-0.7)/100</f>
        <v>-2.1839999999999997</v>
      </c>
      <c r="M49" s="101">
        <f t="shared" si="48"/>
        <v>2.1846153846153848E-2</v>
      </c>
      <c r="N49" s="99" t="s">
        <v>591</v>
      </c>
      <c r="O49" s="102">
        <v>44573</v>
      </c>
      <c r="P49" s="334"/>
      <c r="Q49" s="334"/>
      <c r="R49" s="335" t="s">
        <v>595</v>
      </c>
      <c r="S49" s="251"/>
      <c r="T49" s="251"/>
      <c r="U49" s="251"/>
      <c r="V49" s="251"/>
      <c r="W49" s="251"/>
      <c r="X49" s="251"/>
      <c r="Y49" s="251"/>
      <c r="Z49" s="251"/>
      <c r="AA49" s="251"/>
      <c r="AB49" s="251"/>
      <c r="AC49" s="251"/>
      <c r="AD49" s="251"/>
      <c r="AE49" s="251"/>
      <c r="AF49" s="251"/>
      <c r="AG49" s="251"/>
      <c r="AH49" s="251"/>
      <c r="AI49" s="332"/>
      <c r="AJ49" s="302"/>
      <c r="AK49" s="302"/>
      <c r="AL49" s="302"/>
    </row>
    <row r="50" spans="1:38" s="263" customFormat="1" ht="15" customHeight="1">
      <c r="A50" s="337">
        <v>10</v>
      </c>
      <c r="B50" s="250">
        <v>44573</v>
      </c>
      <c r="C50" s="292"/>
      <c r="D50" s="338" t="s">
        <v>207</v>
      </c>
      <c r="E50" s="291" t="s">
        <v>593</v>
      </c>
      <c r="F50" s="291">
        <v>1117.5</v>
      </c>
      <c r="G50" s="291">
        <v>1080</v>
      </c>
      <c r="H50" s="291">
        <v>1144</v>
      </c>
      <c r="I50" s="291" t="s">
        <v>929</v>
      </c>
      <c r="J50" s="395" t="s">
        <v>930</v>
      </c>
      <c r="K50" s="395">
        <f>H50-F50</f>
        <v>26.5</v>
      </c>
      <c r="L50" s="396">
        <f>(F50*-0.07)/100</f>
        <v>-0.78225000000000011</v>
      </c>
      <c r="M50" s="397">
        <f t="shared" ref="M50:M51" si="51">(K50+L50)/F50</f>
        <v>2.3013646532438477E-2</v>
      </c>
      <c r="N50" s="395" t="s">
        <v>591</v>
      </c>
      <c r="O50" s="409">
        <v>44573</v>
      </c>
      <c r="P50" s="334"/>
      <c r="Q50" s="334"/>
      <c r="R50" s="335" t="s">
        <v>592</v>
      </c>
      <c r="S50" s="251"/>
      <c r="T50" s="251"/>
      <c r="U50" s="251"/>
      <c r="V50" s="251"/>
      <c r="W50" s="251"/>
      <c r="X50" s="251"/>
      <c r="Y50" s="251"/>
      <c r="Z50" s="251"/>
      <c r="AA50" s="251"/>
      <c r="AB50" s="251"/>
      <c r="AC50" s="251"/>
      <c r="AD50" s="251"/>
      <c r="AE50" s="251"/>
      <c r="AF50" s="251"/>
      <c r="AG50" s="251"/>
      <c r="AH50" s="251"/>
      <c r="AI50" s="332"/>
      <c r="AJ50" s="302"/>
      <c r="AK50" s="302"/>
      <c r="AL50" s="302"/>
    </row>
    <row r="51" spans="1:38" s="263" customFormat="1" ht="15" customHeight="1">
      <c r="A51" s="337">
        <v>11</v>
      </c>
      <c r="B51" s="250">
        <v>44573</v>
      </c>
      <c r="C51" s="292"/>
      <c r="D51" s="338" t="s">
        <v>309</v>
      </c>
      <c r="E51" s="291" t="s">
        <v>593</v>
      </c>
      <c r="F51" s="291">
        <v>615</v>
      </c>
      <c r="G51" s="291">
        <v>595</v>
      </c>
      <c r="H51" s="291">
        <v>631</v>
      </c>
      <c r="I51" s="291" t="s">
        <v>933</v>
      </c>
      <c r="J51" s="99" t="s">
        <v>897</v>
      </c>
      <c r="K51" s="99">
        <f t="shared" ref="K51" si="52">H51-F51</f>
        <v>16</v>
      </c>
      <c r="L51" s="100">
        <f t="shared" ref="L51" si="53">(F51*-0.7)/100</f>
        <v>-4.3049999999999997</v>
      </c>
      <c r="M51" s="101">
        <f t="shared" si="51"/>
        <v>1.9016260162601627E-2</v>
      </c>
      <c r="N51" s="99" t="s">
        <v>591</v>
      </c>
      <c r="O51" s="102">
        <v>44585</v>
      </c>
      <c r="P51" s="334"/>
      <c r="Q51" s="334"/>
      <c r="R51" s="335" t="s">
        <v>592</v>
      </c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1"/>
      <c r="AG51" s="251"/>
      <c r="AH51" s="251"/>
      <c r="AI51" s="332"/>
      <c r="AJ51" s="302"/>
      <c r="AK51" s="302"/>
      <c r="AL51" s="302"/>
    </row>
    <row r="52" spans="1:38" s="263" customFormat="1" ht="15" customHeight="1">
      <c r="A52" s="418">
        <v>12</v>
      </c>
      <c r="B52" s="340">
        <v>44574</v>
      </c>
      <c r="C52" s="341"/>
      <c r="D52" s="419" t="s">
        <v>945</v>
      </c>
      <c r="E52" s="339" t="s">
        <v>593</v>
      </c>
      <c r="F52" s="339">
        <v>134.5</v>
      </c>
      <c r="G52" s="339">
        <v>130.5</v>
      </c>
      <c r="H52" s="339">
        <v>130.5</v>
      </c>
      <c r="I52" s="339" t="s">
        <v>946</v>
      </c>
      <c r="J52" s="420" t="s">
        <v>963</v>
      </c>
      <c r="K52" s="420">
        <f t="shared" ref="K52:K54" si="54">H52-F52</f>
        <v>-4</v>
      </c>
      <c r="L52" s="421">
        <f t="shared" ref="L52:L54" si="55">(F52*-0.7)/100</f>
        <v>-0.94149999999999989</v>
      </c>
      <c r="M52" s="422">
        <f t="shared" ref="M52:M54" si="56">(K52+L52)/F52</f>
        <v>-3.673977695167286E-2</v>
      </c>
      <c r="N52" s="420" t="s">
        <v>604</v>
      </c>
      <c r="O52" s="423">
        <v>44579</v>
      </c>
      <c r="P52" s="334"/>
      <c r="Q52" s="334"/>
      <c r="R52" s="335" t="s">
        <v>595</v>
      </c>
      <c r="S52" s="251"/>
      <c r="T52" s="251"/>
      <c r="U52" s="251"/>
      <c r="V52" s="251"/>
      <c r="W52" s="251"/>
      <c r="X52" s="251"/>
      <c r="Y52" s="251"/>
      <c r="Z52" s="251"/>
      <c r="AA52" s="251"/>
      <c r="AB52" s="251"/>
      <c r="AC52" s="251"/>
      <c r="AD52" s="251"/>
      <c r="AE52" s="251"/>
      <c r="AF52" s="251"/>
      <c r="AG52" s="251"/>
      <c r="AH52" s="251"/>
      <c r="AI52" s="332"/>
      <c r="AJ52" s="302"/>
      <c r="AK52" s="302"/>
      <c r="AL52" s="302"/>
    </row>
    <row r="53" spans="1:38" s="263" customFormat="1" ht="15" customHeight="1">
      <c r="A53" s="418">
        <v>13</v>
      </c>
      <c r="B53" s="340">
        <v>44574</v>
      </c>
      <c r="C53" s="341"/>
      <c r="D53" s="419" t="s">
        <v>954</v>
      </c>
      <c r="E53" s="339" t="s">
        <v>593</v>
      </c>
      <c r="F53" s="339">
        <v>1545</v>
      </c>
      <c r="G53" s="339">
        <v>1495</v>
      </c>
      <c r="H53" s="339">
        <v>1495</v>
      </c>
      <c r="I53" s="339" t="s">
        <v>955</v>
      </c>
      <c r="J53" s="420" t="s">
        <v>981</v>
      </c>
      <c r="K53" s="420">
        <f t="shared" si="54"/>
        <v>-50</v>
      </c>
      <c r="L53" s="421">
        <f t="shared" si="55"/>
        <v>-10.815</v>
      </c>
      <c r="M53" s="422">
        <f t="shared" si="56"/>
        <v>-3.9362459546925563E-2</v>
      </c>
      <c r="N53" s="420" t="s">
        <v>604</v>
      </c>
      <c r="O53" s="423">
        <v>44579</v>
      </c>
      <c r="P53" s="334"/>
      <c r="Q53" s="334"/>
      <c r="R53" s="335" t="s">
        <v>592</v>
      </c>
      <c r="S53" s="251"/>
      <c r="T53" s="251"/>
      <c r="U53" s="251"/>
      <c r="V53" s="251"/>
      <c r="W53" s="251"/>
      <c r="X53" s="251"/>
      <c r="Y53" s="251"/>
      <c r="Z53" s="251"/>
      <c r="AA53" s="251"/>
      <c r="AB53" s="251"/>
      <c r="AC53" s="251"/>
      <c r="AD53" s="251"/>
      <c r="AE53" s="251"/>
      <c r="AF53" s="251"/>
      <c r="AG53" s="251"/>
      <c r="AH53" s="251"/>
      <c r="AI53" s="332"/>
      <c r="AJ53" s="302"/>
      <c r="AK53" s="302"/>
      <c r="AL53" s="302"/>
    </row>
    <row r="54" spans="1:38" s="263" customFormat="1" ht="15" customHeight="1">
      <c r="A54" s="418">
        <v>14</v>
      </c>
      <c r="B54" s="340">
        <v>44575</v>
      </c>
      <c r="C54" s="341"/>
      <c r="D54" s="419" t="s">
        <v>201</v>
      </c>
      <c r="E54" s="339" t="s">
        <v>593</v>
      </c>
      <c r="F54" s="339">
        <v>1205</v>
      </c>
      <c r="G54" s="339">
        <v>1170</v>
      </c>
      <c r="H54" s="339">
        <v>1170</v>
      </c>
      <c r="I54" s="339" t="s">
        <v>961</v>
      </c>
      <c r="J54" s="420" t="s">
        <v>1031</v>
      </c>
      <c r="K54" s="420">
        <f t="shared" si="54"/>
        <v>-35</v>
      </c>
      <c r="L54" s="421">
        <f t="shared" si="55"/>
        <v>-8.4350000000000005</v>
      </c>
      <c r="M54" s="422">
        <f t="shared" si="56"/>
        <v>-3.6045643153526971E-2</v>
      </c>
      <c r="N54" s="420" t="s">
        <v>604</v>
      </c>
      <c r="O54" s="423">
        <v>44585</v>
      </c>
      <c r="P54" s="334"/>
      <c r="Q54" s="334"/>
      <c r="R54" s="335" t="s">
        <v>592</v>
      </c>
      <c r="S54" s="251"/>
      <c r="T54" s="251"/>
      <c r="U54" s="251"/>
      <c r="V54" s="251"/>
      <c r="W54" s="251"/>
      <c r="X54" s="251"/>
      <c r="Y54" s="251"/>
      <c r="Z54" s="251"/>
      <c r="AA54" s="251"/>
      <c r="AB54" s="251"/>
      <c r="AC54" s="251"/>
      <c r="AD54" s="251"/>
      <c r="AE54" s="251"/>
      <c r="AF54" s="251"/>
      <c r="AG54" s="251"/>
      <c r="AH54" s="251"/>
      <c r="AI54" s="332"/>
      <c r="AJ54" s="302"/>
      <c r="AK54" s="302"/>
      <c r="AL54" s="302"/>
    </row>
    <row r="55" spans="1:38" s="263" customFormat="1" ht="15" customHeight="1">
      <c r="A55" s="337">
        <v>15</v>
      </c>
      <c r="B55" s="250">
        <v>44575</v>
      </c>
      <c r="C55" s="292"/>
      <c r="D55" s="338" t="s">
        <v>545</v>
      </c>
      <c r="E55" s="291" t="s">
        <v>593</v>
      </c>
      <c r="F55" s="291">
        <v>534</v>
      </c>
      <c r="G55" s="291">
        <v>515</v>
      </c>
      <c r="H55" s="291">
        <v>549</v>
      </c>
      <c r="I55" s="291" t="s">
        <v>962</v>
      </c>
      <c r="J55" s="99" t="s">
        <v>968</v>
      </c>
      <c r="K55" s="99">
        <f t="shared" ref="K55" si="57">H55-F55</f>
        <v>15</v>
      </c>
      <c r="L55" s="100">
        <f t="shared" ref="L55" si="58">(F55*-0.7)/100</f>
        <v>-3.7379999999999995</v>
      </c>
      <c r="M55" s="101">
        <f t="shared" ref="M55" si="59">(K55+L55)/F55</f>
        <v>2.1089887640449438E-2</v>
      </c>
      <c r="N55" s="99" t="s">
        <v>591</v>
      </c>
      <c r="O55" s="102">
        <v>44578</v>
      </c>
      <c r="P55" s="334"/>
      <c r="Q55" s="334"/>
      <c r="R55" s="335" t="s">
        <v>592</v>
      </c>
      <c r="S55" s="251"/>
      <c r="T55" s="251"/>
      <c r="U55" s="251"/>
      <c r="V55" s="251"/>
      <c r="W55" s="251"/>
      <c r="X55" s="251"/>
      <c r="Y55" s="251"/>
      <c r="Z55" s="251"/>
      <c r="AA55" s="251"/>
      <c r="AB55" s="251"/>
      <c r="AC55" s="251"/>
      <c r="AD55" s="251"/>
      <c r="AE55" s="251"/>
      <c r="AF55" s="251"/>
      <c r="AG55" s="251"/>
      <c r="AH55" s="251"/>
      <c r="AI55" s="332"/>
      <c r="AJ55" s="302"/>
      <c r="AK55" s="302"/>
      <c r="AL55" s="302"/>
    </row>
    <row r="56" spans="1:38" s="263" customFormat="1" ht="15" customHeight="1">
      <c r="A56" s="418">
        <v>16</v>
      </c>
      <c r="B56" s="340">
        <v>44578</v>
      </c>
      <c r="C56" s="341"/>
      <c r="D56" s="419" t="s">
        <v>71</v>
      </c>
      <c r="E56" s="339" t="s">
        <v>593</v>
      </c>
      <c r="F56" s="339">
        <v>218.5</v>
      </c>
      <c r="G56" s="339">
        <v>213</v>
      </c>
      <c r="H56" s="339">
        <v>213</v>
      </c>
      <c r="I56" s="339" t="s">
        <v>970</v>
      </c>
      <c r="J56" s="420" t="s">
        <v>972</v>
      </c>
      <c r="K56" s="420">
        <f t="shared" ref="K56" si="60">H56-F56</f>
        <v>-5.5</v>
      </c>
      <c r="L56" s="421">
        <f t="shared" ref="L56" si="61">(F56*-0.7)/100</f>
        <v>-1.5294999999999999</v>
      </c>
      <c r="M56" s="422">
        <f t="shared" ref="M56" si="62">(K56+L56)/F56</f>
        <v>-3.2171624713958812E-2</v>
      </c>
      <c r="N56" s="420" t="s">
        <v>604</v>
      </c>
      <c r="O56" s="423">
        <v>44579</v>
      </c>
      <c r="P56" s="334"/>
      <c r="Q56" s="334"/>
      <c r="R56" s="335" t="s">
        <v>592</v>
      </c>
      <c r="S56" s="251"/>
      <c r="T56" s="251"/>
      <c r="U56" s="251"/>
      <c r="V56" s="251"/>
      <c r="W56" s="251"/>
      <c r="X56" s="251"/>
      <c r="Y56" s="251"/>
      <c r="Z56" s="251"/>
      <c r="AA56" s="251"/>
      <c r="AB56" s="251"/>
      <c r="AC56" s="251"/>
      <c r="AD56" s="251"/>
      <c r="AE56" s="251"/>
      <c r="AF56" s="251"/>
      <c r="AG56" s="251"/>
      <c r="AH56" s="251"/>
      <c r="AI56" s="332"/>
      <c r="AJ56" s="302"/>
      <c r="AK56" s="302"/>
      <c r="AL56" s="302"/>
    </row>
    <row r="57" spans="1:38" s="263" customFormat="1" ht="15" customHeight="1">
      <c r="A57" s="418">
        <v>17</v>
      </c>
      <c r="B57" s="340">
        <v>44579</v>
      </c>
      <c r="C57" s="341"/>
      <c r="D57" s="419" t="s">
        <v>130</v>
      </c>
      <c r="E57" s="339" t="s">
        <v>593</v>
      </c>
      <c r="F57" s="339">
        <v>457</v>
      </c>
      <c r="G57" s="339">
        <v>445</v>
      </c>
      <c r="H57" s="339">
        <v>445</v>
      </c>
      <c r="I57" s="339" t="s">
        <v>970</v>
      </c>
      <c r="J57" s="420" t="s">
        <v>983</v>
      </c>
      <c r="K57" s="420">
        <f t="shared" ref="K57" si="63">H57-F57</f>
        <v>-12</v>
      </c>
      <c r="L57" s="421">
        <f t="shared" ref="L57" si="64">(F57*-0.7)/100</f>
        <v>-3.1989999999999998</v>
      </c>
      <c r="M57" s="422">
        <f t="shared" ref="M57" si="65">(K57+L57)/F57</f>
        <v>-3.3258205689277898E-2</v>
      </c>
      <c r="N57" s="420" t="s">
        <v>604</v>
      </c>
      <c r="O57" s="423">
        <v>44580</v>
      </c>
      <c r="P57" s="334"/>
      <c r="Q57" s="334"/>
      <c r="R57" s="335" t="s">
        <v>592</v>
      </c>
      <c r="S57" s="251"/>
      <c r="T57" s="251"/>
      <c r="U57" s="251"/>
      <c r="V57" s="251"/>
      <c r="W57" s="251"/>
      <c r="X57" s="251"/>
      <c r="Y57" s="251"/>
      <c r="Z57" s="251"/>
      <c r="AA57" s="251"/>
      <c r="AB57" s="251"/>
      <c r="AC57" s="251"/>
      <c r="AD57" s="251"/>
      <c r="AE57" s="251"/>
      <c r="AF57" s="251"/>
      <c r="AG57" s="251"/>
      <c r="AH57" s="251"/>
      <c r="AI57" s="332"/>
      <c r="AJ57" s="302"/>
      <c r="AK57" s="302"/>
      <c r="AL57" s="302"/>
    </row>
    <row r="58" spans="1:38" s="263" customFormat="1" ht="15" customHeight="1">
      <c r="A58" s="418">
        <v>18</v>
      </c>
      <c r="B58" s="340">
        <v>44582</v>
      </c>
      <c r="C58" s="341"/>
      <c r="D58" s="419" t="s">
        <v>51</v>
      </c>
      <c r="E58" s="339" t="s">
        <v>593</v>
      </c>
      <c r="F58" s="339">
        <v>371</v>
      </c>
      <c r="G58" s="339">
        <v>358</v>
      </c>
      <c r="H58" s="339">
        <v>358</v>
      </c>
      <c r="I58" s="339" t="s">
        <v>1015</v>
      </c>
      <c r="J58" s="420" t="s">
        <v>1032</v>
      </c>
      <c r="K58" s="420">
        <f t="shared" ref="K58:K59" si="66">H58-F58</f>
        <v>-13</v>
      </c>
      <c r="L58" s="421">
        <f t="shared" ref="L58" si="67">(F58*-0.7)/100</f>
        <v>-2.597</v>
      </c>
      <c r="M58" s="422">
        <f t="shared" ref="M58:M59" si="68">(K58+L58)/F58</f>
        <v>-4.2040431266846361E-2</v>
      </c>
      <c r="N58" s="420" t="s">
        <v>604</v>
      </c>
      <c r="O58" s="423">
        <v>44585</v>
      </c>
      <c r="P58" s="334"/>
      <c r="Q58" s="334"/>
      <c r="R58" s="335" t="s">
        <v>592</v>
      </c>
      <c r="S58" s="251"/>
      <c r="T58" s="251"/>
      <c r="U58" s="251"/>
      <c r="V58" s="251"/>
      <c r="W58" s="251"/>
      <c r="X58" s="251"/>
      <c r="Y58" s="251"/>
      <c r="Z58" s="251"/>
      <c r="AA58" s="251"/>
      <c r="AB58" s="251"/>
      <c r="AC58" s="251"/>
      <c r="AD58" s="251"/>
      <c r="AE58" s="251"/>
      <c r="AF58" s="251"/>
      <c r="AG58" s="251"/>
      <c r="AH58" s="251"/>
      <c r="AI58" s="332"/>
      <c r="AJ58" s="302"/>
      <c r="AK58" s="302"/>
      <c r="AL58" s="302"/>
    </row>
    <row r="59" spans="1:38" s="263" customFormat="1" ht="15" customHeight="1">
      <c r="A59" s="337">
        <v>19</v>
      </c>
      <c r="B59" s="250">
        <v>44586</v>
      </c>
      <c r="C59" s="292"/>
      <c r="D59" s="338" t="s">
        <v>381</v>
      </c>
      <c r="E59" s="291" t="s">
        <v>593</v>
      </c>
      <c r="F59" s="291">
        <v>441.5</v>
      </c>
      <c r="G59" s="291">
        <v>428</v>
      </c>
      <c r="H59" s="291">
        <v>453.5</v>
      </c>
      <c r="I59" s="291" t="s">
        <v>1036</v>
      </c>
      <c r="J59" s="99" t="s">
        <v>1077</v>
      </c>
      <c r="K59" s="99">
        <f t="shared" si="66"/>
        <v>12</v>
      </c>
      <c r="L59" s="100">
        <f>(F59*-0.07)/100</f>
        <v>-0.30905000000000005</v>
      </c>
      <c r="M59" s="101">
        <f t="shared" si="68"/>
        <v>2.6480067950169876E-2</v>
      </c>
      <c r="N59" s="99" t="s">
        <v>591</v>
      </c>
      <c r="O59" s="102">
        <v>44586</v>
      </c>
      <c r="P59" s="334"/>
      <c r="Q59" s="334"/>
      <c r="R59" s="335" t="s">
        <v>595</v>
      </c>
      <c r="S59" s="251"/>
      <c r="T59" s="251"/>
      <c r="U59" s="251"/>
      <c r="V59" s="251"/>
      <c r="W59" s="251"/>
      <c r="X59" s="251"/>
      <c r="Y59" s="251"/>
      <c r="Z59" s="251"/>
      <c r="AA59" s="251"/>
      <c r="AB59" s="251"/>
      <c r="AC59" s="251"/>
      <c r="AD59" s="251"/>
      <c r="AE59" s="251"/>
      <c r="AF59" s="251"/>
      <c r="AG59" s="251"/>
      <c r="AH59" s="251"/>
      <c r="AI59" s="332"/>
      <c r="AJ59" s="302"/>
      <c r="AK59" s="302"/>
      <c r="AL59" s="302"/>
    </row>
    <row r="60" spans="1:38" s="263" customFormat="1" ht="15" customHeight="1">
      <c r="A60" s="337">
        <v>20</v>
      </c>
      <c r="B60" s="250">
        <v>44586</v>
      </c>
      <c r="C60" s="292"/>
      <c r="D60" s="338" t="s">
        <v>350</v>
      </c>
      <c r="E60" s="291" t="s">
        <v>593</v>
      </c>
      <c r="F60" s="291">
        <v>726.5</v>
      </c>
      <c r="G60" s="291">
        <v>705</v>
      </c>
      <c r="H60" s="291">
        <v>746</v>
      </c>
      <c r="I60" s="291" t="s">
        <v>1039</v>
      </c>
      <c r="J60" s="99" t="s">
        <v>1085</v>
      </c>
      <c r="K60" s="99">
        <f t="shared" ref="K60" si="69">H60-F60</f>
        <v>19.5</v>
      </c>
      <c r="L60" s="100">
        <f>(F60*-0.7)/100</f>
        <v>-5.0854999999999997</v>
      </c>
      <c r="M60" s="101">
        <f t="shared" ref="M60" si="70">(K60+L60)/F60</f>
        <v>1.9841018582243634E-2</v>
      </c>
      <c r="N60" s="99" t="s">
        <v>591</v>
      </c>
      <c r="O60" s="102">
        <v>44586</v>
      </c>
      <c r="P60" s="334"/>
      <c r="Q60" s="334"/>
      <c r="R60" s="335" t="s">
        <v>595</v>
      </c>
      <c r="S60" s="251"/>
      <c r="T60" s="251"/>
      <c r="U60" s="251"/>
      <c r="V60" s="251"/>
      <c r="W60" s="251"/>
      <c r="X60" s="251"/>
      <c r="Y60" s="251"/>
      <c r="Z60" s="251"/>
      <c r="AA60" s="251"/>
      <c r="AB60" s="251"/>
      <c r="AC60" s="251"/>
      <c r="AD60" s="251"/>
      <c r="AE60" s="251"/>
      <c r="AF60" s="251"/>
      <c r="AG60" s="251"/>
      <c r="AH60" s="251"/>
      <c r="AI60" s="332"/>
      <c r="AJ60" s="302"/>
      <c r="AK60" s="302"/>
      <c r="AL60" s="302"/>
    </row>
    <row r="61" spans="1:38" s="263" customFormat="1" ht="15" customHeight="1">
      <c r="A61" s="326">
        <v>21</v>
      </c>
      <c r="B61" s="253">
        <v>44586</v>
      </c>
      <c r="C61" s="327"/>
      <c r="D61" s="328" t="s">
        <v>309</v>
      </c>
      <c r="E61" s="256" t="s">
        <v>593</v>
      </c>
      <c r="F61" s="256" t="s">
        <v>1048</v>
      </c>
      <c r="G61" s="256">
        <v>595</v>
      </c>
      <c r="H61" s="256"/>
      <c r="I61" s="256" t="s">
        <v>933</v>
      </c>
      <c r="J61" s="329" t="s">
        <v>594</v>
      </c>
      <c r="K61" s="329"/>
      <c r="L61" s="330"/>
      <c r="M61" s="331"/>
      <c r="N61" s="329"/>
      <c r="O61" s="399"/>
      <c r="P61" s="334"/>
      <c r="Q61" s="334"/>
      <c r="R61" s="335" t="s">
        <v>595</v>
      </c>
      <c r="S61" s="251"/>
      <c r="T61" s="251"/>
      <c r="U61" s="251"/>
      <c r="V61" s="251"/>
      <c r="W61" s="251"/>
      <c r="X61" s="251"/>
      <c r="Y61" s="251"/>
      <c r="Z61" s="251"/>
      <c r="AA61" s="251"/>
      <c r="AB61" s="251"/>
      <c r="AC61" s="251"/>
      <c r="AD61" s="251"/>
      <c r="AE61" s="251"/>
      <c r="AF61" s="251"/>
      <c r="AG61" s="251"/>
      <c r="AH61" s="251"/>
      <c r="AI61" s="332"/>
      <c r="AJ61" s="302"/>
      <c r="AK61" s="302"/>
      <c r="AL61" s="302"/>
    </row>
    <row r="62" spans="1:38" s="263" customFormat="1" ht="15" customHeight="1">
      <c r="A62" s="418">
        <v>22</v>
      </c>
      <c r="B62" s="340">
        <v>44586</v>
      </c>
      <c r="C62" s="341"/>
      <c r="D62" s="419" t="s">
        <v>493</v>
      </c>
      <c r="E62" s="339" t="s">
        <v>593</v>
      </c>
      <c r="F62" s="339">
        <v>1560</v>
      </c>
      <c r="G62" s="339">
        <v>1510</v>
      </c>
      <c r="H62" s="339">
        <v>1515</v>
      </c>
      <c r="I62" s="339" t="s">
        <v>1055</v>
      </c>
      <c r="J62" s="461" t="s">
        <v>910</v>
      </c>
      <c r="K62" s="461">
        <f t="shared" ref="K62" si="71">H62-F62</f>
        <v>-45</v>
      </c>
      <c r="L62" s="462">
        <f t="shared" ref="L62" si="72">(F62*-0.7)/100</f>
        <v>-10.92</v>
      </c>
      <c r="M62" s="463">
        <f t="shared" ref="M62" si="73">(K62+L62)/F62</f>
        <v>-3.5846153846153847E-2</v>
      </c>
      <c r="N62" s="461" t="s">
        <v>604</v>
      </c>
      <c r="O62" s="464">
        <v>44588</v>
      </c>
      <c r="P62" s="334"/>
      <c r="Q62" s="334"/>
      <c r="R62" s="335" t="s">
        <v>592</v>
      </c>
      <c r="S62" s="251"/>
      <c r="T62" s="251"/>
      <c r="U62" s="251"/>
      <c r="V62" s="251"/>
      <c r="W62" s="251"/>
      <c r="X62" s="251"/>
      <c r="Y62" s="251"/>
      <c r="Z62" s="251"/>
      <c r="AA62" s="251"/>
      <c r="AB62" s="251"/>
      <c r="AC62" s="251"/>
      <c r="AD62" s="251"/>
      <c r="AE62" s="251"/>
      <c r="AF62" s="251"/>
      <c r="AG62" s="251"/>
      <c r="AH62" s="251"/>
      <c r="AI62" s="332"/>
      <c r="AJ62" s="302"/>
      <c r="AK62" s="302"/>
      <c r="AL62" s="302"/>
    </row>
    <row r="63" spans="1:38" s="263" customFormat="1" ht="15" customHeight="1">
      <c r="A63" s="326">
        <v>23</v>
      </c>
      <c r="B63" s="253">
        <v>44589</v>
      </c>
      <c r="C63" s="327"/>
      <c r="D63" s="328" t="s">
        <v>180</v>
      </c>
      <c r="E63" s="256" t="s">
        <v>593</v>
      </c>
      <c r="F63" s="256" t="s">
        <v>1091</v>
      </c>
      <c r="G63" s="256">
        <v>39.9</v>
      </c>
      <c r="H63" s="256"/>
      <c r="I63" s="256" t="s">
        <v>1092</v>
      </c>
      <c r="J63" s="329" t="s">
        <v>594</v>
      </c>
      <c r="K63" s="329"/>
      <c r="L63" s="330"/>
      <c r="M63" s="331"/>
      <c r="N63" s="329"/>
      <c r="O63" s="399"/>
      <c r="P63" s="334"/>
      <c r="Q63" s="334"/>
      <c r="R63" s="335" t="s">
        <v>592</v>
      </c>
      <c r="S63" s="251"/>
      <c r="T63" s="251"/>
      <c r="U63" s="251"/>
      <c r="V63" s="251"/>
      <c r="W63" s="251"/>
      <c r="X63" s="251"/>
      <c r="Y63" s="251"/>
      <c r="Z63" s="251"/>
      <c r="AA63" s="251"/>
      <c r="AB63" s="251"/>
      <c r="AC63" s="251"/>
      <c r="AD63" s="251"/>
      <c r="AE63" s="251"/>
      <c r="AF63" s="251"/>
      <c r="AG63" s="251"/>
      <c r="AH63" s="251"/>
      <c r="AI63" s="332"/>
      <c r="AJ63" s="302"/>
      <c r="AK63" s="302"/>
      <c r="AL63" s="302"/>
    </row>
    <row r="64" spans="1:38" s="263" customFormat="1" ht="15" customHeight="1">
      <c r="A64" s="326"/>
      <c r="B64" s="253"/>
      <c r="C64" s="327"/>
      <c r="D64" s="328"/>
      <c r="E64" s="256"/>
      <c r="F64" s="256"/>
      <c r="G64" s="256"/>
      <c r="H64" s="256"/>
      <c r="I64" s="256"/>
      <c r="J64" s="329"/>
      <c r="K64" s="329"/>
      <c r="L64" s="330"/>
      <c r="M64" s="331"/>
      <c r="N64" s="329"/>
      <c r="O64" s="399"/>
      <c r="P64" s="334"/>
      <c r="Q64" s="334"/>
      <c r="R64" s="335"/>
      <c r="S64" s="251"/>
      <c r="T64" s="251"/>
      <c r="U64" s="251"/>
      <c r="V64" s="251"/>
      <c r="W64" s="251"/>
      <c r="X64" s="251"/>
      <c r="Y64" s="251"/>
      <c r="Z64" s="251"/>
      <c r="AA64" s="251"/>
      <c r="AB64" s="251"/>
      <c r="AC64" s="251"/>
      <c r="AD64" s="251"/>
      <c r="AE64" s="251"/>
      <c r="AF64" s="251"/>
      <c r="AG64" s="251"/>
      <c r="AH64" s="251"/>
      <c r="AI64" s="332"/>
      <c r="AJ64" s="302"/>
      <c r="AK64" s="302"/>
      <c r="AL64" s="302"/>
    </row>
    <row r="65" spans="1:38" s="276" customFormat="1" ht="15" customHeight="1">
      <c r="K65" s="257"/>
      <c r="L65" s="289"/>
      <c r="M65" s="361"/>
      <c r="N65" s="257"/>
      <c r="O65" s="300"/>
      <c r="P65" s="1"/>
      <c r="Q65" s="1"/>
      <c r="R65" s="35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363"/>
      <c r="AJ65" s="362"/>
      <c r="AK65" s="362"/>
      <c r="AL65" s="362"/>
    </row>
    <row r="66" spans="1:38" ht="15" customHeight="1">
      <c r="A66" s="347"/>
      <c r="B66" s="348"/>
      <c r="C66" s="349"/>
      <c r="D66" s="350"/>
      <c r="E66" s="351"/>
      <c r="F66" s="351"/>
      <c r="G66" s="351"/>
      <c r="H66" s="351"/>
      <c r="I66" s="351"/>
      <c r="J66" s="352"/>
      <c r="K66" s="352"/>
      <c r="L66" s="353"/>
      <c r="M66" s="354"/>
      <c r="N66" s="352"/>
      <c r="O66" s="355"/>
      <c r="P66" s="1"/>
      <c r="Q66" s="1"/>
      <c r="R66" s="35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44.25" customHeight="1">
      <c r="A67" s="123" t="s">
        <v>596</v>
      </c>
      <c r="B67" s="146"/>
      <c r="C67" s="146"/>
      <c r="D67" s="1"/>
      <c r="E67" s="6"/>
      <c r="F67" s="6"/>
      <c r="G67" s="6"/>
      <c r="H67" s="6" t="s">
        <v>608</v>
      </c>
      <c r="I67" s="6"/>
      <c r="J67" s="6"/>
      <c r="K67" s="119"/>
      <c r="L67" s="148"/>
      <c r="M67" s="119"/>
      <c r="N67" s="120"/>
      <c r="O67" s="119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305"/>
      <c r="AD67" s="305"/>
      <c r="AE67" s="305"/>
      <c r="AF67" s="305"/>
      <c r="AG67" s="305"/>
      <c r="AH67" s="305"/>
    </row>
    <row r="68" spans="1:38" ht="12.75" customHeight="1">
      <c r="A68" s="130" t="s">
        <v>597</v>
      </c>
      <c r="B68" s="123"/>
      <c r="C68" s="123"/>
      <c r="D68" s="123"/>
      <c r="E68" s="41"/>
      <c r="F68" s="131" t="s">
        <v>598</v>
      </c>
      <c r="G68" s="56"/>
      <c r="H68" s="41"/>
      <c r="I68" s="56"/>
      <c r="J68" s="6"/>
      <c r="K68" s="149"/>
      <c r="L68" s="150"/>
      <c r="M68" s="6"/>
      <c r="N68" s="113"/>
      <c r="O68" s="151"/>
      <c r="P68" s="41"/>
      <c r="Q68" s="41"/>
      <c r="R68" s="6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4.25" customHeight="1">
      <c r="A69" s="130"/>
      <c r="B69" s="123"/>
      <c r="C69" s="123"/>
      <c r="D69" s="123"/>
      <c r="E69" s="6"/>
      <c r="F69" s="131" t="s">
        <v>600</v>
      </c>
      <c r="G69" s="56"/>
      <c r="H69" s="41"/>
      <c r="I69" s="56"/>
      <c r="J69" s="6"/>
      <c r="K69" s="149"/>
      <c r="L69" s="150"/>
      <c r="M69" s="6"/>
      <c r="N69" s="113"/>
      <c r="O69" s="151"/>
      <c r="P69" s="41"/>
      <c r="Q69" s="41"/>
      <c r="R69" s="6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</row>
    <row r="70" spans="1:38" ht="14.25" customHeight="1">
      <c r="A70" s="123"/>
      <c r="B70" s="123"/>
      <c r="C70" s="123"/>
      <c r="D70" s="123"/>
      <c r="E70" s="6"/>
      <c r="F70" s="6"/>
      <c r="G70" s="6"/>
      <c r="H70" s="6"/>
      <c r="I70" s="6"/>
      <c r="J70" s="136"/>
      <c r="K70" s="133"/>
      <c r="L70" s="134"/>
      <c r="M70" s="6"/>
      <c r="N70" s="137"/>
      <c r="O70" s="1"/>
      <c r="P70" s="41"/>
      <c r="Q70" s="41"/>
      <c r="R70" s="6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</row>
    <row r="71" spans="1:38" ht="12.75" customHeight="1">
      <c r="A71" s="152" t="s">
        <v>609</v>
      </c>
      <c r="B71" s="152"/>
      <c r="C71" s="152"/>
      <c r="D71" s="152"/>
      <c r="E71" s="6"/>
      <c r="F71" s="6"/>
      <c r="G71" s="6"/>
      <c r="H71" s="6"/>
      <c r="I71" s="6"/>
      <c r="J71" s="6"/>
      <c r="K71" s="6"/>
      <c r="L71" s="6"/>
      <c r="M71" s="6"/>
      <c r="N71" s="6"/>
      <c r="O71" s="21"/>
      <c r="Q71" s="41"/>
      <c r="R71" s="6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</row>
    <row r="72" spans="1:38" ht="38.25" customHeight="1">
      <c r="A72" s="96" t="s">
        <v>16</v>
      </c>
      <c r="B72" s="96" t="s">
        <v>568</v>
      </c>
      <c r="C72" s="96"/>
      <c r="D72" s="97" t="s">
        <v>579</v>
      </c>
      <c r="E72" s="96" t="s">
        <v>580</v>
      </c>
      <c r="F72" s="96" t="s">
        <v>581</v>
      </c>
      <c r="G72" s="96" t="s">
        <v>602</v>
      </c>
      <c r="H72" s="96" t="s">
        <v>583</v>
      </c>
      <c r="I72" s="96" t="s">
        <v>584</v>
      </c>
      <c r="J72" s="95" t="s">
        <v>585</v>
      </c>
      <c r="K72" s="153" t="s">
        <v>610</v>
      </c>
      <c r="L72" s="98" t="s">
        <v>587</v>
      </c>
      <c r="M72" s="153" t="s">
        <v>611</v>
      </c>
      <c r="N72" s="96" t="s">
        <v>612</v>
      </c>
      <c r="O72" s="95" t="s">
        <v>589</v>
      </c>
      <c r="P72" s="97" t="s">
        <v>590</v>
      </c>
      <c r="Q72" s="41"/>
      <c r="R72" s="6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</row>
    <row r="73" spans="1:38" s="252" customFormat="1" ht="13.5" customHeight="1">
      <c r="A73" s="339">
        <v>1</v>
      </c>
      <c r="B73" s="340">
        <v>44561</v>
      </c>
      <c r="C73" s="381"/>
      <c r="D73" s="381" t="s">
        <v>877</v>
      </c>
      <c r="E73" s="339" t="s">
        <v>593</v>
      </c>
      <c r="F73" s="339">
        <v>2432.5</v>
      </c>
      <c r="G73" s="339">
        <v>2398</v>
      </c>
      <c r="H73" s="343">
        <v>2398</v>
      </c>
      <c r="I73" s="343" t="s">
        <v>876</v>
      </c>
      <c r="J73" s="358" t="s">
        <v>889</v>
      </c>
      <c r="K73" s="343">
        <f t="shared" ref="K73" si="74">H73-F73</f>
        <v>-34.5</v>
      </c>
      <c r="L73" s="377">
        <f t="shared" ref="L73" si="75">(H73*N73)*0.07%</f>
        <v>629.47500000000014</v>
      </c>
      <c r="M73" s="378">
        <f t="shared" ref="M73" si="76">(K73*N73)-L73</f>
        <v>-13566.975</v>
      </c>
      <c r="N73" s="343">
        <v>375</v>
      </c>
      <c r="O73" s="379" t="s">
        <v>604</v>
      </c>
      <c r="P73" s="380">
        <v>44200</v>
      </c>
      <c r="Q73" s="254"/>
      <c r="R73" s="259" t="s">
        <v>595</v>
      </c>
      <c r="S73" s="251"/>
      <c r="T73" s="251"/>
      <c r="U73" s="251"/>
      <c r="V73" s="251"/>
      <c r="W73" s="251"/>
      <c r="X73" s="251"/>
      <c r="Y73" s="251"/>
      <c r="Z73" s="251"/>
      <c r="AA73" s="251"/>
      <c r="AB73" s="251"/>
      <c r="AC73" s="251"/>
      <c r="AD73" s="251"/>
      <c r="AE73" s="251"/>
      <c r="AF73" s="258"/>
      <c r="AG73" s="253"/>
      <c r="AH73" s="301"/>
      <c r="AI73" s="301"/>
      <c r="AJ73" s="282"/>
      <c r="AK73" s="282"/>
      <c r="AL73" s="282"/>
    </row>
    <row r="74" spans="1:38" s="252" customFormat="1" ht="13.5" customHeight="1">
      <c r="A74" s="339">
        <v>2</v>
      </c>
      <c r="B74" s="340">
        <v>44565</v>
      </c>
      <c r="C74" s="381"/>
      <c r="D74" s="381" t="s">
        <v>886</v>
      </c>
      <c r="E74" s="339" t="s">
        <v>887</v>
      </c>
      <c r="F74" s="339">
        <v>17770</v>
      </c>
      <c r="G74" s="339">
        <v>17875</v>
      </c>
      <c r="H74" s="343">
        <v>17875</v>
      </c>
      <c r="I74" s="343" t="s">
        <v>888</v>
      </c>
      <c r="J74" s="358" t="s">
        <v>896</v>
      </c>
      <c r="K74" s="343">
        <f>F74-H74</f>
        <v>-105</v>
      </c>
      <c r="L74" s="377">
        <f t="shared" ref="L74:L75" si="77">(H74*N74)*0.07%</f>
        <v>625.62500000000011</v>
      </c>
      <c r="M74" s="378">
        <f t="shared" ref="M74:M75" si="78">(K74*N74)-L74</f>
        <v>-5875.625</v>
      </c>
      <c r="N74" s="343">
        <v>50</v>
      </c>
      <c r="O74" s="379" t="s">
        <v>604</v>
      </c>
      <c r="P74" s="380">
        <v>44201</v>
      </c>
      <c r="Q74" s="254"/>
      <c r="R74" s="259" t="s">
        <v>592</v>
      </c>
      <c r="S74" s="251"/>
      <c r="T74" s="251"/>
      <c r="U74" s="251"/>
      <c r="V74" s="251"/>
      <c r="W74" s="251"/>
      <c r="X74" s="251"/>
      <c r="Y74" s="251"/>
      <c r="Z74" s="251"/>
      <c r="AA74" s="251"/>
      <c r="AB74" s="251"/>
      <c r="AC74" s="251"/>
      <c r="AD74" s="251"/>
      <c r="AE74" s="251"/>
      <c r="AF74" s="258"/>
      <c r="AG74" s="253"/>
      <c r="AH74" s="301"/>
      <c r="AI74" s="301"/>
      <c r="AJ74" s="282"/>
      <c r="AK74" s="282"/>
      <c r="AL74" s="282"/>
    </row>
    <row r="75" spans="1:38" s="252" customFormat="1" ht="13.5" customHeight="1">
      <c r="A75" s="291">
        <v>3</v>
      </c>
      <c r="B75" s="250">
        <v>44568</v>
      </c>
      <c r="C75" s="410"/>
      <c r="D75" s="410" t="s">
        <v>913</v>
      </c>
      <c r="E75" s="291" t="s">
        <v>593</v>
      </c>
      <c r="F75" s="291">
        <v>1470</v>
      </c>
      <c r="G75" s="291">
        <v>1432</v>
      </c>
      <c r="H75" s="383">
        <v>1490</v>
      </c>
      <c r="I75" s="383" t="s">
        <v>914</v>
      </c>
      <c r="J75" s="387" t="s">
        <v>860</v>
      </c>
      <c r="K75" s="383">
        <f t="shared" ref="K75" si="79">H75-F75</f>
        <v>20</v>
      </c>
      <c r="L75" s="411">
        <f t="shared" si="77"/>
        <v>365.05000000000007</v>
      </c>
      <c r="M75" s="412">
        <f t="shared" si="78"/>
        <v>6634.95</v>
      </c>
      <c r="N75" s="383">
        <v>350</v>
      </c>
      <c r="O75" s="413" t="s">
        <v>591</v>
      </c>
      <c r="P75" s="414">
        <v>44214</v>
      </c>
      <c r="Q75" s="254"/>
      <c r="R75" s="259" t="s">
        <v>595</v>
      </c>
      <c r="S75" s="251"/>
      <c r="T75" s="251"/>
      <c r="U75" s="251"/>
      <c r="V75" s="251"/>
      <c r="W75" s="251"/>
      <c r="X75" s="251"/>
      <c r="Y75" s="251"/>
      <c r="Z75" s="251"/>
      <c r="AA75" s="251"/>
      <c r="AB75" s="251"/>
      <c r="AC75" s="251"/>
      <c r="AD75" s="251"/>
      <c r="AE75" s="251"/>
      <c r="AF75" s="258"/>
      <c r="AG75" s="253"/>
      <c r="AH75" s="301"/>
      <c r="AI75" s="301"/>
      <c r="AJ75" s="282"/>
      <c r="AK75" s="282"/>
      <c r="AL75" s="282"/>
    </row>
    <row r="76" spans="1:38" s="252" customFormat="1" ht="13.5" customHeight="1">
      <c r="A76" s="291">
        <v>4</v>
      </c>
      <c r="B76" s="250">
        <v>44573</v>
      </c>
      <c r="C76" s="410"/>
      <c r="D76" s="410" t="s">
        <v>931</v>
      </c>
      <c r="E76" s="291" t="s">
        <v>593</v>
      </c>
      <c r="F76" s="291">
        <v>131.15</v>
      </c>
      <c r="G76" s="291">
        <v>128</v>
      </c>
      <c r="H76" s="383">
        <v>133.15</v>
      </c>
      <c r="I76" s="383" t="s">
        <v>932</v>
      </c>
      <c r="J76" s="387" t="s">
        <v>940</v>
      </c>
      <c r="K76" s="383">
        <f t="shared" ref="K76:K77" si="80">H76-F76</f>
        <v>2</v>
      </c>
      <c r="L76" s="411">
        <f t="shared" ref="L76:L77" si="81">(H76*N76)*0.07%</f>
        <v>400.78150000000005</v>
      </c>
      <c r="M76" s="412">
        <f t="shared" ref="M76:M77" si="82">(K76*N76)-L76</f>
        <v>8199.218499999999</v>
      </c>
      <c r="N76" s="383">
        <v>4300</v>
      </c>
      <c r="O76" s="413" t="s">
        <v>591</v>
      </c>
      <c r="P76" s="415">
        <v>44208</v>
      </c>
      <c r="Q76" s="254"/>
      <c r="R76" s="259" t="s">
        <v>595</v>
      </c>
      <c r="S76" s="251"/>
      <c r="T76" s="251"/>
      <c r="U76" s="251"/>
      <c r="V76" s="251"/>
      <c r="W76" s="251"/>
      <c r="X76" s="251"/>
      <c r="Y76" s="251"/>
      <c r="Z76" s="251"/>
      <c r="AA76" s="251"/>
      <c r="AB76" s="251"/>
      <c r="AC76" s="251"/>
      <c r="AD76" s="251"/>
      <c r="AE76" s="251"/>
      <c r="AF76" s="258"/>
      <c r="AG76" s="253"/>
      <c r="AH76" s="301"/>
      <c r="AI76" s="301"/>
      <c r="AJ76" s="282"/>
      <c r="AK76" s="282"/>
      <c r="AL76" s="282"/>
    </row>
    <row r="77" spans="1:38" s="252" customFormat="1" ht="13.5" customHeight="1">
      <c r="A77" s="291">
        <v>5</v>
      </c>
      <c r="B77" s="250">
        <v>44573</v>
      </c>
      <c r="C77" s="410"/>
      <c r="D77" s="410" t="s">
        <v>941</v>
      </c>
      <c r="E77" s="291" t="s">
        <v>593</v>
      </c>
      <c r="F77" s="291">
        <v>1520</v>
      </c>
      <c r="G77" s="291">
        <v>1490</v>
      </c>
      <c r="H77" s="383">
        <v>1544.5</v>
      </c>
      <c r="I77" s="383" t="s">
        <v>934</v>
      </c>
      <c r="J77" s="387" t="s">
        <v>942</v>
      </c>
      <c r="K77" s="383">
        <f t="shared" si="80"/>
        <v>24.5</v>
      </c>
      <c r="L77" s="411">
        <f t="shared" si="81"/>
        <v>432.46000000000004</v>
      </c>
      <c r="M77" s="412">
        <f t="shared" si="82"/>
        <v>9367.5400000000009</v>
      </c>
      <c r="N77" s="383">
        <v>400</v>
      </c>
      <c r="O77" s="413" t="s">
        <v>591</v>
      </c>
      <c r="P77" s="415">
        <v>44208</v>
      </c>
      <c r="Q77" s="254"/>
      <c r="R77" s="259" t="s">
        <v>592</v>
      </c>
      <c r="S77" s="251"/>
      <c r="T77" s="251"/>
      <c r="U77" s="251"/>
      <c r="V77" s="251"/>
      <c r="W77" s="251"/>
      <c r="X77" s="251"/>
      <c r="Y77" s="251"/>
      <c r="Z77" s="251"/>
      <c r="AA77" s="251"/>
      <c r="AB77" s="251"/>
      <c r="AC77" s="251"/>
      <c r="AD77" s="251"/>
      <c r="AE77" s="251"/>
      <c r="AF77" s="258"/>
      <c r="AG77" s="253"/>
      <c r="AH77" s="301"/>
      <c r="AI77" s="301"/>
      <c r="AJ77" s="282"/>
      <c r="AK77" s="282"/>
      <c r="AL77" s="282"/>
    </row>
    <row r="78" spans="1:38" s="252" customFormat="1" ht="13.5" customHeight="1">
      <c r="A78" s="291">
        <v>6</v>
      </c>
      <c r="B78" s="250">
        <v>44573</v>
      </c>
      <c r="C78" s="410"/>
      <c r="D78" s="410" t="s">
        <v>938</v>
      </c>
      <c r="E78" s="291" t="s">
        <v>593</v>
      </c>
      <c r="F78" s="291">
        <v>443.5</v>
      </c>
      <c r="G78" s="291">
        <v>434</v>
      </c>
      <c r="H78" s="383">
        <v>451.5</v>
      </c>
      <c r="I78" s="383" t="s">
        <v>939</v>
      </c>
      <c r="J78" s="387" t="s">
        <v>956</v>
      </c>
      <c r="K78" s="383">
        <f t="shared" ref="K78" si="83">H78-F78</f>
        <v>8</v>
      </c>
      <c r="L78" s="411">
        <f t="shared" ref="L78" si="84">(H78*N78)*0.07%</f>
        <v>347.65500000000003</v>
      </c>
      <c r="M78" s="412">
        <f t="shared" ref="M78" si="85">(K78*N78)-L78</f>
        <v>8452.3449999999993</v>
      </c>
      <c r="N78" s="383">
        <v>1100</v>
      </c>
      <c r="O78" s="413" t="s">
        <v>591</v>
      </c>
      <c r="P78" s="414">
        <v>44209</v>
      </c>
      <c r="Q78" s="254"/>
      <c r="R78" s="259" t="s">
        <v>592</v>
      </c>
      <c r="S78" s="251"/>
      <c r="T78" s="251"/>
      <c r="U78" s="251"/>
      <c r="V78" s="251"/>
      <c r="W78" s="251"/>
      <c r="X78" s="251"/>
      <c r="Y78" s="251"/>
      <c r="Z78" s="251"/>
      <c r="AA78" s="251"/>
      <c r="AB78" s="251"/>
      <c r="AC78" s="251"/>
      <c r="AD78" s="251"/>
      <c r="AE78" s="251"/>
      <c r="AF78" s="258"/>
      <c r="AG78" s="253"/>
      <c r="AH78" s="301"/>
      <c r="AI78" s="301"/>
      <c r="AJ78" s="282"/>
      <c r="AK78" s="282"/>
      <c r="AL78" s="282"/>
    </row>
    <row r="79" spans="1:38" s="252" customFormat="1" ht="13.5" customHeight="1">
      <c r="A79" s="416">
        <v>7</v>
      </c>
      <c r="B79" s="250">
        <v>44574</v>
      </c>
      <c r="C79" s="410"/>
      <c r="D79" s="410" t="s">
        <v>957</v>
      </c>
      <c r="E79" s="291" t="s">
        <v>593</v>
      </c>
      <c r="F79" s="291">
        <v>944</v>
      </c>
      <c r="G79" s="291">
        <v>934</v>
      </c>
      <c r="H79" s="383">
        <v>952</v>
      </c>
      <c r="I79" s="383" t="s">
        <v>958</v>
      </c>
      <c r="J79" s="387" t="s">
        <v>956</v>
      </c>
      <c r="K79" s="383">
        <f t="shared" ref="K79" si="86">H79-F79</f>
        <v>8</v>
      </c>
      <c r="L79" s="411">
        <f t="shared" ref="L79" si="87">(H79*N79)*0.07%</f>
        <v>833.00000000000011</v>
      </c>
      <c r="M79" s="412">
        <f t="shared" ref="M79" si="88">(K79*N79)-L79</f>
        <v>9167</v>
      </c>
      <c r="N79" s="383">
        <v>1250</v>
      </c>
      <c r="O79" s="413" t="s">
        <v>591</v>
      </c>
      <c r="P79" s="414">
        <v>44210</v>
      </c>
      <c r="Q79" s="254"/>
      <c r="R79" s="259" t="s">
        <v>595</v>
      </c>
      <c r="S79" s="251"/>
      <c r="T79" s="251"/>
      <c r="U79" s="251"/>
      <c r="V79" s="251"/>
      <c r="W79" s="251"/>
      <c r="X79" s="251"/>
      <c r="Y79" s="251"/>
      <c r="Z79" s="251"/>
      <c r="AA79" s="251"/>
      <c r="AB79" s="251"/>
      <c r="AC79" s="251"/>
      <c r="AD79" s="251"/>
      <c r="AE79" s="251"/>
      <c r="AF79" s="258"/>
      <c r="AG79" s="253"/>
      <c r="AH79" s="301"/>
      <c r="AI79" s="301"/>
      <c r="AJ79" s="282"/>
      <c r="AK79" s="282"/>
      <c r="AL79" s="282"/>
    </row>
    <row r="80" spans="1:38" s="252" customFormat="1" ht="13.5" customHeight="1">
      <c r="A80" s="424">
        <v>8</v>
      </c>
      <c r="B80" s="250">
        <v>44575</v>
      </c>
      <c r="C80" s="410"/>
      <c r="D80" s="410" t="s">
        <v>964</v>
      </c>
      <c r="E80" s="291" t="s">
        <v>593</v>
      </c>
      <c r="F80" s="291">
        <v>3270</v>
      </c>
      <c r="G80" s="291">
        <v>3210</v>
      </c>
      <c r="H80" s="383">
        <v>3320</v>
      </c>
      <c r="I80" s="383" t="s">
        <v>965</v>
      </c>
      <c r="J80" s="387" t="s">
        <v>980</v>
      </c>
      <c r="K80" s="383">
        <f t="shared" ref="K80:K81" si="89">H80-F80</f>
        <v>50</v>
      </c>
      <c r="L80" s="411">
        <f t="shared" ref="L80:L81" si="90">(H80*N80)*0.07%</f>
        <v>406.70000000000005</v>
      </c>
      <c r="M80" s="412">
        <f t="shared" ref="M80:M81" si="91">(K80*N80)-L80</f>
        <v>8343.2999999999993</v>
      </c>
      <c r="N80" s="383">
        <v>175</v>
      </c>
      <c r="O80" s="413" t="s">
        <v>591</v>
      </c>
      <c r="P80" s="414">
        <v>44214</v>
      </c>
      <c r="Q80" s="254"/>
      <c r="R80" s="259" t="s">
        <v>592</v>
      </c>
      <c r="S80" s="251"/>
      <c r="T80" s="251"/>
      <c r="U80" s="251"/>
      <c r="V80" s="251"/>
      <c r="W80" s="251"/>
      <c r="X80" s="251"/>
      <c r="Y80" s="251"/>
      <c r="Z80" s="251"/>
      <c r="AA80" s="251"/>
      <c r="AB80" s="251"/>
      <c r="AC80" s="251"/>
      <c r="AD80" s="251"/>
      <c r="AE80" s="251"/>
      <c r="AF80" s="258"/>
      <c r="AG80" s="253"/>
      <c r="AH80" s="301"/>
      <c r="AI80" s="301"/>
      <c r="AJ80" s="282"/>
      <c r="AK80" s="282"/>
      <c r="AL80" s="282"/>
    </row>
    <row r="81" spans="1:38" s="252" customFormat="1" ht="13.5" customHeight="1">
      <c r="A81" s="425">
        <v>9</v>
      </c>
      <c r="B81" s="340">
        <v>44579</v>
      </c>
      <c r="C81" s="381"/>
      <c r="D81" s="381" t="s">
        <v>941</v>
      </c>
      <c r="E81" s="339" t="s">
        <v>593</v>
      </c>
      <c r="F81" s="339">
        <v>1527.5</v>
      </c>
      <c r="G81" s="339">
        <v>1497</v>
      </c>
      <c r="H81" s="343">
        <v>1497</v>
      </c>
      <c r="I81" s="343" t="s">
        <v>978</v>
      </c>
      <c r="J81" s="358" t="s">
        <v>979</v>
      </c>
      <c r="K81" s="343">
        <f t="shared" si="89"/>
        <v>-30.5</v>
      </c>
      <c r="L81" s="377">
        <f t="shared" si="90"/>
        <v>419.16000000000008</v>
      </c>
      <c r="M81" s="378">
        <f t="shared" si="91"/>
        <v>-12619.16</v>
      </c>
      <c r="N81" s="343">
        <v>400</v>
      </c>
      <c r="O81" s="379" t="s">
        <v>604</v>
      </c>
      <c r="P81" s="380">
        <v>44214</v>
      </c>
      <c r="Q81" s="254"/>
      <c r="R81" s="259" t="s">
        <v>592</v>
      </c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8"/>
      <c r="AG81" s="253"/>
      <c r="AH81" s="301"/>
      <c r="AI81" s="301"/>
      <c r="AJ81" s="282"/>
      <c r="AK81" s="282"/>
      <c r="AL81" s="282"/>
    </row>
    <row r="82" spans="1:38" s="252" customFormat="1" ht="13.5" customHeight="1">
      <c r="A82" s="424">
        <v>10</v>
      </c>
      <c r="B82" s="250">
        <v>44580</v>
      </c>
      <c r="C82" s="410"/>
      <c r="D82" s="410" t="s">
        <v>990</v>
      </c>
      <c r="E82" s="291" t="s">
        <v>593</v>
      </c>
      <c r="F82" s="291">
        <v>815.5</v>
      </c>
      <c r="G82" s="291">
        <v>807</v>
      </c>
      <c r="H82" s="383">
        <v>821.5</v>
      </c>
      <c r="I82" s="383" t="s">
        <v>991</v>
      </c>
      <c r="J82" s="387" t="s">
        <v>992</v>
      </c>
      <c r="K82" s="383">
        <f t="shared" ref="K82:K83" si="92">H82-F82</f>
        <v>6</v>
      </c>
      <c r="L82" s="411">
        <f t="shared" ref="L82:L83" si="93">(H82*N82)*0.07%</f>
        <v>790.69375000000014</v>
      </c>
      <c r="M82" s="412">
        <f t="shared" ref="M82:M83" si="94">(K82*N82)-L82</f>
        <v>7459.3062499999996</v>
      </c>
      <c r="N82" s="383">
        <v>1375</v>
      </c>
      <c r="O82" s="413" t="s">
        <v>591</v>
      </c>
      <c r="P82" s="414">
        <v>44215</v>
      </c>
      <c r="Q82" s="254"/>
      <c r="R82" s="259" t="s">
        <v>592</v>
      </c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8"/>
      <c r="AG82" s="253"/>
      <c r="AH82" s="301"/>
      <c r="AI82" s="301"/>
      <c r="AJ82" s="282"/>
      <c r="AK82" s="282"/>
      <c r="AL82" s="282"/>
    </row>
    <row r="83" spans="1:38" s="252" customFormat="1" ht="13.5" customHeight="1">
      <c r="A83" s="425">
        <v>11</v>
      </c>
      <c r="B83" s="340">
        <v>44580</v>
      </c>
      <c r="C83" s="381"/>
      <c r="D83" s="381" t="s">
        <v>995</v>
      </c>
      <c r="E83" s="339" t="s">
        <v>593</v>
      </c>
      <c r="F83" s="339">
        <v>1521</v>
      </c>
      <c r="G83" s="339">
        <v>1499</v>
      </c>
      <c r="H83" s="343">
        <v>1499</v>
      </c>
      <c r="I83" s="343" t="s">
        <v>996</v>
      </c>
      <c r="J83" s="358" t="s">
        <v>1014</v>
      </c>
      <c r="K83" s="343">
        <f t="shared" si="92"/>
        <v>-22</v>
      </c>
      <c r="L83" s="377">
        <f t="shared" si="93"/>
        <v>577.11500000000012</v>
      </c>
      <c r="M83" s="378">
        <f t="shared" si="94"/>
        <v>-12677.115</v>
      </c>
      <c r="N83" s="343">
        <v>550</v>
      </c>
      <c r="O83" s="379" t="s">
        <v>604</v>
      </c>
      <c r="P83" s="380">
        <v>44217</v>
      </c>
      <c r="Q83" s="254"/>
      <c r="R83" s="259" t="s">
        <v>592</v>
      </c>
      <c r="S83" s="251"/>
      <c r="T83" s="251"/>
      <c r="U83" s="251"/>
      <c r="V83" s="251"/>
      <c r="W83" s="251"/>
      <c r="X83" s="251"/>
      <c r="Y83" s="251"/>
      <c r="Z83" s="251"/>
      <c r="AA83" s="251"/>
      <c r="AB83" s="251"/>
      <c r="AC83" s="251"/>
      <c r="AD83" s="251"/>
      <c r="AE83" s="251"/>
      <c r="AF83" s="258"/>
      <c r="AG83" s="253"/>
      <c r="AH83" s="301"/>
      <c r="AI83" s="301"/>
      <c r="AJ83" s="282"/>
      <c r="AK83" s="282"/>
      <c r="AL83" s="282"/>
    </row>
    <row r="84" spans="1:38" s="252" customFormat="1" ht="13.5" customHeight="1">
      <c r="A84" s="424">
        <v>12</v>
      </c>
      <c r="B84" s="250">
        <v>44586</v>
      </c>
      <c r="C84" s="410"/>
      <c r="D84" s="410" t="s">
        <v>1034</v>
      </c>
      <c r="E84" s="291" t="s">
        <v>593</v>
      </c>
      <c r="F84" s="291">
        <v>16920</v>
      </c>
      <c r="G84" s="291">
        <v>16775</v>
      </c>
      <c r="H84" s="383">
        <v>17025</v>
      </c>
      <c r="I84" s="383">
        <v>17200</v>
      </c>
      <c r="J84" s="387" t="s">
        <v>1035</v>
      </c>
      <c r="K84" s="383">
        <f t="shared" ref="K84" si="95">H84-F84</f>
        <v>105</v>
      </c>
      <c r="L84" s="411">
        <f t="shared" ref="L84" si="96">(H84*N84)*0.07%</f>
        <v>595.87500000000011</v>
      </c>
      <c r="M84" s="412">
        <f t="shared" ref="M84" si="97">(K84*N84)-L84</f>
        <v>4654.125</v>
      </c>
      <c r="N84" s="383">
        <v>50</v>
      </c>
      <c r="O84" s="413" t="s">
        <v>591</v>
      </c>
      <c r="P84" s="415">
        <v>44221</v>
      </c>
      <c r="Q84" s="254"/>
      <c r="R84" s="259" t="s">
        <v>592</v>
      </c>
      <c r="S84" s="251"/>
      <c r="T84" s="251"/>
      <c r="U84" s="251"/>
      <c r="V84" s="251"/>
      <c r="W84" s="251"/>
      <c r="X84" s="251"/>
      <c r="Y84" s="251"/>
      <c r="Z84" s="251"/>
      <c r="AA84" s="251"/>
      <c r="AB84" s="251"/>
      <c r="AC84" s="251"/>
      <c r="AD84" s="251"/>
      <c r="AE84" s="251"/>
      <c r="AF84" s="258"/>
      <c r="AG84" s="253"/>
      <c r="AH84" s="301"/>
      <c r="AI84" s="301"/>
      <c r="AJ84" s="282"/>
      <c r="AK84" s="282"/>
      <c r="AL84" s="282"/>
    </row>
    <row r="85" spans="1:38" s="252" customFormat="1" ht="13.5" customHeight="1">
      <c r="A85" s="424">
        <v>13</v>
      </c>
      <c r="B85" s="250">
        <v>44586</v>
      </c>
      <c r="C85" s="410"/>
      <c r="D85" s="410" t="s">
        <v>1053</v>
      </c>
      <c r="E85" s="291" t="s">
        <v>593</v>
      </c>
      <c r="F85" s="291">
        <v>295</v>
      </c>
      <c r="G85" s="291">
        <v>287</v>
      </c>
      <c r="H85" s="383">
        <v>301</v>
      </c>
      <c r="I85" s="383" t="s">
        <v>1054</v>
      </c>
      <c r="J85" s="387" t="s">
        <v>992</v>
      </c>
      <c r="K85" s="383">
        <f t="shared" ref="K85:K87" si="98">H85-F85</f>
        <v>6</v>
      </c>
      <c r="L85" s="411">
        <f t="shared" ref="L85:L87" si="99">(H85*N85)*0.07%</f>
        <v>316.05000000000007</v>
      </c>
      <c r="M85" s="412">
        <f t="shared" ref="M85:M87" si="100">(K85*N85)-L85</f>
        <v>8683.9500000000007</v>
      </c>
      <c r="N85" s="383">
        <v>1500</v>
      </c>
      <c r="O85" s="413" t="s">
        <v>591</v>
      </c>
      <c r="P85" s="415">
        <v>44221</v>
      </c>
      <c r="Q85" s="254"/>
      <c r="R85" s="259" t="s">
        <v>595</v>
      </c>
      <c r="S85" s="251"/>
      <c r="T85" s="251"/>
      <c r="U85" s="251"/>
      <c r="V85" s="251"/>
      <c r="W85" s="251"/>
      <c r="X85" s="251"/>
      <c r="Y85" s="251"/>
      <c r="Z85" s="251"/>
      <c r="AA85" s="251"/>
      <c r="AB85" s="251"/>
      <c r="AC85" s="251"/>
      <c r="AD85" s="251"/>
      <c r="AE85" s="251"/>
      <c r="AF85" s="258"/>
      <c r="AG85" s="253"/>
      <c r="AH85" s="301"/>
      <c r="AI85" s="301"/>
      <c r="AJ85" s="282"/>
      <c r="AK85" s="282"/>
      <c r="AL85" s="282"/>
    </row>
    <row r="86" spans="1:38" s="252" customFormat="1" ht="13.5" customHeight="1">
      <c r="A86" s="424">
        <v>14</v>
      </c>
      <c r="B86" s="250">
        <v>44588</v>
      </c>
      <c r="C86" s="410"/>
      <c r="D86" s="410" t="s">
        <v>1034</v>
      </c>
      <c r="E86" s="291" t="s">
        <v>593</v>
      </c>
      <c r="F86" s="291">
        <v>17015</v>
      </c>
      <c r="G86" s="291">
        <v>16785</v>
      </c>
      <c r="H86" s="383">
        <v>17115</v>
      </c>
      <c r="I86" s="383" t="s">
        <v>1060</v>
      </c>
      <c r="J86" s="387" t="s">
        <v>1061</v>
      </c>
      <c r="K86" s="383">
        <f t="shared" si="98"/>
        <v>100</v>
      </c>
      <c r="L86" s="411">
        <f t="shared" si="99"/>
        <v>599.02500000000009</v>
      </c>
      <c r="M86" s="412">
        <f t="shared" si="100"/>
        <v>4400.9750000000004</v>
      </c>
      <c r="N86" s="383">
        <v>50</v>
      </c>
      <c r="O86" s="413" t="s">
        <v>591</v>
      </c>
      <c r="P86" s="415">
        <v>44223</v>
      </c>
      <c r="Q86" s="254"/>
      <c r="R86" s="259" t="s">
        <v>592</v>
      </c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8"/>
      <c r="AG86" s="253"/>
      <c r="AH86" s="301"/>
      <c r="AI86" s="301"/>
      <c r="AJ86" s="282"/>
      <c r="AK86" s="282"/>
      <c r="AL86" s="282"/>
    </row>
    <row r="87" spans="1:38" s="252" customFormat="1" ht="13.5" customHeight="1">
      <c r="A87" s="424">
        <v>15</v>
      </c>
      <c r="B87" s="250">
        <v>44588</v>
      </c>
      <c r="C87" s="410"/>
      <c r="D87" s="410" t="s">
        <v>1062</v>
      </c>
      <c r="E87" s="291" t="s">
        <v>593</v>
      </c>
      <c r="F87" s="291">
        <v>3000</v>
      </c>
      <c r="G87" s="291">
        <v>2920</v>
      </c>
      <c r="H87" s="383">
        <v>3047.5</v>
      </c>
      <c r="I87" s="383" t="s">
        <v>1063</v>
      </c>
      <c r="J87" s="387" t="s">
        <v>747</v>
      </c>
      <c r="K87" s="383">
        <f t="shared" si="98"/>
        <v>47.5</v>
      </c>
      <c r="L87" s="411">
        <f t="shared" si="99"/>
        <v>373.31875000000008</v>
      </c>
      <c r="M87" s="412">
        <f t="shared" si="100"/>
        <v>7939.1812499999996</v>
      </c>
      <c r="N87" s="383">
        <v>175</v>
      </c>
      <c r="O87" s="413" t="s">
        <v>591</v>
      </c>
      <c r="P87" s="414">
        <v>44224</v>
      </c>
      <c r="Q87" s="254"/>
      <c r="R87" s="259" t="s">
        <v>595</v>
      </c>
      <c r="S87" s="251"/>
      <c r="T87" s="251"/>
      <c r="U87" s="251"/>
      <c r="V87" s="251"/>
      <c r="W87" s="251"/>
      <c r="X87" s="251"/>
      <c r="Y87" s="251"/>
      <c r="Z87" s="251"/>
      <c r="AA87" s="251"/>
      <c r="AB87" s="251"/>
      <c r="AC87" s="251"/>
      <c r="AD87" s="251"/>
      <c r="AE87" s="251"/>
      <c r="AF87" s="258"/>
      <c r="AG87" s="253"/>
      <c r="AH87" s="301"/>
      <c r="AI87" s="301"/>
      <c r="AJ87" s="282"/>
      <c r="AK87" s="282"/>
      <c r="AL87" s="282"/>
    </row>
    <row r="88" spans="1:38" s="252" customFormat="1" ht="13.5" customHeight="1">
      <c r="A88" s="424">
        <v>16</v>
      </c>
      <c r="B88" s="250">
        <v>44588</v>
      </c>
      <c r="C88" s="410"/>
      <c r="D88" s="410" t="s">
        <v>1053</v>
      </c>
      <c r="E88" s="291" t="s">
        <v>593</v>
      </c>
      <c r="F88" s="291">
        <v>293.5</v>
      </c>
      <c r="G88" s="291">
        <v>285</v>
      </c>
      <c r="H88" s="383">
        <v>301</v>
      </c>
      <c r="I88" s="383" t="s">
        <v>1054</v>
      </c>
      <c r="J88" s="387" t="s">
        <v>1086</v>
      </c>
      <c r="K88" s="383">
        <f t="shared" ref="K88" si="101">H88-F88</f>
        <v>7.5</v>
      </c>
      <c r="L88" s="411">
        <f t="shared" ref="L88" si="102">(H88*N88)*0.07%</f>
        <v>316.05000000000007</v>
      </c>
      <c r="M88" s="412">
        <f t="shared" ref="M88" si="103">(K88*N88)-L88</f>
        <v>10933.95</v>
      </c>
      <c r="N88" s="383">
        <v>1500</v>
      </c>
      <c r="O88" s="413" t="s">
        <v>591</v>
      </c>
      <c r="P88" s="414">
        <v>44224</v>
      </c>
      <c r="Q88" s="254"/>
      <c r="R88" s="259" t="s">
        <v>595</v>
      </c>
      <c r="S88" s="251"/>
      <c r="T88" s="251"/>
      <c r="U88" s="251"/>
      <c r="V88" s="251"/>
      <c r="W88" s="251"/>
      <c r="X88" s="251"/>
      <c r="Y88" s="251"/>
      <c r="Z88" s="251"/>
      <c r="AA88" s="251"/>
      <c r="AB88" s="251"/>
      <c r="AC88" s="251"/>
      <c r="AD88" s="251"/>
      <c r="AE88" s="251"/>
      <c r="AF88" s="258"/>
      <c r="AG88" s="253"/>
      <c r="AH88" s="301"/>
      <c r="AI88" s="301"/>
      <c r="AJ88" s="282"/>
      <c r="AK88" s="282"/>
      <c r="AL88" s="282"/>
    </row>
    <row r="89" spans="1:38" s="252" customFormat="1" ht="13.5" customHeight="1">
      <c r="A89" s="424">
        <v>17</v>
      </c>
      <c r="B89" s="250">
        <v>44588</v>
      </c>
      <c r="C89" s="410"/>
      <c r="D89" s="410" t="s">
        <v>1072</v>
      </c>
      <c r="E89" s="291" t="s">
        <v>593</v>
      </c>
      <c r="F89" s="291">
        <v>1466</v>
      </c>
      <c r="G89" s="291">
        <v>1450</v>
      </c>
      <c r="H89" s="383">
        <v>1486</v>
      </c>
      <c r="I89" s="383" t="s">
        <v>1073</v>
      </c>
      <c r="J89" s="387" t="s">
        <v>860</v>
      </c>
      <c r="K89" s="383">
        <f t="shared" ref="K89:K90" si="104">H89-F89</f>
        <v>20</v>
      </c>
      <c r="L89" s="411">
        <f t="shared" ref="L89:L90" si="105">(H89*N89)*0.07%</f>
        <v>572.11000000000013</v>
      </c>
      <c r="M89" s="412">
        <f t="shared" ref="M89:M90" si="106">(K89*N89)-L89</f>
        <v>10427.89</v>
      </c>
      <c r="N89" s="383">
        <v>550</v>
      </c>
      <c r="O89" s="413" t="s">
        <v>591</v>
      </c>
      <c r="P89" s="415">
        <v>44223</v>
      </c>
      <c r="Q89" s="254"/>
      <c r="R89" s="259" t="s">
        <v>592</v>
      </c>
      <c r="S89" s="251"/>
      <c r="T89" s="251"/>
      <c r="U89" s="251"/>
      <c r="V89" s="251"/>
      <c r="W89" s="251"/>
      <c r="X89" s="251"/>
      <c r="Y89" s="251"/>
      <c r="Z89" s="251"/>
      <c r="AA89" s="251"/>
      <c r="AB89" s="251"/>
      <c r="AC89" s="251"/>
      <c r="AD89" s="251"/>
      <c r="AE89" s="251"/>
      <c r="AF89" s="258"/>
      <c r="AG89" s="253"/>
      <c r="AH89" s="301"/>
      <c r="AI89" s="301"/>
      <c r="AJ89" s="282"/>
      <c r="AK89" s="282"/>
      <c r="AL89" s="282"/>
    </row>
    <row r="90" spans="1:38" s="252" customFormat="1" ht="13.5" customHeight="1">
      <c r="A90" s="291">
        <v>18</v>
      </c>
      <c r="B90" s="250">
        <v>44588</v>
      </c>
      <c r="C90" s="410"/>
      <c r="D90" s="410" t="s">
        <v>1076</v>
      </c>
      <c r="E90" s="291" t="s">
        <v>593</v>
      </c>
      <c r="F90" s="291">
        <v>7120</v>
      </c>
      <c r="G90" s="291">
        <v>7100</v>
      </c>
      <c r="H90" s="383">
        <v>7220</v>
      </c>
      <c r="I90" s="383">
        <v>7300</v>
      </c>
      <c r="J90" s="387" t="s">
        <v>1061</v>
      </c>
      <c r="K90" s="383">
        <f t="shared" si="104"/>
        <v>100</v>
      </c>
      <c r="L90" s="411">
        <f t="shared" si="105"/>
        <v>505.40000000000009</v>
      </c>
      <c r="M90" s="412">
        <f t="shared" si="106"/>
        <v>9494.6</v>
      </c>
      <c r="N90" s="383">
        <v>100</v>
      </c>
      <c r="O90" s="413" t="s">
        <v>591</v>
      </c>
      <c r="P90" s="414">
        <v>44224</v>
      </c>
      <c r="Q90" s="254"/>
      <c r="R90" s="259" t="s">
        <v>592</v>
      </c>
      <c r="S90" s="251"/>
      <c r="T90" s="251"/>
      <c r="U90" s="251"/>
      <c r="V90" s="251"/>
      <c r="W90" s="251"/>
      <c r="X90" s="251"/>
      <c r="Y90" s="251"/>
      <c r="Z90" s="251"/>
      <c r="AA90" s="251"/>
      <c r="AB90" s="251"/>
      <c r="AC90" s="251"/>
      <c r="AD90" s="251"/>
      <c r="AE90" s="251"/>
      <c r="AF90" s="258"/>
      <c r="AG90" s="253"/>
      <c r="AH90" s="301"/>
      <c r="AI90" s="301"/>
      <c r="AJ90" s="282"/>
      <c r="AK90" s="282"/>
      <c r="AL90" s="282"/>
    </row>
    <row r="91" spans="1:38" s="252" customFormat="1" ht="13.5" customHeight="1">
      <c r="A91" s="291">
        <v>19</v>
      </c>
      <c r="B91" s="250">
        <v>44589</v>
      </c>
      <c r="C91" s="410"/>
      <c r="D91" s="410" t="s">
        <v>1072</v>
      </c>
      <c r="E91" s="291" t="s">
        <v>593</v>
      </c>
      <c r="F91" s="291">
        <v>1474</v>
      </c>
      <c r="G91" s="291">
        <v>1450</v>
      </c>
      <c r="H91" s="383">
        <v>1490.5</v>
      </c>
      <c r="I91" s="383" t="s">
        <v>1073</v>
      </c>
      <c r="J91" s="387" t="s">
        <v>1121</v>
      </c>
      <c r="K91" s="383">
        <f t="shared" ref="K91" si="107">H91-F91</f>
        <v>16.5</v>
      </c>
      <c r="L91" s="411">
        <f t="shared" ref="L91" si="108">(H91*N91)*0.07%</f>
        <v>573.84250000000009</v>
      </c>
      <c r="M91" s="412">
        <f t="shared" ref="M91" si="109">(K91*N91)-L91</f>
        <v>8501.1574999999993</v>
      </c>
      <c r="N91" s="383">
        <v>550</v>
      </c>
      <c r="O91" s="413" t="s">
        <v>591</v>
      </c>
      <c r="P91" s="414">
        <v>44227</v>
      </c>
      <c r="Q91" s="254"/>
      <c r="R91" s="259" t="s">
        <v>592</v>
      </c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351"/>
      <c r="AG91" s="348"/>
      <c r="AH91" s="254"/>
      <c r="AI91" s="254"/>
      <c r="AJ91" s="351"/>
      <c r="AK91" s="351"/>
      <c r="AL91" s="351"/>
    </row>
    <row r="92" spans="1:38" s="252" customFormat="1" ht="13.5" customHeight="1">
      <c r="A92" s="339">
        <v>20</v>
      </c>
      <c r="B92" s="340">
        <v>44589</v>
      </c>
      <c r="C92" s="381"/>
      <c r="D92" s="381" t="s">
        <v>1089</v>
      </c>
      <c r="E92" s="339" t="s">
        <v>593</v>
      </c>
      <c r="F92" s="339">
        <v>533</v>
      </c>
      <c r="G92" s="339">
        <v>525</v>
      </c>
      <c r="H92" s="343">
        <v>525</v>
      </c>
      <c r="I92" s="343" t="s">
        <v>1090</v>
      </c>
      <c r="J92" s="358" t="s">
        <v>1096</v>
      </c>
      <c r="K92" s="343">
        <f t="shared" ref="K92:K94" si="110">H92-F92</f>
        <v>-8</v>
      </c>
      <c r="L92" s="377">
        <f t="shared" ref="L92:L94" si="111">(H92*N92)*0.07%</f>
        <v>551.25000000000011</v>
      </c>
      <c r="M92" s="378">
        <f t="shared" ref="M92:M94" si="112">(K92*N92)-L92</f>
        <v>-12551.25</v>
      </c>
      <c r="N92" s="343">
        <v>1500</v>
      </c>
      <c r="O92" s="379" t="s">
        <v>604</v>
      </c>
      <c r="P92" s="478">
        <v>44224</v>
      </c>
      <c r="Q92" s="254"/>
      <c r="R92" s="259" t="s">
        <v>595</v>
      </c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351"/>
      <c r="AG92" s="348"/>
      <c r="AH92" s="254"/>
      <c r="AI92" s="254"/>
      <c r="AJ92" s="351"/>
      <c r="AK92" s="351"/>
      <c r="AL92" s="351"/>
    </row>
    <row r="93" spans="1:38" s="252" customFormat="1" ht="13.5" customHeight="1">
      <c r="A93" s="339">
        <v>21</v>
      </c>
      <c r="B93" s="340">
        <v>44589</v>
      </c>
      <c r="C93" s="381"/>
      <c r="D93" s="381" t="s">
        <v>1093</v>
      </c>
      <c r="E93" s="339" t="s">
        <v>593</v>
      </c>
      <c r="F93" s="339">
        <v>781.5</v>
      </c>
      <c r="G93" s="339">
        <v>771</v>
      </c>
      <c r="H93" s="343">
        <v>771</v>
      </c>
      <c r="I93" s="343" t="s">
        <v>1094</v>
      </c>
      <c r="J93" s="358" t="s">
        <v>1012</v>
      </c>
      <c r="K93" s="343">
        <f t="shared" si="110"/>
        <v>-10.5</v>
      </c>
      <c r="L93" s="377">
        <f t="shared" si="111"/>
        <v>647.6400000000001</v>
      </c>
      <c r="M93" s="378">
        <f t="shared" si="112"/>
        <v>-13247.64</v>
      </c>
      <c r="N93" s="343">
        <v>1200</v>
      </c>
      <c r="O93" s="379" t="s">
        <v>604</v>
      </c>
      <c r="P93" s="478">
        <v>44224</v>
      </c>
      <c r="Q93" s="254"/>
      <c r="R93" s="259" t="s">
        <v>595</v>
      </c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351"/>
      <c r="AG93" s="348"/>
      <c r="AH93" s="254"/>
      <c r="AI93" s="254"/>
      <c r="AJ93" s="351"/>
      <c r="AK93" s="351"/>
      <c r="AL93" s="351"/>
    </row>
    <row r="94" spans="1:38" s="252" customFormat="1" ht="13.5" customHeight="1">
      <c r="A94" s="339">
        <v>22</v>
      </c>
      <c r="B94" s="340">
        <v>44589</v>
      </c>
      <c r="C94" s="381"/>
      <c r="D94" s="381" t="s">
        <v>1095</v>
      </c>
      <c r="E94" s="339" t="s">
        <v>593</v>
      </c>
      <c r="F94" s="339">
        <v>38275</v>
      </c>
      <c r="G94" s="339">
        <v>37950</v>
      </c>
      <c r="H94" s="343">
        <v>37950</v>
      </c>
      <c r="I94" s="343">
        <v>39000</v>
      </c>
      <c r="J94" s="358" t="s">
        <v>1097</v>
      </c>
      <c r="K94" s="343">
        <f t="shared" si="110"/>
        <v>-325</v>
      </c>
      <c r="L94" s="377">
        <f t="shared" si="111"/>
        <v>664.12500000000011</v>
      </c>
      <c r="M94" s="378">
        <f t="shared" si="112"/>
        <v>-8789.125</v>
      </c>
      <c r="N94" s="343">
        <v>25</v>
      </c>
      <c r="O94" s="379" t="s">
        <v>604</v>
      </c>
      <c r="P94" s="478">
        <v>44224</v>
      </c>
      <c r="Q94" s="254"/>
      <c r="R94" s="259" t="s">
        <v>592</v>
      </c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351"/>
      <c r="AG94" s="348"/>
      <c r="AH94" s="254"/>
      <c r="AI94" s="254"/>
      <c r="AJ94" s="351"/>
      <c r="AK94" s="351"/>
      <c r="AL94" s="351"/>
    </row>
    <row r="95" spans="1:38" s="252" customFormat="1" ht="13.5" customHeight="1">
      <c r="A95" s="256"/>
      <c r="B95" s="253"/>
      <c r="C95" s="400"/>
      <c r="D95" s="400"/>
      <c r="E95" s="256"/>
      <c r="F95" s="256"/>
      <c r="G95" s="256"/>
      <c r="H95" s="257"/>
      <c r="I95" s="257"/>
      <c r="J95" s="329"/>
      <c r="K95" s="257"/>
      <c r="L95" s="289"/>
      <c r="M95" s="290"/>
      <c r="N95" s="257"/>
      <c r="O95" s="299"/>
      <c r="P95" s="300"/>
      <c r="Q95" s="254"/>
      <c r="R95" s="259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351"/>
      <c r="AG95" s="348"/>
      <c r="AH95" s="254"/>
      <c r="AI95" s="254"/>
      <c r="AJ95" s="351"/>
      <c r="AK95" s="351"/>
      <c r="AL95" s="351"/>
    </row>
    <row r="96" spans="1:38" ht="13.5" customHeight="1">
      <c r="A96" s="111"/>
      <c r="B96" s="112"/>
      <c r="C96" s="146"/>
      <c r="D96" s="154"/>
      <c r="E96" s="155"/>
      <c r="F96" s="111"/>
      <c r="G96" s="111"/>
      <c r="H96" s="111"/>
      <c r="I96" s="147"/>
      <c r="J96" s="147"/>
      <c r="K96" s="147"/>
      <c r="L96" s="147"/>
      <c r="M96" s="147"/>
      <c r="N96" s="147"/>
      <c r="O96" s="147"/>
      <c r="P96" s="147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56"/>
      <c r="B97" s="112"/>
      <c r="C97" s="113"/>
      <c r="D97" s="157"/>
      <c r="E97" s="116"/>
      <c r="F97" s="116"/>
      <c r="G97" s="116"/>
      <c r="H97" s="116"/>
      <c r="I97" s="116"/>
      <c r="J97" s="6"/>
      <c r="K97" s="116"/>
      <c r="L97" s="116"/>
      <c r="M97" s="6"/>
      <c r="N97" s="1"/>
      <c r="O97" s="113"/>
      <c r="P97" s="41"/>
      <c r="Q97" s="4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41"/>
      <c r="AG97" s="41"/>
      <c r="AH97" s="41"/>
      <c r="AI97" s="41"/>
      <c r="AJ97" s="41"/>
      <c r="AK97" s="41"/>
      <c r="AL97" s="41"/>
    </row>
    <row r="98" spans="1:38" ht="12.75" customHeight="1">
      <c r="A98" s="158" t="s">
        <v>614</v>
      </c>
      <c r="B98" s="158"/>
      <c r="C98" s="158"/>
      <c r="D98" s="158"/>
      <c r="E98" s="159"/>
      <c r="F98" s="116"/>
      <c r="G98" s="116"/>
      <c r="H98" s="116"/>
      <c r="I98" s="116"/>
      <c r="J98" s="1"/>
      <c r="K98" s="6"/>
      <c r="L98" s="6"/>
      <c r="M98" s="6"/>
      <c r="N98" s="1"/>
      <c r="O98" s="1"/>
      <c r="P98" s="41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38.25" customHeight="1">
      <c r="A99" s="96" t="s">
        <v>16</v>
      </c>
      <c r="B99" s="96" t="s">
        <v>568</v>
      </c>
      <c r="C99" s="96"/>
      <c r="D99" s="97" t="s">
        <v>579</v>
      </c>
      <c r="E99" s="96" t="s">
        <v>580</v>
      </c>
      <c r="F99" s="96" t="s">
        <v>581</v>
      </c>
      <c r="G99" s="96" t="s">
        <v>602</v>
      </c>
      <c r="H99" s="96" t="s">
        <v>583</v>
      </c>
      <c r="I99" s="96" t="s">
        <v>584</v>
      </c>
      <c r="J99" s="95" t="s">
        <v>585</v>
      </c>
      <c r="K99" s="95" t="s">
        <v>615</v>
      </c>
      <c r="L99" s="98" t="s">
        <v>587</v>
      </c>
      <c r="M99" s="153" t="s">
        <v>611</v>
      </c>
      <c r="N99" s="96" t="s">
        <v>612</v>
      </c>
      <c r="O99" s="96" t="s">
        <v>589</v>
      </c>
      <c r="P99" s="97" t="s">
        <v>590</v>
      </c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s="252" customFormat="1" ht="12.75" customHeight="1">
      <c r="A100" s="339">
        <v>1</v>
      </c>
      <c r="B100" s="340">
        <v>44561</v>
      </c>
      <c r="C100" s="341"/>
      <c r="D100" s="342" t="s">
        <v>874</v>
      </c>
      <c r="E100" s="339" t="s">
        <v>593</v>
      </c>
      <c r="F100" s="339">
        <v>81.5</v>
      </c>
      <c r="G100" s="339">
        <v>40</v>
      </c>
      <c r="H100" s="339">
        <v>40</v>
      </c>
      <c r="I100" s="343" t="s">
        <v>875</v>
      </c>
      <c r="J100" s="344" t="s">
        <v>881</v>
      </c>
      <c r="K100" s="345">
        <f t="shared" ref="K100" si="113">H100-F100</f>
        <v>-41.5</v>
      </c>
      <c r="L100" s="357">
        <v>100</v>
      </c>
      <c r="M100" s="358">
        <f t="shared" ref="M100" si="114">(K100*N100)-100</f>
        <v>-2175</v>
      </c>
      <c r="N100" s="358">
        <v>50</v>
      </c>
      <c r="O100" s="346" t="s">
        <v>604</v>
      </c>
      <c r="P100" s="340">
        <v>44564</v>
      </c>
      <c r="Q100" s="254"/>
      <c r="R100" s="255" t="s">
        <v>595</v>
      </c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</row>
    <row r="101" spans="1:38" s="252" customFormat="1" ht="12.75" customHeight="1">
      <c r="A101" s="339">
        <v>2</v>
      </c>
      <c r="B101" s="340">
        <v>44565</v>
      </c>
      <c r="C101" s="341"/>
      <c r="D101" s="342" t="s">
        <v>890</v>
      </c>
      <c r="E101" s="339" t="s">
        <v>593</v>
      </c>
      <c r="F101" s="339">
        <v>65.5</v>
      </c>
      <c r="G101" s="339">
        <v>20</v>
      </c>
      <c r="H101" s="339">
        <v>24.5</v>
      </c>
      <c r="I101" s="343">
        <v>120</v>
      </c>
      <c r="J101" s="344" t="s">
        <v>898</v>
      </c>
      <c r="K101" s="345">
        <f t="shared" ref="K101" si="115">H101-F101</f>
        <v>-41</v>
      </c>
      <c r="L101" s="357">
        <v>100</v>
      </c>
      <c r="M101" s="358">
        <f t="shared" ref="M101" si="116">(K101*N101)-100</f>
        <v>-2150</v>
      </c>
      <c r="N101" s="358">
        <v>50</v>
      </c>
      <c r="O101" s="346" t="s">
        <v>604</v>
      </c>
      <c r="P101" s="417">
        <v>44565</v>
      </c>
      <c r="Q101" s="254"/>
      <c r="R101" s="255" t="s">
        <v>595</v>
      </c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</row>
    <row r="102" spans="1:38" s="252" customFormat="1" ht="12.75" customHeight="1">
      <c r="A102" s="339">
        <v>3</v>
      </c>
      <c r="B102" s="340">
        <v>44566</v>
      </c>
      <c r="C102" s="341"/>
      <c r="D102" s="342" t="s">
        <v>891</v>
      </c>
      <c r="E102" s="339" t="s">
        <v>593</v>
      </c>
      <c r="F102" s="339">
        <v>3.8</v>
      </c>
      <c r="G102" s="339">
        <v>2.9</v>
      </c>
      <c r="H102" s="339">
        <v>2.9</v>
      </c>
      <c r="I102" s="343" t="s">
        <v>894</v>
      </c>
      <c r="J102" s="344" t="s">
        <v>904</v>
      </c>
      <c r="K102" s="345">
        <f t="shared" ref="K102" si="117">H102-F102</f>
        <v>-0.89999999999999991</v>
      </c>
      <c r="L102" s="357">
        <v>100</v>
      </c>
      <c r="M102" s="358">
        <f t="shared" ref="M102" si="118">(K102*N102)-100</f>
        <v>-4899.7</v>
      </c>
      <c r="N102" s="358">
        <v>5333</v>
      </c>
      <c r="O102" s="346" t="s">
        <v>604</v>
      </c>
      <c r="P102" s="340">
        <v>44565</v>
      </c>
      <c r="Q102" s="254"/>
      <c r="R102" s="255" t="s">
        <v>595</v>
      </c>
      <c r="S102" s="251"/>
      <c r="T102" s="251"/>
      <c r="U102" s="251"/>
      <c r="V102" s="251"/>
      <c r="W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</row>
    <row r="103" spans="1:38" s="252" customFormat="1" ht="12.75" customHeight="1">
      <c r="A103" s="291">
        <v>4</v>
      </c>
      <c r="B103" s="250">
        <v>44566</v>
      </c>
      <c r="C103" s="292"/>
      <c r="D103" s="382" t="s">
        <v>892</v>
      </c>
      <c r="E103" s="291" t="s">
        <v>593</v>
      </c>
      <c r="F103" s="291">
        <v>9.75</v>
      </c>
      <c r="G103" s="291">
        <v>7</v>
      </c>
      <c r="H103" s="291">
        <v>12</v>
      </c>
      <c r="I103" s="383" t="s">
        <v>893</v>
      </c>
      <c r="J103" s="384" t="s">
        <v>895</v>
      </c>
      <c r="K103" s="385">
        <f t="shared" ref="K103" si="119">H103-F103</f>
        <v>2.25</v>
      </c>
      <c r="L103" s="386">
        <v>100</v>
      </c>
      <c r="M103" s="387">
        <f t="shared" ref="M103" si="120">(K103*N103)-100</f>
        <v>3275</v>
      </c>
      <c r="N103" s="387">
        <v>1500</v>
      </c>
      <c r="O103" s="388" t="s">
        <v>591</v>
      </c>
      <c r="P103" s="389">
        <v>44566</v>
      </c>
      <c r="Q103" s="254"/>
      <c r="R103" s="255" t="s">
        <v>595</v>
      </c>
      <c r="S103" s="251"/>
      <c r="T103" s="251"/>
      <c r="U103" s="251"/>
      <c r="V103" s="251"/>
      <c r="W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</row>
    <row r="104" spans="1:38" s="252" customFormat="1" ht="12.75" customHeight="1">
      <c r="A104" s="291">
        <v>5</v>
      </c>
      <c r="B104" s="250">
        <v>44567</v>
      </c>
      <c r="C104" s="292"/>
      <c r="D104" s="382" t="s">
        <v>899</v>
      </c>
      <c r="E104" s="291" t="s">
        <v>593</v>
      </c>
      <c r="F104" s="291">
        <v>26.5</v>
      </c>
      <c r="G104" s="291">
        <v>17</v>
      </c>
      <c r="H104" s="291">
        <v>32.25</v>
      </c>
      <c r="I104" s="383" t="s">
        <v>900</v>
      </c>
      <c r="J104" s="384" t="s">
        <v>901</v>
      </c>
      <c r="K104" s="385">
        <f t="shared" ref="K104" si="121">H104-F104</f>
        <v>5.75</v>
      </c>
      <c r="L104" s="386">
        <v>100</v>
      </c>
      <c r="M104" s="387">
        <f t="shared" ref="M104" si="122">(K104*N104)-100</f>
        <v>3062.5</v>
      </c>
      <c r="N104" s="387">
        <v>550</v>
      </c>
      <c r="O104" s="388" t="s">
        <v>591</v>
      </c>
      <c r="P104" s="389">
        <v>44567</v>
      </c>
      <c r="Q104" s="254"/>
      <c r="R104" s="255" t="s">
        <v>595</v>
      </c>
      <c r="S104" s="251"/>
      <c r="T104" s="251"/>
      <c r="U104" s="251"/>
      <c r="V104" s="251"/>
      <c r="W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</row>
    <row r="105" spans="1:38" s="252" customFormat="1" ht="12.75" customHeight="1">
      <c r="A105" s="291">
        <v>6</v>
      </c>
      <c r="B105" s="250">
        <v>44567</v>
      </c>
      <c r="C105" s="292"/>
      <c r="D105" s="382" t="s">
        <v>902</v>
      </c>
      <c r="E105" s="291" t="s">
        <v>593</v>
      </c>
      <c r="F105" s="291">
        <v>29</v>
      </c>
      <c r="G105" s="291"/>
      <c r="H105" s="291">
        <v>45</v>
      </c>
      <c r="I105" s="383" t="s">
        <v>903</v>
      </c>
      <c r="J105" s="384" t="s">
        <v>897</v>
      </c>
      <c r="K105" s="385">
        <f t="shared" ref="K105" si="123">H105-F105</f>
        <v>16</v>
      </c>
      <c r="L105" s="386">
        <v>100</v>
      </c>
      <c r="M105" s="387">
        <f t="shared" ref="M105" si="124">(K105*N105)-100</f>
        <v>700</v>
      </c>
      <c r="N105" s="387">
        <v>50</v>
      </c>
      <c r="O105" s="388" t="s">
        <v>591</v>
      </c>
      <c r="P105" s="389">
        <v>44567</v>
      </c>
      <c r="Q105" s="254"/>
      <c r="R105" s="255" t="s">
        <v>592</v>
      </c>
      <c r="S105" s="251"/>
      <c r="T105" s="251"/>
      <c r="U105" s="251"/>
      <c r="V105" s="251"/>
      <c r="W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</row>
    <row r="106" spans="1:38" s="252" customFormat="1" ht="12.75" customHeight="1">
      <c r="A106" s="291">
        <v>7</v>
      </c>
      <c r="B106" s="250">
        <v>44568</v>
      </c>
      <c r="C106" s="292"/>
      <c r="D106" s="382" t="s">
        <v>906</v>
      </c>
      <c r="E106" s="291" t="s">
        <v>593</v>
      </c>
      <c r="F106" s="291">
        <v>98</v>
      </c>
      <c r="G106" s="291">
        <v>60</v>
      </c>
      <c r="H106" s="291">
        <v>113.5</v>
      </c>
      <c r="I106" s="383" t="s">
        <v>907</v>
      </c>
      <c r="J106" s="384" t="s">
        <v>884</v>
      </c>
      <c r="K106" s="385">
        <f t="shared" ref="K106:K108" si="125">H106-F106</f>
        <v>15.5</v>
      </c>
      <c r="L106" s="386">
        <v>100</v>
      </c>
      <c r="M106" s="387">
        <f t="shared" ref="M106:M108" si="126">(K106*N106)-100</f>
        <v>675</v>
      </c>
      <c r="N106" s="387">
        <v>50</v>
      </c>
      <c r="O106" s="388" t="s">
        <v>591</v>
      </c>
      <c r="P106" s="389">
        <v>44568</v>
      </c>
      <c r="Q106" s="254"/>
      <c r="R106" s="255" t="s">
        <v>592</v>
      </c>
      <c r="S106" s="251"/>
      <c r="T106" s="251"/>
      <c r="U106" s="251"/>
      <c r="V106" s="251"/>
      <c r="W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</row>
    <row r="107" spans="1:38" s="252" customFormat="1" ht="12.75" customHeight="1">
      <c r="A107" s="291">
        <v>8</v>
      </c>
      <c r="B107" s="250">
        <v>44568</v>
      </c>
      <c r="C107" s="292"/>
      <c r="D107" s="382" t="s">
        <v>908</v>
      </c>
      <c r="E107" s="291" t="s">
        <v>593</v>
      </c>
      <c r="F107" s="291">
        <v>94.5</v>
      </c>
      <c r="G107" s="291">
        <v>58</v>
      </c>
      <c r="H107" s="291">
        <v>107.5</v>
      </c>
      <c r="I107" s="383" t="s">
        <v>907</v>
      </c>
      <c r="J107" s="384" t="s">
        <v>882</v>
      </c>
      <c r="K107" s="385">
        <f t="shared" si="125"/>
        <v>13</v>
      </c>
      <c r="L107" s="386">
        <v>100</v>
      </c>
      <c r="M107" s="387">
        <f t="shared" si="126"/>
        <v>550</v>
      </c>
      <c r="N107" s="387">
        <v>50</v>
      </c>
      <c r="O107" s="388" t="s">
        <v>591</v>
      </c>
      <c r="P107" s="389">
        <v>44568</v>
      </c>
      <c r="Q107" s="254"/>
      <c r="R107" s="255" t="s">
        <v>595</v>
      </c>
      <c r="S107" s="251"/>
      <c r="T107" s="251"/>
      <c r="U107" s="251"/>
      <c r="V107" s="251"/>
      <c r="W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</row>
    <row r="108" spans="1:38" s="252" customFormat="1" ht="12.75" customHeight="1">
      <c r="A108" s="339">
        <v>9</v>
      </c>
      <c r="B108" s="340">
        <v>44568</v>
      </c>
      <c r="C108" s="341"/>
      <c r="D108" s="342" t="s">
        <v>911</v>
      </c>
      <c r="E108" s="339" t="s">
        <v>593</v>
      </c>
      <c r="F108" s="339">
        <v>235</v>
      </c>
      <c r="G108" s="339">
        <v>180</v>
      </c>
      <c r="H108" s="339">
        <v>190</v>
      </c>
      <c r="I108" s="343" t="s">
        <v>909</v>
      </c>
      <c r="J108" s="344" t="s">
        <v>910</v>
      </c>
      <c r="K108" s="345">
        <f t="shared" si="125"/>
        <v>-45</v>
      </c>
      <c r="L108" s="357">
        <v>100</v>
      </c>
      <c r="M108" s="358">
        <f t="shared" si="126"/>
        <v>-1225</v>
      </c>
      <c r="N108" s="358">
        <v>25</v>
      </c>
      <c r="O108" s="346" t="s">
        <v>604</v>
      </c>
      <c r="P108" s="340">
        <v>44568</v>
      </c>
      <c r="Q108" s="254"/>
      <c r="R108" s="255" t="s">
        <v>592</v>
      </c>
      <c r="S108" s="251"/>
      <c r="T108" s="251"/>
      <c r="U108" s="251"/>
      <c r="V108" s="251"/>
      <c r="W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</row>
    <row r="109" spans="1:38" s="252" customFormat="1" ht="12.75" customHeight="1">
      <c r="A109" s="291">
        <v>10</v>
      </c>
      <c r="B109" s="250">
        <v>44571</v>
      </c>
      <c r="C109" s="292"/>
      <c r="D109" s="382" t="s">
        <v>916</v>
      </c>
      <c r="E109" s="291" t="s">
        <v>593</v>
      </c>
      <c r="F109" s="291">
        <v>59</v>
      </c>
      <c r="G109" s="291">
        <v>25</v>
      </c>
      <c r="H109" s="291">
        <v>69</v>
      </c>
      <c r="I109" s="383" t="s">
        <v>917</v>
      </c>
      <c r="J109" s="384" t="s">
        <v>918</v>
      </c>
      <c r="K109" s="385">
        <f t="shared" ref="K109" si="127">H109-F109</f>
        <v>10</v>
      </c>
      <c r="L109" s="386">
        <v>100</v>
      </c>
      <c r="M109" s="387">
        <f t="shared" ref="M109" si="128">(K109*N109)-100</f>
        <v>400</v>
      </c>
      <c r="N109" s="387">
        <v>50</v>
      </c>
      <c r="O109" s="388" t="s">
        <v>591</v>
      </c>
      <c r="P109" s="389">
        <v>44571</v>
      </c>
      <c r="Q109" s="254"/>
      <c r="R109" s="255" t="s">
        <v>592</v>
      </c>
      <c r="S109" s="251"/>
      <c r="T109" s="251"/>
      <c r="U109" s="251"/>
      <c r="V109" s="251"/>
      <c r="W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</row>
    <row r="110" spans="1:38" s="252" customFormat="1" ht="12.75" customHeight="1">
      <c r="A110" s="291">
        <v>11</v>
      </c>
      <c r="B110" s="250">
        <v>44571</v>
      </c>
      <c r="C110" s="292"/>
      <c r="D110" s="382" t="s">
        <v>919</v>
      </c>
      <c r="E110" s="291" t="s">
        <v>593</v>
      </c>
      <c r="F110" s="291">
        <v>3.8</v>
      </c>
      <c r="G110" s="291">
        <v>2.9</v>
      </c>
      <c r="H110" s="291">
        <v>4.5999999999999996</v>
      </c>
      <c r="I110" s="414" t="s">
        <v>894</v>
      </c>
      <c r="J110" s="384" t="s">
        <v>947</v>
      </c>
      <c r="K110" s="385">
        <f t="shared" ref="K110" si="129">H110-F110</f>
        <v>0.79999999999999982</v>
      </c>
      <c r="L110" s="386">
        <v>100</v>
      </c>
      <c r="M110" s="387">
        <f t="shared" ref="M110" si="130">(K110*N110)-100</f>
        <v>4166.3999999999987</v>
      </c>
      <c r="N110" s="387">
        <v>5333</v>
      </c>
      <c r="O110" s="388" t="s">
        <v>591</v>
      </c>
      <c r="P110" s="250">
        <v>44574</v>
      </c>
      <c r="Q110" s="254"/>
      <c r="R110" s="255" t="s">
        <v>595</v>
      </c>
      <c r="S110" s="251"/>
      <c r="T110" s="251"/>
      <c r="U110" s="251"/>
      <c r="V110" s="251"/>
      <c r="W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</row>
    <row r="111" spans="1:38" s="252" customFormat="1" ht="12.75" customHeight="1">
      <c r="A111" s="339">
        <v>12</v>
      </c>
      <c r="B111" s="340">
        <v>44572</v>
      </c>
      <c r="C111" s="341"/>
      <c r="D111" s="342" t="s">
        <v>926</v>
      </c>
      <c r="E111" s="339" t="s">
        <v>593</v>
      </c>
      <c r="F111" s="339">
        <v>61.5</v>
      </c>
      <c r="G111" s="339">
        <v>25</v>
      </c>
      <c r="H111" s="339">
        <v>25</v>
      </c>
      <c r="I111" s="343" t="s">
        <v>917</v>
      </c>
      <c r="J111" s="344" t="s">
        <v>943</v>
      </c>
      <c r="K111" s="345">
        <f t="shared" ref="K111:K112" si="131">H111-F111</f>
        <v>-36.5</v>
      </c>
      <c r="L111" s="357">
        <v>100</v>
      </c>
      <c r="M111" s="358">
        <f t="shared" ref="M111:M112" si="132">(K111*N111)-100</f>
        <v>-1925</v>
      </c>
      <c r="N111" s="358">
        <v>50</v>
      </c>
      <c r="O111" s="346" t="s">
        <v>604</v>
      </c>
      <c r="P111" s="340">
        <v>44573</v>
      </c>
      <c r="Q111" s="254"/>
      <c r="R111" s="255" t="s">
        <v>595</v>
      </c>
      <c r="S111" s="251"/>
      <c r="T111" s="251"/>
      <c r="U111" s="251"/>
      <c r="V111" s="251"/>
      <c r="W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</row>
    <row r="112" spans="1:38" s="252" customFormat="1" ht="12.75" customHeight="1">
      <c r="A112" s="339">
        <v>13</v>
      </c>
      <c r="B112" s="340">
        <v>44573</v>
      </c>
      <c r="C112" s="341"/>
      <c r="D112" s="342" t="s">
        <v>936</v>
      </c>
      <c r="E112" s="339" t="s">
        <v>593</v>
      </c>
      <c r="F112" s="339">
        <v>14</v>
      </c>
      <c r="G112" s="339">
        <v>10</v>
      </c>
      <c r="H112" s="339">
        <v>10</v>
      </c>
      <c r="I112" s="343" t="s">
        <v>937</v>
      </c>
      <c r="J112" s="344" t="s">
        <v>963</v>
      </c>
      <c r="K112" s="345">
        <f t="shared" si="131"/>
        <v>-4</v>
      </c>
      <c r="L112" s="357">
        <v>100</v>
      </c>
      <c r="M112" s="358">
        <f t="shared" si="132"/>
        <v>-4900</v>
      </c>
      <c r="N112" s="358">
        <v>1200</v>
      </c>
      <c r="O112" s="346" t="s">
        <v>604</v>
      </c>
      <c r="P112" s="340">
        <v>44575</v>
      </c>
      <c r="Q112" s="254"/>
      <c r="R112" s="255" t="s">
        <v>595</v>
      </c>
      <c r="S112" s="251"/>
      <c r="T112" s="251"/>
      <c r="U112" s="251"/>
      <c r="V112" s="251"/>
      <c r="W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</row>
    <row r="113" spans="1:38" s="252" customFormat="1" ht="12.75" customHeight="1">
      <c r="A113" s="339">
        <v>14</v>
      </c>
      <c r="B113" s="340">
        <v>44574</v>
      </c>
      <c r="C113" s="341"/>
      <c r="D113" s="342" t="s">
        <v>948</v>
      </c>
      <c r="E113" s="339" t="s">
        <v>593</v>
      </c>
      <c r="F113" s="339">
        <v>42.5</v>
      </c>
      <c r="G113" s="339">
        <v>14</v>
      </c>
      <c r="H113" s="339">
        <v>16</v>
      </c>
      <c r="I113" s="343" t="s">
        <v>949</v>
      </c>
      <c r="J113" s="344" t="s">
        <v>960</v>
      </c>
      <c r="K113" s="345">
        <f t="shared" ref="K113" si="133">H113-F113</f>
        <v>-26.5</v>
      </c>
      <c r="L113" s="357">
        <v>100</v>
      </c>
      <c r="M113" s="358">
        <f t="shared" ref="M113" si="134">(K113*N113)-100</f>
        <v>-1425</v>
      </c>
      <c r="N113" s="358">
        <v>50</v>
      </c>
      <c r="O113" s="346" t="s">
        <v>604</v>
      </c>
      <c r="P113" s="417">
        <v>44574</v>
      </c>
      <c r="Q113" s="254"/>
      <c r="R113" s="255" t="s">
        <v>592</v>
      </c>
      <c r="S113" s="251"/>
      <c r="T113" s="251"/>
      <c r="U113" s="251"/>
      <c r="V113" s="251"/>
      <c r="W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</row>
    <row r="114" spans="1:38" s="252" customFormat="1" ht="12.75" customHeight="1">
      <c r="A114" s="291">
        <v>15</v>
      </c>
      <c r="B114" s="250">
        <v>44574</v>
      </c>
      <c r="C114" s="292"/>
      <c r="D114" s="382" t="s">
        <v>951</v>
      </c>
      <c r="E114" s="291" t="s">
        <v>593</v>
      </c>
      <c r="F114" s="291">
        <v>9.15</v>
      </c>
      <c r="G114" s="291">
        <v>5</v>
      </c>
      <c r="H114" s="291">
        <v>11.25</v>
      </c>
      <c r="I114" s="383" t="s">
        <v>952</v>
      </c>
      <c r="J114" s="384" t="s">
        <v>953</v>
      </c>
      <c r="K114" s="385">
        <f t="shared" ref="K114:K116" si="135">H114-F114</f>
        <v>2.0999999999999996</v>
      </c>
      <c r="L114" s="386">
        <v>100</v>
      </c>
      <c r="M114" s="387">
        <f t="shared" ref="M114:M116" si="136">(K114*N114)-100</f>
        <v>2682.4999999999995</v>
      </c>
      <c r="N114" s="387">
        <v>1325</v>
      </c>
      <c r="O114" s="388" t="s">
        <v>591</v>
      </c>
      <c r="P114" s="389">
        <v>44574</v>
      </c>
      <c r="Q114" s="254"/>
      <c r="R114" s="255" t="s">
        <v>592</v>
      </c>
      <c r="S114" s="251"/>
      <c r="T114" s="251"/>
      <c r="U114" s="251"/>
      <c r="V114" s="251"/>
      <c r="W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</row>
    <row r="115" spans="1:38" s="252" customFormat="1" ht="12.75" customHeight="1">
      <c r="A115" s="291">
        <v>16</v>
      </c>
      <c r="B115" s="250">
        <v>44574</v>
      </c>
      <c r="C115" s="292"/>
      <c r="D115" s="382" t="s">
        <v>950</v>
      </c>
      <c r="E115" s="291" t="s">
        <v>593</v>
      </c>
      <c r="F115" s="291">
        <v>32.5</v>
      </c>
      <c r="G115" s="291">
        <v>0</v>
      </c>
      <c r="H115" s="291">
        <v>47</v>
      </c>
      <c r="I115" s="383" t="s">
        <v>903</v>
      </c>
      <c r="J115" s="384" t="s">
        <v>959</v>
      </c>
      <c r="K115" s="385">
        <f t="shared" si="135"/>
        <v>14.5</v>
      </c>
      <c r="L115" s="386">
        <v>100</v>
      </c>
      <c r="M115" s="387">
        <f t="shared" si="136"/>
        <v>625</v>
      </c>
      <c r="N115" s="387">
        <v>50</v>
      </c>
      <c r="O115" s="388" t="s">
        <v>591</v>
      </c>
      <c r="P115" s="389">
        <v>44574</v>
      </c>
      <c r="Q115" s="254"/>
      <c r="R115" s="255" t="s">
        <v>592</v>
      </c>
      <c r="S115" s="251"/>
      <c r="T115" s="251"/>
      <c r="U115" s="251"/>
      <c r="V115" s="251"/>
      <c r="W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</row>
    <row r="116" spans="1:38" s="252" customFormat="1" ht="12.75" customHeight="1">
      <c r="A116" s="339">
        <v>17</v>
      </c>
      <c r="B116" s="340">
        <v>44575</v>
      </c>
      <c r="C116" s="341"/>
      <c r="D116" s="342" t="s">
        <v>951</v>
      </c>
      <c r="E116" s="339" t="s">
        <v>593</v>
      </c>
      <c r="F116" s="339">
        <v>8.8000000000000007</v>
      </c>
      <c r="G116" s="339">
        <v>4.5</v>
      </c>
      <c r="H116" s="339">
        <v>4.5</v>
      </c>
      <c r="I116" s="343" t="s">
        <v>952</v>
      </c>
      <c r="J116" s="344" t="s">
        <v>963</v>
      </c>
      <c r="K116" s="345">
        <f t="shared" si="135"/>
        <v>-4.3000000000000007</v>
      </c>
      <c r="L116" s="357">
        <v>100</v>
      </c>
      <c r="M116" s="358">
        <f t="shared" si="136"/>
        <v>-5797.5000000000009</v>
      </c>
      <c r="N116" s="358">
        <v>1325</v>
      </c>
      <c r="O116" s="346" t="s">
        <v>604</v>
      </c>
      <c r="P116" s="340">
        <v>44579</v>
      </c>
      <c r="Q116" s="254"/>
      <c r="R116" s="255" t="s">
        <v>592</v>
      </c>
      <c r="S116" s="251"/>
      <c r="T116" s="251"/>
      <c r="U116" s="251"/>
      <c r="V116" s="251"/>
      <c r="W116" s="251"/>
      <c r="X116" s="251"/>
      <c r="Y116" s="251"/>
      <c r="Z116" s="251"/>
      <c r="AA116" s="251"/>
      <c r="AB116" s="251"/>
      <c r="AC116" s="251"/>
      <c r="AD116" s="251"/>
      <c r="AE116" s="251"/>
      <c r="AF116" s="251"/>
      <c r="AG116" s="251"/>
      <c r="AH116" s="251"/>
      <c r="AI116" s="251"/>
      <c r="AJ116" s="251"/>
      <c r="AK116" s="251"/>
      <c r="AL116" s="251"/>
    </row>
    <row r="117" spans="1:38" s="252" customFormat="1" ht="12.75" customHeight="1">
      <c r="A117" s="291">
        <v>18</v>
      </c>
      <c r="B117" s="250">
        <v>44578</v>
      </c>
      <c r="C117" s="292"/>
      <c r="D117" s="382" t="s">
        <v>969</v>
      </c>
      <c r="E117" s="291" t="s">
        <v>593</v>
      </c>
      <c r="F117" s="291">
        <v>8.5</v>
      </c>
      <c r="G117" s="291">
        <v>5</v>
      </c>
      <c r="H117" s="291">
        <v>11</v>
      </c>
      <c r="I117" s="383" t="s">
        <v>952</v>
      </c>
      <c r="J117" s="384" t="s">
        <v>953</v>
      </c>
      <c r="K117" s="385">
        <f t="shared" ref="K117:K118" si="137">H117-F117</f>
        <v>2.5</v>
      </c>
      <c r="L117" s="386">
        <v>100</v>
      </c>
      <c r="M117" s="387">
        <f t="shared" ref="M117:M118" si="138">(K117*N117)-100</f>
        <v>3650</v>
      </c>
      <c r="N117" s="387">
        <v>1500</v>
      </c>
      <c r="O117" s="388" t="s">
        <v>591</v>
      </c>
      <c r="P117" s="389">
        <v>44578</v>
      </c>
      <c r="Q117" s="254"/>
      <c r="R117" s="255" t="s">
        <v>595</v>
      </c>
      <c r="S117" s="251"/>
      <c r="T117" s="251"/>
      <c r="U117" s="251"/>
      <c r="V117" s="251"/>
      <c r="W117" s="251"/>
      <c r="X117" s="251"/>
      <c r="Y117" s="251"/>
      <c r="Z117" s="251"/>
      <c r="AA117" s="251"/>
      <c r="AB117" s="251"/>
      <c r="AC117" s="251"/>
      <c r="AD117" s="251"/>
      <c r="AE117" s="251"/>
      <c r="AF117" s="251"/>
      <c r="AG117" s="251"/>
      <c r="AH117" s="251"/>
      <c r="AI117" s="251"/>
      <c r="AJ117" s="251"/>
      <c r="AK117" s="251"/>
      <c r="AL117" s="251"/>
    </row>
    <row r="118" spans="1:38" s="252" customFormat="1" ht="12.75" customHeight="1">
      <c r="A118" s="339">
        <v>19</v>
      </c>
      <c r="B118" s="340">
        <v>44579</v>
      </c>
      <c r="C118" s="341"/>
      <c r="D118" s="342" t="s">
        <v>973</v>
      </c>
      <c r="E118" s="339" t="s">
        <v>593</v>
      </c>
      <c r="F118" s="339">
        <v>7.5</v>
      </c>
      <c r="G118" s="339">
        <v>4</v>
      </c>
      <c r="H118" s="339">
        <v>4</v>
      </c>
      <c r="I118" s="343" t="s">
        <v>974</v>
      </c>
      <c r="J118" s="344" t="s">
        <v>975</v>
      </c>
      <c r="K118" s="345">
        <f t="shared" si="137"/>
        <v>-3.5</v>
      </c>
      <c r="L118" s="357">
        <v>100</v>
      </c>
      <c r="M118" s="358">
        <f t="shared" si="138"/>
        <v>-5350</v>
      </c>
      <c r="N118" s="358">
        <v>1500</v>
      </c>
      <c r="O118" s="346" t="s">
        <v>604</v>
      </c>
      <c r="P118" s="340">
        <v>44579</v>
      </c>
      <c r="Q118" s="254"/>
      <c r="R118" s="255" t="s">
        <v>595</v>
      </c>
      <c r="S118" s="251"/>
      <c r="T118" s="251"/>
      <c r="U118" s="251"/>
      <c r="V118" s="251"/>
      <c r="W118" s="251"/>
      <c r="X118" s="251"/>
      <c r="Y118" s="251"/>
      <c r="Z118" s="251"/>
      <c r="AA118" s="251"/>
      <c r="AB118" s="251"/>
      <c r="AC118" s="251"/>
      <c r="AD118" s="251"/>
      <c r="AE118" s="251"/>
      <c r="AF118" s="251"/>
      <c r="AG118" s="251"/>
      <c r="AH118" s="251"/>
      <c r="AI118" s="251"/>
      <c r="AJ118" s="251"/>
      <c r="AK118" s="251"/>
      <c r="AL118" s="251"/>
    </row>
    <row r="119" spans="1:38" s="252" customFormat="1" ht="12.75" customHeight="1">
      <c r="A119" s="291">
        <v>20</v>
      </c>
      <c r="B119" s="250">
        <v>44579</v>
      </c>
      <c r="C119" s="292"/>
      <c r="D119" s="382" t="s">
        <v>976</v>
      </c>
      <c r="E119" s="291" t="s">
        <v>593</v>
      </c>
      <c r="F119" s="291">
        <v>265</v>
      </c>
      <c r="G119" s="291">
        <v>150</v>
      </c>
      <c r="H119" s="291">
        <v>315</v>
      </c>
      <c r="I119" s="383" t="s">
        <v>977</v>
      </c>
      <c r="J119" s="384" t="s">
        <v>980</v>
      </c>
      <c r="K119" s="385">
        <f t="shared" ref="K119" si="139">H119-F119</f>
        <v>50</v>
      </c>
      <c r="L119" s="386">
        <v>100</v>
      </c>
      <c r="M119" s="387">
        <f t="shared" ref="M119" si="140">(K119*N119)-100</f>
        <v>1150</v>
      </c>
      <c r="N119" s="387">
        <v>25</v>
      </c>
      <c r="O119" s="388" t="s">
        <v>591</v>
      </c>
      <c r="P119" s="389">
        <v>44579</v>
      </c>
      <c r="Q119" s="254"/>
      <c r="R119" s="255" t="s">
        <v>592</v>
      </c>
      <c r="S119" s="251"/>
      <c r="T119" s="251"/>
      <c r="U119" s="251"/>
      <c r="V119" s="251"/>
      <c r="W119" s="251"/>
      <c r="X119" s="251"/>
      <c r="Y119" s="251"/>
      <c r="Z119" s="251"/>
      <c r="AA119" s="251"/>
      <c r="AB119" s="251"/>
      <c r="AC119" s="251"/>
      <c r="AD119" s="251"/>
      <c r="AE119" s="251"/>
      <c r="AF119" s="251"/>
      <c r="AG119" s="251"/>
      <c r="AH119" s="251"/>
      <c r="AI119" s="251"/>
      <c r="AJ119" s="251"/>
      <c r="AK119" s="251"/>
      <c r="AL119" s="251"/>
    </row>
    <row r="120" spans="1:38" s="252" customFormat="1" ht="12.75" customHeight="1">
      <c r="A120" s="291">
        <v>21</v>
      </c>
      <c r="B120" s="250">
        <v>44580</v>
      </c>
      <c r="C120" s="292"/>
      <c r="D120" s="382" t="s">
        <v>984</v>
      </c>
      <c r="E120" s="291" t="s">
        <v>593</v>
      </c>
      <c r="F120" s="291">
        <v>14</v>
      </c>
      <c r="G120" s="291">
        <v>9</v>
      </c>
      <c r="H120" s="291">
        <v>16.5</v>
      </c>
      <c r="I120" s="383" t="s">
        <v>985</v>
      </c>
      <c r="J120" s="384" t="s">
        <v>993</v>
      </c>
      <c r="K120" s="385">
        <f t="shared" ref="K120:K126" si="141">H120-F120</f>
        <v>2.5</v>
      </c>
      <c r="L120" s="386">
        <v>100</v>
      </c>
      <c r="M120" s="387">
        <f t="shared" ref="M120:M126" si="142">(K120*N120)-100</f>
        <v>2900</v>
      </c>
      <c r="N120" s="387">
        <v>1200</v>
      </c>
      <c r="O120" s="388" t="s">
        <v>591</v>
      </c>
      <c r="P120" s="389">
        <v>44580</v>
      </c>
      <c r="Q120" s="254"/>
      <c r="R120" s="255" t="s">
        <v>592</v>
      </c>
      <c r="S120" s="251"/>
      <c r="T120" s="251"/>
      <c r="U120" s="251"/>
      <c r="V120" s="251"/>
      <c r="W120" s="251"/>
      <c r="X120" s="251"/>
      <c r="Y120" s="251"/>
      <c r="Z120" s="251"/>
      <c r="AA120" s="251"/>
      <c r="AB120" s="251"/>
      <c r="AC120" s="251"/>
      <c r="AD120" s="251"/>
      <c r="AE120" s="251"/>
      <c r="AF120" s="251"/>
      <c r="AG120" s="251"/>
      <c r="AH120" s="251"/>
      <c r="AI120" s="251"/>
      <c r="AJ120" s="251"/>
      <c r="AK120" s="251"/>
      <c r="AL120" s="251"/>
    </row>
    <row r="121" spans="1:38" s="252" customFormat="1" ht="12.75" customHeight="1">
      <c r="A121" s="291">
        <v>22</v>
      </c>
      <c r="B121" s="250">
        <v>44580</v>
      </c>
      <c r="C121" s="292"/>
      <c r="D121" s="382" t="s">
        <v>986</v>
      </c>
      <c r="E121" s="291" t="s">
        <v>593</v>
      </c>
      <c r="F121" s="291">
        <v>185</v>
      </c>
      <c r="G121" s="291">
        <v>70</v>
      </c>
      <c r="H121" s="291">
        <v>260</v>
      </c>
      <c r="I121" s="383" t="s">
        <v>987</v>
      </c>
      <c r="J121" s="384" t="s">
        <v>994</v>
      </c>
      <c r="K121" s="385">
        <f t="shared" si="141"/>
        <v>75</v>
      </c>
      <c r="L121" s="386">
        <v>100</v>
      </c>
      <c r="M121" s="387">
        <f t="shared" si="142"/>
        <v>1775</v>
      </c>
      <c r="N121" s="387">
        <v>25</v>
      </c>
      <c r="O121" s="388" t="s">
        <v>591</v>
      </c>
      <c r="P121" s="389">
        <v>44580</v>
      </c>
      <c r="Q121" s="254"/>
      <c r="R121" s="255" t="s">
        <v>592</v>
      </c>
      <c r="S121" s="251"/>
      <c r="T121" s="251"/>
      <c r="U121" s="251"/>
      <c r="V121" s="251"/>
      <c r="W121" s="251"/>
      <c r="X121" s="251"/>
      <c r="Y121" s="251"/>
      <c r="Z121" s="251"/>
      <c r="AA121" s="251"/>
      <c r="AB121" s="251"/>
      <c r="AC121" s="251"/>
      <c r="AD121" s="251"/>
      <c r="AE121" s="251"/>
      <c r="AF121" s="251"/>
      <c r="AG121" s="251"/>
      <c r="AH121" s="251"/>
      <c r="AI121" s="251"/>
      <c r="AJ121" s="251"/>
      <c r="AK121" s="251"/>
      <c r="AL121" s="251"/>
    </row>
    <row r="122" spans="1:38" s="252" customFormat="1" ht="12.75" customHeight="1">
      <c r="A122" s="291">
        <v>23</v>
      </c>
      <c r="B122" s="250">
        <v>44580</v>
      </c>
      <c r="C122" s="292"/>
      <c r="D122" s="382" t="s">
        <v>984</v>
      </c>
      <c r="E122" s="291" t="s">
        <v>593</v>
      </c>
      <c r="F122" s="291">
        <v>13.25</v>
      </c>
      <c r="G122" s="291">
        <v>9</v>
      </c>
      <c r="H122" s="291">
        <v>15.5</v>
      </c>
      <c r="I122" s="383" t="s">
        <v>985</v>
      </c>
      <c r="J122" s="384" t="s">
        <v>895</v>
      </c>
      <c r="K122" s="385">
        <f t="shared" si="141"/>
        <v>2.25</v>
      </c>
      <c r="L122" s="386">
        <v>100</v>
      </c>
      <c r="M122" s="387">
        <f t="shared" si="142"/>
        <v>2600</v>
      </c>
      <c r="N122" s="387">
        <v>1200</v>
      </c>
      <c r="O122" s="388" t="s">
        <v>591</v>
      </c>
      <c r="P122" s="389">
        <v>44580</v>
      </c>
      <c r="Q122" s="254"/>
      <c r="R122" s="255" t="s">
        <v>592</v>
      </c>
      <c r="S122" s="251"/>
      <c r="T122" s="251"/>
      <c r="U122" s="251"/>
      <c r="V122" s="251"/>
      <c r="W122" s="251"/>
      <c r="X122" s="251"/>
      <c r="Y122" s="251"/>
      <c r="Z122" s="251"/>
      <c r="AA122" s="251"/>
      <c r="AB122" s="251"/>
      <c r="AC122" s="251"/>
      <c r="AD122" s="251"/>
      <c r="AE122" s="251"/>
      <c r="AF122" s="251"/>
      <c r="AG122" s="251"/>
      <c r="AH122" s="251"/>
      <c r="AI122" s="251"/>
      <c r="AJ122" s="251"/>
      <c r="AK122" s="251"/>
      <c r="AL122" s="251"/>
    </row>
    <row r="123" spans="1:38" s="252" customFormat="1" ht="12.75" customHeight="1">
      <c r="A123" s="291">
        <v>24</v>
      </c>
      <c r="B123" s="250">
        <v>44580</v>
      </c>
      <c r="C123" s="292"/>
      <c r="D123" s="382" t="s">
        <v>988</v>
      </c>
      <c r="E123" s="291" t="s">
        <v>593</v>
      </c>
      <c r="F123" s="291">
        <v>180</v>
      </c>
      <c r="G123" s="291">
        <v>70</v>
      </c>
      <c r="H123" s="291">
        <v>230</v>
      </c>
      <c r="I123" s="383" t="s">
        <v>987</v>
      </c>
      <c r="J123" s="384" t="s">
        <v>980</v>
      </c>
      <c r="K123" s="385">
        <f t="shared" si="141"/>
        <v>50</v>
      </c>
      <c r="L123" s="386">
        <v>100</v>
      </c>
      <c r="M123" s="387">
        <f t="shared" si="142"/>
        <v>1150</v>
      </c>
      <c r="N123" s="387">
        <v>25</v>
      </c>
      <c r="O123" s="388" t="s">
        <v>591</v>
      </c>
      <c r="P123" s="389">
        <v>44580</v>
      </c>
      <c r="Q123" s="254"/>
      <c r="R123" s="255" t="s">
        <v>595</v>
      </c>
      <c r="S123" s="251"/>
      <c r="T123" s="251"/>
      <c r="U123" s="251"/>
      <c r="V123" s="251"/>
      <c r="W123" s="251"/>
      <c r="X123" s="251"/>
      <c r="Y123" s="251"/>
      <c r="Z123" s="251"/>
      <c r="AA123" s="251"/>
      <c r="AB123" s="251"/>
      <c r="AC123" s="251"/>
      <c r="AD123" s="251"/>
      <c r="AE123" s="251"/>
      <c r="AF123" s="251"/>
      <c r="AG123" s="251"/>
      <c r="AH123" s="251"/>
      <c r="AI123" s="251"/>
      <c r="AJ123" s="251"/>
      <c r="AK123" s="251"/>
      <c r="AL123" s="251"/>
    </row>
    <row r="124" spans="1:38" s="252" customFormat="1" ht="12.75" customHeight="1">
      <c r="A124" s="291">
        <v>25</v>
      </c>
      <c r="B124" s="250">
        <v>44580</v>
      </c>
      <c r="C124" s="292"/>
      <c r="D124" s="382" t="s">
        <v>989</v>
      </c>
      <c r="E124" s="291" t="s">
        <v>593</v>
      </c>
      <c r="F124" s="291">
        <v>180</v>
      </c>
      <c r="G124" s="291">
        <v>70</v>
      </c>
      <c r="H124" s="291">
        <v>230</v>
      </c>
      <c r="I124" s="383" t="s">
        <v>987</v>
      </c>
      <c r="J124" s="384" t="s">
        <v>980</v>
      </c>
      <c r="K124" s="385">
        <f t="shared" si="141"/>
        <v>50</v>
      </c>
      <c r="L124" s="386">
        <v>100</v>
      </c>
      <c r="M124" s="387">
        <f t="shared" si="142"/>
        <v>1150</v>
      </c>
      <c r="N124" s="387">
        <v>25</v>
      </c>
      <c r="O124" s="388" t="s">
        <v>591</v>
      </c>
      <c r="P124" s="389">
        <v>44580</v>
      </c>
      <c r="Q124" s="254"/>
      <c r="R124" s="255" t="s">
        <v>595</v>
      </c>
      <c r="S124" s="251"/>
      <c r="T124" s="251"/>
      <c r="U124" s="251"/>
      <c r="V124" s="251"/>
      <c r="W124" s="251"/>
      <c r="X124" s="251"/>
      <c r="Y124" s="251"/>
      <c r="Z124" s="251"/>
      <c r="AA124" s="251"/>
      <c r="AB124" s="251"/>
      <c r="AC124" s="251"/>
      <c r="AD124" s="251"/>
      <c r="AE124" s="251"/>
      <c r="AF124" s="251"/>
      <c r="AG124" s="251"/>
      <c r="AH124" s="251"/>
      <c r="AI124" s="251"/>
      <c r="AJ124" s="251"/>
      <c r="AK124" s="251"/>
      <c r="AL124" s="251"/>
    </row>
    <row r="125" spans="1:38" s="252" customFormat="1" ht="12.75" customHeight="1">
      <c r="A125" s="339">
        <v>26</v>
      </c>
      <c r="B125" s="340">
        <v>44581</v>
      </c>
      <c r="C125" s="341"/>
      <c r="D125" s="342" t="s">
        <v>988</v>
      </c>
      <c r="E125" s="339" t="s">
        <v>593</v>
      </c>
      <c r="F125" s="339">
        <v>90</v>
      </c>
      <c r="G125" s="339">
        <v>0</v>
      </c>
      <c r="H125" s="339">
        <v>0</v>
      </c>
      <c r="I125" s="343" t="s">
        <v>998</v>
      </c>
      <c r="J125" s="344" t="s">
        <v>999</v>
      </c>
      <c r="K125" s="345">
        <f t="shared" si="141"/>
        <v>-90</v>
      </c>
      <c r="L125" s="357">
        <v>100</v>
      </c>
      <c r="M125" s="358">
        <f t="shared" si="142"/>
        <v>-2350</v>
      </c>
      <c r="N125" s="358">
        <v>25</v>
      </c>
      <c r="O125" s="346" t="s">
        <v>604</v>
      </c>
      <c r="P125" s="417">
        <v>44581</v>
      </c>
      <c r="Q125" s="254"/>
      <c r="R125" s="255" t="s">
        <v>595</v>
      </c>
      <c r="S125" s="251"/>
      <c r="T125" s="251"/>
      <c r="U125" s="251"/>
      <c r="V125" s="251"/>
      <c r="W125" s="251"/>
      <c r="X125" s="251"/>
      <c r="Y125" s="251"/>
      <c r="Z125" s="251"/>
      <c r="AA125" s="251"/>
      <c r="AB125" s="251"/>
      <c r="AC125" s="251"/>
      <c r="AD125" s="251"/>
      <c r="AE125" s="251"/>
      <c r="AF125" s="251"/>
      <c r="AG125" s="251"/>
      <c r="AH125" s="251"/>
      <c r="AI125" s="251"/>
      <c r="AJ125" s="251"/>
      <c r="AK125" s="251"/>
      <c r="AL125" s="251"/>
    </row>
    <row r="126" spans="1:38" s="252" customFormat="1" ht="12.75" customHeight="1">
      <c r="A126" s="339">
        <v>27</v>
      </c>
      <c r="B126" s="340">
        <v>44582</v>
      </c>
      <c r="C126" s="341"/>
      <c r="D126" s="342" t="s">
        <v>1004</v>
      </c>
      <c r="E126" s="339" t="s">
        <v>593</v>
      </c>
      <c r="F126" s="339">
        <v>13</v>
      </c>
      <c r="G126" s="339">
        <v>9</v>
      </c>
      <c r="H126" s="339">
        <v>9</v>
      </c>
      <c r="I126" s="343" t="s">
        <v>985</v>
      </c>
      <c r="J126" s="344" t="s">
        <v>963</v>
      </c>
      <c r="K126" s="345">
        <f t="shared" si="141"/>
        <v>-4</v>
      </c>
      <c r="L126" s="357">
        <v>100</v>
      </c>
      <c r="M126" s="358">
        <f t="shared" si="142"/>
        <v>-4900</v>
      </c>
      <c r="N126" s="358">
        <v>1200</v>
      </c>
      <c r="O126" s="346" t="s">
        <v>604</v>
      </c>
      <c r="P126" s="417">
        <v>44582</v>
      </c>
      <c r="Q126" s="254"/>
      <c r="R126" s="255" t="s">
        <v>592</v>
      </c>
      <c r="S126" s="251"/>
      <c r="T126" s="251"/>
      <c r="U126" s="251"/>
      <c r="V126" s="251"/>
      <c r="W126" s="251"/>
      <c r="X126" s="251"/>
      <c r="Y126" s="251"/>
      <c r="Z126" s="251"/>
      <c r="AA126" s="251"/>
      <c r="AB126" s="251"/>
      <c r="AC126" s="251"/>
      <c r="AD126" s="251"/>
      <c r="AE126" s="251"/>
      <c r="AF126" s="251"/>
      <c r="AG126" s="251"/>
      <c r="AH126" s="251"/>
      <c r="AI126" s="251"/>
      <c r="AJ126" s="251"/>
      <c r="AK126" s="251"/>
      <c r="AL126" s="251"/>
    </row>
    <row r="127" spans="1:38" s="252" customFormat="1" ht="12.75" customHeight="1">
      <c r="A127" s="291">
        <v>28</v>
      </c>
      <c r="B127" s="250">
        <v>44582</v>
      </c>
      <c r="C127" s="292"/>
      <c r="D127" s="382" t="s">
        <v>1005</v>
      </c>
      <c r="E127" s="291" t="s">
        <v>593</v>
      </c>
      <c r="F127" s="291">
        <v>210</v>
      </c>
      <c r="G127" s="291">
        <v>90</v>
      </c>
      <c r="H127" s="291">
        <v>250</v>
      </c>
      <c r="I127" s="383" t="s">
        <v>987</v>
      </c>
      <c r="J127" s="384" t="s">
        <v>636</v>
      </c>
      <c r="K127" s="385">
        <f t="shared" ref="K127:K128" si="143">H127-F127</f>
        <v>40</v>
      </c>
      <c r="L127" s="386">
        <v>100</v>
      </c>
      <c r="M127" s="387">
        <f t="shared" ref="M127:M128" si="144">(K127*N127)-100</f>
        <v>900</v>
      </c>
      <c r="N127" s="387">
        <v>25</v>
      </c>
      <c r="O127" s="388" t="s">
        <v>591</v>
      </c>
      <c r="P127" s="389">
        <v>44582</v>
      </c>
      <c r="Q127" s="254"/>
      <c r="R127" s="255" t="s">
        <v>592</v>
      </c>
      <c r="S127" s="251"/>
      <c r="T127" s="251"/>
      <c r="U127" s="251"/>
      <c r="V127" s="251"/>
      <c r="W127" s="251"/>
      <c r="X127" s="251"/>
      <c r="Y127" s="251"/>
      <c r="Z127" s="251"/>
      <c r="AA127" s="251"/>
      <c r="AB127" s="251"/>
      <c r="AC127" s="251"/>
      <c r="AD127" s="251"/>
      <c r="AE127" s="251"/>
      <c r="AF127" s="251"/>
      <c r="AG127" s="251"/>
      <c r="AH127" s="251"/>
      <c r="AI127" s="251"/>
      <c r="AJ127" s="251"/>
      <c r="AK127" s="251"/>
      <c r="AL127" s="251"/>
    </row>
    <row r="128" spans="1:38" s="252" customFormat="1" ht="12.75" customHeight="1">
      <c r="A128" s="291">
        <v>29</v>
      </c>
      <c r="B128" s="250">
        <v>44582</v>
      </c>
      <c r="C128" s="292"/>
      <c r="D128" s="382" t="s">
        <v>1006</v>
      </c>
      <c r="E128" s="291" t="s">
        <v>593</v>
      </c>
      <c r="F128" s="291">
        <v>104.5</v>
      </c>
      <c r="G128" s="291">
        <v>50</v>
      </c>
      <c r="H128" s="291">
        <v>141</v>
      </c>
      <c r="I128" s="383" t="s">
        <v>1007</v>
      </c>
      <c r="J128" s="384" t="s">
        <v>1013</v>
      </c>
      <c r="K128" s="385">
        <f t="shared" si="143"/>
        <v>36.5</v>
      </c>
      <c r="L128" s="386">
        <v>100</v>
      </c>
      <c r="M128" s="387">
        <f t="shared" si="144"/>
        <v>1725</v>
      </c>
      <c r="N128" s="387">
        <v>50</v>
      </c>
      <c r="O128" s="388" t="s">
        <v>591</v>
      </c>
      <c r="P128" s="389">
        <v>44582</v>
      </c>
      <c r="Q128" s="254"/>
      <c r="R128" s="255" t="s">
        <v>595</v>
      </c>
      <c r="S128" s="251"/>
      <c r="T128" s="251"/>
      <c r="U128" s="251"/>
      <c r="V128" s="251"/>
      <c r="W128" s="251"/>
      <c r="X128" s="251"/>
      <c r="Y128" s="251"/>
      <c r="Z128" s="251"/>
      <c r="AA128" s="251"/>
      <c r="AB128" s="251"/>
      <c r="AC128" s="251"/>
      <c r="AD128" s="251"/>
      <c r="AE128" s="251"/>
      <c r="AF128" s="251"/>
      <c r="AG128" s="251"/>
      <c r="AH128" s="251"/>
      <c r="AI128" s="251"/>
      <c r="AJ128" s="251"/>
      <c r="AK128" s="251"/>
      <c r="AL128" s="251"/>
    </row>
    <row r="129" spans="1:38" s="252" customFormat="1" ht="12.75" customHeight="1">
      <c r="A129" s="339">
        <v>30</v>
      </c>
      <c r="B129" s="340">
        <v>44582</v>
      </c>
      <c r="C129" s="341"/>
      <c r="D129" s="342" t="s">
        <v>1008</v>
      </c>
      <c r="E129" s="339" t="s">
        <v>593</v>
      </c>
      <c r="F129" s="339">
        <v>20.5</v>
      </c>
      <c r="G129" s="339">
        <v>10</v>
      </c>
      <c r="H129" s="339">
        <v>10</v>
      </c>
      <c r="I129" s="343" t="s">
        <v>1009</v>
      </c>
      <c r="J129" s="344" t="s">
        <v>1012</v>
      </c>
      <c r="K129" s="345">
        <f t="shared" ref="K129:K131" si="145">H129-F129</f>
        <v>-10.5</v>
      </c>
      <c r="L129" s="357">
        <v>100</v>
      </c>
      <c r="M129" s="358">
        <f t="shared" ref="M129:M131" si="146">(K129*N129)-100</f>
        <v>-4825</v>
      </c>
      <c r="N129" s="358">
        <v>450</v>
      </c>
      <c r="O129" s="346" t="s">
        <v>604</v>
      </c>
      <c r="P129" s="417">
        <v>44582</v>
      </c>
      <c r="Q129" s="254"/>
      <c r="R129" s="255" t="s">
        <v>595</v>
      </c>
      <c r="S129" s="251"/>
      <c r="T129" s="251"/>
      <c r="U129" s="251"/>
      <c r="V129" s="251"/>
      <c r="W129" s="251"/>
      <c r="X129" s="251"/>
      <c r="Y129" s="251"/>
      <c r="Z129" s="251"/>
      <c r="AA129" s="251"/>
      <c r="AB129" s="251"/>
      <c r="AC129" s="251"/>
      <c r="AD129" s="251"/>
      <c r="AE129" s="251"/>
      <c r="AF129" s="251"/>
      <c r="AG129" s="251"/>
      <c r="AH129" s="251"/>
      <c r="AI129" s="251"/>
      <c r="AJ129" s="251"/>
      <c r="AK129" s="251"/>
      <c r="AL129" s="251"/>
    </row>
    <row r="130" spans="1:38" s="252" customFormat="1" ht="12.75" customHeight="1">
      <c r="A130" s="291">
        <v>31</v>
      </c>
      <c r="B130" s="250">
        <v>44582</v>
      </c>
      <c r="C130" s="292"/>
      <c r="D130" s="382" t="s">
        <v>1006</v>
      </c>
      <c r="E130" s="291" t="s">
        <v>593</v>
      </c>
      <c r="F130" s="291">
        <v>106.5</v>
      </c>
      <c r="G130" s="291">
        <v>50</v>
      </c>
      <c r="H130" s="291">
        <v>126.5</v>
      </c>
      <c r="I130" s="383" t="s">
        <v>1007</v>
      </c>
      <c r="J130" s="384" t="s">
        <v>860</v>
      </c>
      <c r="K130" s="385">
        <f t="shared" si="145"/>
        <v>20</v>
      </c>
      <c r="L130" s="386">
        <v>100</v>
      </c>
      <c r="M130" s="387">
        <f t="shared" si="146"/>
        <v>900</v>
      </c>
      <c r="N130" s="387">
        <v>50</v>
      </c>
      <c r="O130" s="388" t="s">
        <v>591</v>
      </c>
      <c r="P130" s="389">
        <v>44582</v>
      </c>
      <c r="Q130" s="254"/>
      <c r="R130" s="255" t="s">
        <v>592</v>
      </c>
      <c r="S130" s="251"/>
      <c r="T130" s="251"/>
      <c r="U130" s="251"/>
      <c r="V130" s="251"/>
      <c r="W130" s="251"/>
      <c r="X130" s="251"/>
      <c r="Y130" s="251"/>
      <c r="Z130" s="251"/>
      <c r="AA130" s="251"/>
      <c r="AB130" s="251"/>
      <c r="AC130" s="251"/>
      <c r="AD130" s="251"/>
      <c r="AE130" s="251"/>
      <c r="AF130" s="251"/>
      <c r="AG130" s="251"/>
      <c r="AH130" s="251"/>
      <c r="AI130" s="251"/>
      <c r="AJ130" s="251"/>
      <c r="AK130" s="251"/>
      <c r="AL130" s="251"/>
    </row>
    <row r="131" spans="1:38" s="252" customFormat="1" ht="12.75" customHeight="1">
      <c r="A131" s="291">
        <v>32</v>
      </c>
      <c r="B131" s="250">
        <v>44582</v>
      </c>
      <c r="C131" s="292"/>
      <c r="D131" s="382" t="s">
        <v>1010</v>
      </c>
      <c r="E131" s="291" t="s">
        <v>593</v>
      </c>
      <c r="F131" s="291">
        <v>280</v>
      </c>
      <c r="G131" s="291">
        <v>170</v>
      </c>
      <c r="H131" s="291">
        <v>300</v>
      </c>
      <c r="I131" s="383" t="s">
        <v>1011</v>
      </c>
      <c r="J131" s="384" t="s">
        <v>860</v>
      </c>
      <c r="K131" s="385">
        <f t="shared" si="145"/>
        <v>20</v>
      </c>
      <c r="L131" s="386">
        <v>100</v>
      </c>
      <c r="M131" s="387">
        <f t="shared" si="146"/>
        <v>400</v>
      </c>
      <c r="N131" s="387">
        <v>25</v>
      </c>
      <c r="O131" s="388" t="s">
        <v>591</v>
      </c>
      <c r="P131" s="389">
        <v>44582</v>
      </c>
      <c r="Q131" s="254"/>
      <c r="R131" s="255" t="s">
        <v>592</v>
      </c>
      <c r="S131" s="251"/>
      <c r="T131" s="251"/>
      <c r="U131" s="251"/>
      <c r="V131" s="251"/>
      <c r="W131" s="251"/>
      <c r="X131" s="251"/>
      <c r="Y131" s="251"/>
      <c r="Z131" s="251"/>
      <c r="AA131" s="251"/>
      <c r="AB131" s="251"/>
      <c r="AC131" s="251"/>
      <c r="AD131" s="251"/>
      <c r="AE131" s="251"/>
      <c r="AF131" s="251"/>
      <c r="AG131" s="251"/>
      <c r="AH131" s="251"/>
      <c r="AI131" s="251"/>
      <c r="AJ131" s="251"/>
      <c r="AK131" s="251"/>
      <c r="AL131" s="251"/>
    </row>
    <row r="132" spans="1:38" s="252" customFormat="1" ht="12.75" customHeight="1">
      <c r="A132" s="291">
        <v>33</v>
      </c>
      <c r="B132" s="250">
        <v>44585</v>
      </c>
      <c r="C132" s="292"/>
      <c r="D132" s="382" t="s">
        <v>1022</v>
      </c>
      <c r="E132" s="291" t="s">
        <v>593</v>
      </c>
      <c r="F132" s="291">
        <v>255</v>
      </c>
      <c r="G132" s="291">
        <v>140</v>
      </c>
      <c r="H132" s="291">
        <v>315</v>
      </c>
      <c r="I132" s="383" t="s">
        <v>1011</v>
      </c>
      <c r="J132" s="384" t="s">
        <v>801</v>
      </c>
      <c r="K132" s="385">
        <f t="shared" ref="K132:K135" si="147">H132-F132</f>
        <v>60</v>
      </c>
      <c r="L132" s="386">
        <v>100</v>
      </c>
      <c r="M132" s="387">
        <f t="shared" ref="M132:M135" si="148">(K132*N132)-100</f>
        <v>1400</v>
      </c>
      <c r="N132" s="387">
        <v>25</v>
      </c>
      <c r="O132" s="388" t="s">
        <v>591</v>
      </c>
      <c r="P132" s="389">
        <v>44585</v>
      </c>
      <c r="Q132" s="254"/>
      <c r="R132" s="255" t="s">
        <v>595</v>
      </c>
      <c r="S132" s="251"/>
      <c r="T132" s="251"/>
      <c r="U132" s="251"/>
      <c r="V132" s="251"/>
      <c r="W132" s="251"/>
      <c r="X132" s="251"/>
      <c r="Y132" s="251"/>
      <c r="Z132" s="251"/>
      <c r="AA132" s="251"/>
      <c r="AB132" s="251"/>
      <c r="AC132" s="251"/>
      <c r="AD132" s="251"/>
      <c r="AE132" s="251"/>
      <c r="AF132" s="251"/>
      <c r="AG132" s="251"/>
      <c r="AH132" s="251"/>
      <c r="AI132" s="251"/>
      <c r="AJ132" s="251"/>
      <c r="AK132" s="251"/>
      <c r="AL132" s="251"/>
    </row>
    <row r="133" spans="1:38" s="252" customFormat="1" ht="12.75" customHeight="1">
      <c r="A133" s="448">
        <v>34</v>
      </c>
      <c r="B133" s="449">
        <v>44585</v>
      </c>
      <c r="C133" s="450"/>
      <c r="D133" s="451" t="s">
        <v>1024</v>
      </c>
      <c r="E133" s="448" t="s">
        <v>593</v>
      </c>
      <c r="F133" s="448">
        <v>124</v>
      </c>
      <c r="G133" s="448">
        <v>80</v>
      </c>
      <c r="H133" s="448">
        <v>80</v>
      </c>
      <c r="I133" s="448" t="s">
        <v>1025</v>
      </c>
      <c r="J133" s="344" t="s">
        <v>1028</v>
      </c>
      <c r="K133" s="345">
        <f t="shared" si="147"/>
        <v>-44</v>
      </c>
      <c r="L133" s="357">
        <v>100</v>
      </c>
      <c r="M133" s="358">
        <f t="shared" si="148"/>
        <v>-2300</v>
      </c>
      <c r="N133" s="358">
        <v>50</v>
      </c>
      <c r="O133" s="346" t="s">
        <v>604</v>
      </c>
      <c r="P133" s="417">
        <v>44585</v>
      </c>
      <c r="Q133" s="254"/>
      <c r="R133" s="255" t="s">
        <v>592</v>
      </c>
      <c r="S133" s="251"/>
      <c r="T133" s="251"/>
      <c r="U133" s="251"/>
      <c r="V133" s="251"/>
      <c r="W133" s="251"/>
      <c r="X133" s="251"/>
      <c r="Y133" s="251"/>
      <c r="Z133" s="251"/>
      <c r="AA133" s="251"/>
      <c r="AB133" s="251"/>
      <c r="AC133" s="251"/>
      <c r="AD133" s="251"/>
      <c r="AE133" s="251"/>
      <c r="AF133" s="251"/>
      <c r="AG133" s="251"/>
      <c r="AH133" s="251"/>
      <c r="AI133" s="251"/>
      <c r="AJ133" s="251"/>
      <c r="AK133" s="251"/>
      <c r="AL133" s="251"/>
    </row>
    <row r="134" spans="1:38" s="252" customFormat="1" ht="12.75" customHeight="1">
      <c r="A134" s="448">
        <v>35</v>
      </c>
      <c r="B134" s="449">
        <v>44585</v>
      </c>
      <c r="C134" s="450"/>
      <c r="D134" s="451" t="s">
        <v>1022</v>
      </c>
      <c r="E134" s="448" t="s">
        <v>593</v>
      </c>
      <c r="F134" s="448">
        <v>250</v>
      </c>
      <c r="G134" s="448">
        <v>140</v>
      </c>
      <c r="H134" s="448">
        <v>140</v>
      </c>
      <c r="I134" s="448" t="s">
        <v>1023</v>
      </c>
      <c r="J134" s="344" t="s">
        <v>1030</v>
      </c>
      <c r="K134" s="345">
        <f t="shared" si="147"/>
        <v>-110</v>
      </c>
      <c r="L134" s="357">
        <v>100</v>
      </c>
      <c r="M134" s="358">
        <f t="shared" si="148"/>
        <v>-2850</v>
      </c>
      <c r="N134" s="358">
        <v>25</v>
      </c>
      <c r="O134" s="346" t="s">
        <v>604</v>
      </c>
      <c r="P134" s="417">
        <v>44585</v>
      </c>
      <c r="Q134" s="254"/>
      <c r="R134" s="255" t="s">
        <v>595</v>
      </c>
      <c r="S134" s="251"/>
      <c r="T134" s="251"/>
      <c r="U134" s="251"/>
      <c r="V134" s="251"/>
      <c r="W134" s="251"/>
      <c r="X134" s="251"/>
      <c r="Y134" s="251"/>
      <c r="Z134" s="251"/>
      <c r="AA134" s="251"/>
      <c r="AB134" s="251"/>
      <c r="AC134" s="251"/>
      <c r="AD134" s="251"/>
      <c r="AE134" s="251"/>
      <c r="AF134" s="251"/>
      <c r="AG134" s="251"/>
      <c r="AH134" s="251"/>
      <c r="AI134" s="251"/>
      <c r="AJ134" s="251"/>
      <c r="AK134" s="251"/>
      <c r="AL134" s="251"/>
    </row>
    <row r="135" spans="1:38" s="252" customFormat="1" ht="12.75" customHeight="1">
      <c r="A135" s="448">
        <v>36</v>
      </c>
      <c r="B135" s="449">
        <v>44585</v>
      </c>
      <c r="C135" s="450"/>
      <c r="D135" s="451" t="s">
        <v>1026</v>
      </c>
      <c r="E135" s="448" t="s">
        <v>593</v>
      </c>
      <c r="F135" s="448">
        <v>86</v>
      </c>
      <c r="G135" s="448">
        <v>48</v>
      </c>
      <c r="H135" s="448">
        <v>48</v>
      </c>
      <c r="I135" s="448" t="s">
        <v>1027</v>
      </c>
      <c r="J135" s="344" t="s">
        <v>1029</v>
      </c>
      <c r="K135" s="345">
        <f t="shared" si="147"/>
        <v>-38</v>
      </c>
      <c r="L135" s="357">
        <v>100</v>
      </c>
      <c r="M135" s="358">
        <f t="shared" si="148"/>
        <v>-2000</v>
      </c>
      <c r="N135" s="358">
        <v>50</v>
      </c>
      <c r="O135" s="346" t="s">
        <v>604</v>
      </c>
      <c r="P135" s="417">
        <v>44585</v>
      </c>
      <c r="Q135" s="254"/>
      <c r="R135" s="255" t="s">
        <v>592</v>
      </c>
      <c r="S135" s="251"/>
      <c r="T135" s="251"/>
      <c r="U135" s="251"/>
      <c r="V135" s="251"/>
      <c r="W135" s="251"/>
      <c r="X135" s="251"/>
      <c r="Y135" s="251"/>
      <c r="Z135" s="251"/>
      <c r="AA135" s="251"/>
      <c r="AB135" s="251"/>
      <c r="AC135" s="251"/>
      <c r="AD135" s="251"/>
      <c r="AE135" s="251"/>
      <c r="AF135" s="251"/>
      <c r="AG135" s="251"/>
      <c r="AH135" s="251"/>
      <c r="AI135" s="251"/>
      <c r="AJ135" s="251"/>
      <c r="AK135" s="251"/>
      <c r="AL135" s="251"/>
    </row>
    <row r="136" spans="1:38" s="252" customFormat="1" ht="12.75" customHeight="1">
      <c r="A136" s="492">
        <v>37</v>
      </c>
      <c r="B136" s="494">
        <v>44586</v>
      </c>
      <c r="C136" s="327"/>
      <c r="D136" s="438" t="s">
        <v>1044</v>
      </c>
      <c r="E136" s="256" t="s">
        <v>593</v>
      </c>
      <c r="F136" s="256" t="s">
        <v>1046</v>
      </c>
      <c r="G136" s="256"/>
      <c r="H136" s="256"/>
      <c r="I136" s="257"/>
      <c r="J136" s="496" t="s">
        <v>594</v>
      </c>
      <c r="K136" s="439"/>
      <c r="L136" s="330"/>
      <c r="M136" s="329"/>
      <c r="N136" s="329"/>
      <c r="O136" s="440"/>
      <c r="P136" s="441"/>
      <c r="Q136" s="254"/>
      <c r="R136" s="255" t="s">
        <v>592</v>
      </c>
      <c r="S136" s="251"/>
      <c r="T136" s="251"/>
      <c r="U136" s="251"/>
      <c r="V136" s="251"/>
      <c r="W136" s="251"/>
      <c r="X136" s="251"/>
      <c r="Y136" s="251"/>
      <c r="Z136" s="251"/>
      <c r="AA136" s="251"/>
      <c r="AB136" s="251"/>
      <c r="AC136" s="251"/>
      <c r="AD136" s="251"/>
      <c r="AE136" s="251"/>
      <c r="AF136" s="251"/>
      <c r="AG136" s="251"/>
      <c r="AH136" s="251"/>
      <c r="AI136" s="251"/>
      <c r="AJ136" s="251"/>
      <c r="AK136" s="251"/>
      <c r="AL136" s="251"/>
    </row>
    <row r="137" spans="1:38" s="252" customFormat="1" ht="12.75" customHeight="1">
      <c r="A137" s="493"/>
      <c r="B137" s="495"/>
      <c r="C137" s="327"/>
      <c r="D137" s="438" t="s">
        <v>1045</v>
      </c>
      <c r="E137" s="256" t="s">
        <v>887</v>
      </c>
      <c r="F137" s="256" t="s">
        <v>1047</v>
      </c>
      <c r="G137" s="256"/>
      <c r="H137" s="256"/>
      <c r="I137" s="257"/>
      <c r="J137" s="497"/>
      <c r="K137" s="439"/>
      <c r="L137" s="330"/>
      <c r="M137" s="329"/>
      <c r="N137" s="329"/>
      <c r="O137" s="440"/>
      <c r="P137" s="441"/>
      <c r="Q137" s="254"/>
      <c r="R137" s="255" t="s">
        <v>592</v>
      </c>
      <c r="S137" s="251"/>
      <c r="T137" s="251"/>
      <c r="U137" s="251"/>
      <c r="V137" s="251"/>
      <c r="W137" s="251"/>
      <c r="X137" s="251"/>
      <c r="Y137" s="251"/>
      <c r="Z137" s="251"/>
      <c r="AA137" s="251"/>
      <c r="AB137" s="251"/>
      <c r="AC137" s="251"/>
      <c r="AD137" s="251"/>
      <c r="AE137" s="251"/>
      <c r="AF137" s="251"/>
      <c r="AG137" s="251"/>
      <c r="AH137" s="251"/>
      <c r="AI137" s="251"/>
      <c r="AJ137" s="251"/>
      <c r="AK137" s="251"/>
      <c r="AL137" s="251"/>
    </row>
    <row r="138" spans="1:38" s="252" customFormat="1" ht="12.75" customHeight="1">
      <c r="A138" s="291">
        <v>38</v>
      </c>
      <c r="B138" s="250">
        <v>44586</v>
      </c>
      <c r="C138" s="292"/>
      <c r="D138" s="382" t="s">
        <v>1052</v>
      </c>
      <c r="E138" s="291" t="s">
        <v>593</v>
      </c>
      <c r="F138" s="291">
        <v>240</v>
      </c>
      <c r="G138" s="291">
        <v>140</v>
      </c>
      <c r="H138" s="291">
        <v>290</v>
      </c>
      <c r="I138" s="383" t="s">
        <v>1023</v>
      </c>
      <c r="J138" s="384" t="s">
        <v>980</v>
      </c>
      <c r="K138" s="385">
        <f t="shared" ref="K138:K139" si="149">H138-F138</f>
        <v>50</v>
      </c>
      <c r="L138" s="386">
        <v>100</v>
      </c>
      <c r="M138" s="387">
        <f t="shared" ref="M138:M139" si="150">(K138*N138)-100</f>
        <v>1150</v>
      </c>
      <c r="N138" s="387">
        <v>25</v>
      </c>
      <c r="O138" s="388" t="s">
        <v>591</v>
      </c>
      <c r="P138" s="389">
        <v>44586</v>
      </c>
      <c r="Q138" s="254"/>
      <c r="R138" s="255" t="s">
        <v>592</v>
      </c>
      <c r="S138" s="251"/>
      <c r="T138" s="251"/>
      <c r="U138" s="251"/>
      <c r="V138" s="251"/>
      <c r="W138" s="251"/>
      <c r="X138" s="251"/>
      <c r="Y138" s="251"/>
      <c r="Z138" s="251"/>
      <c r="AA138" s="251"/>
      <c r="AB138" s="251"/>
      <c r="AC138" s="251"/>
      <c r="AD138" s="251"/>
      <c r="AE138" s="251"/>
      <c r="AF138" s="251"/>
      <c r="AG138" s="251"/>
      <c r="AH138" s="251"/>
      <c r="AI138" s="251"/>
      <c r="AJ138" s="251"/>
      <c r="AK138" s="251"/>
      <c r="AL138" s="251"/>
    </row>
    <row r="139" spans="1:38" s="252" customFormat="1" ht="12.75" customHeight="1">
      <c r="A139" s="291">
        <v>39</v>
      </c>
      <c r="B139" s="250">
        <v>44586</v>
      </c>
      <c r="C139" s="292"/>
      <c r="D139" s="382" t="s">
        <v>1051</v>
      </c>
      <c r="E139" s="291" t="s">
        <v>593</v>
      </c>
      <c r="F139" s="291">
        <v>44</v>
      </c>
      <c r="G139" s="291">
        <v>5</v>
      </c>
      <c r="H139" s="291">
        <v>205</v>
      </c>
      <c r="I139" s="383" t="s">
        <v>949</v>
      </c>
      <c r="J139" s="384" t="s">
        <v>1071</v>
      </c>
      <c r="K139" s="385">
        <f t="shared" si="149"/>
        <v>161</v>
      </c>
      <c r="L139" s="386">
        <v>100</v>
      </c>
      <c r="M139" s="387">
        <f t="shared" si="150"/>
        <v>7950</v>
      </c>
      <c r="N139" s="387">
        <v>50</v>
      </c>
      <c r="O139" s="388" t="s">
        <v>591</v>
      </c>
      <c r="P139" s="250">
        <v>44588</v>
      </c>
      <c r="Q139" s="254"/>
      <c r="R139" s="255" t="s">
        <v>595</v>
      </c>
      <c r="S139" s="251"/>
      <c r="T139" s="251"/>
      <c r="U139" s="251"/>
      <c r="V139" s="251"/>
      <c r="W139" s="251"/>
      <c r="X139" s="251"/>
      <c r="Y139" s="251"/>
      <c r="Z139" s="251"/>
      <c r="AA139" s="251"/>
      <c r="AB139" s="251"/>
      <c r="AC139" s="251"/>
      <c r="AD139" s="251"/>
      <c r="AE139" s="251"/>
      <c r="AF139" s="251"/>
      <c r="AG139" s="251"/>
      <c r="AH139" s="251"/>
      <c r="AI139" s="251"/>
      <c r="AJ139" s="251"/>
      <c r="AK139" s="251"/>
      <c r="AL139" s="251"/>
    </row>
    <row r="140" spans="1:38" s="252" customFormat="1" ht="12.75" customHeight="1">
      <c r="A140" s="291">
        <v>40</v>
      </c>
      <c r="B140" s="250">
        <v>44587</v>
      </c>
      <c r="C140" s="292"/>
      <c r="D140" s="382" t="s">
        <v>1064</v>
      </c>
      <c r="E140" s="291" t="s">
        <v>593</v>
      </c>
      <c r="F140" s="291">
        <v>42</v>
      </c>
      <c r="G140" s="291">
        <v>10</v>
      </c>
      <c r="H140" s="291">
        <v>65</v>
      </c>
      <c r="I140" s="383" t="s">
        <v>1065</v>
      </c>
      <c r="J140" s="384" t="s">
        <v>1070</v>
      </c>
      <c r="K140" s="385">
        <f t="shared" ref="K140:K144" si="151">H140-F140</f>
        <v>23</v>
      </c>
      <c r="L140" s="386">
        <v>100</v>
      </c>
      <c r="M140" s="387">
        <f t="shared" ref="M140:M144" si="152">(K140*N140)-100</f>
        <v>1050</v>
      </c>
      <c r="N140" s="387">
        <v>50</v>
      </c>
      <c r="O140" s="388" t="s">
        <v>591</v>
      </c>
      <c r="P140" s="389">
        <v>44588</v>
      </c>
      <c r="Q140" s="254"/>
      <c r="R140" s="255" t="s">
        <v>595</v>
      </c>
      <c r="S140" s="251"/>
      <c r="T140" s="251"/>
      <c r="U140" s="251"/>
      <c r="V140" s="251"/>
      <c r="W140" s="251"/>
      <c r="X140" s="251"/>
      <c r="Y140" s="251"/>
      <c r="Z140" s="251"/>
      <c r="AA140" s="251"/>
      <c r="AB140" s="251"/>
      <c r="AC140" s="251"/>
      <c r="AD140" s="251"/>
      <c r="AE140" s="251"/>
      <c r="AF140" s="251"/>
      <c r="AG140" s="251"/>
      <c r="AH140" s="251"/>
      <c r="AI140" s="251"/>
      <c r="AJ140" s="251"/>
      <c r="AK140" s="251"/>
      <c r="AL140" s="251"/>
    </row>
    <row r="141" spans="1:38" s="252" customFormat="1" ht="12.75" customHeight="1">
      <c r="A141" s="291">
        <v>41</v>
      </c>
      <c r="B141" s="250">
        <v>44587</v>
      </c>
      <c r="C141" s="292"/>
      <c r="D141" s="382" t="s">
        <v>1064</v>
      </c>
      <c r="E141" s="291" t="s">
        <v>593</v>
      </c>
      <c r="F141" s="291">
        <v>39</v>
      </c>
      <c r="G141" s="291"/>
      <c r="H141" s="291">
        <v>54.5</v>
      </c>
      <c r="I141" s="383" t="s">
        <v>1065</v>
      </c>
      <c r="J141" s="384" t="s">
        <v>884</v>
      </c>
      <c r="K141" s="385">
        <f t="shared" si="151"/>
        <v>15.5</v>
      </c>
      <c r="L141" s="386">
        <v>100</v>
      </c>
      <c r="M141" s="387">
        <f t="shared" si="152"/>
        <v>675</v>
      </c>
      <c r="N141" s="387">
        <v>50</v>
      </c>
      <c r="O141" s="388" t="s">
        <v>591</v>
      </c>
      <c r="P141" s="389">
        <v>44588</v>
      </c>
      <c r="Q141" s="254"/>
      <c r="R141" s="255" t="s">
        <v>595</v>
      </c>
      <c r="S141" s="251"/>
      <c r="T141" s="251"/>
      <c r="U141" s="251"/>
      <c r="V141" s="251"/>
      <c r="W141" s="251"/>
      <c r="X141" s="251"/>
      <c r="Y141" s="251"/>
      <c r="Z141" s="251"/>
      <c r="AA141" s="251"/>
      <c r="AB141" s="251"/>
      <c r="AC141" s="251"/>
      <c r="AD141" s="251"/>
      <c r="AE141" s="251"/>
      <c r="AF141" s="251"/>
      <c r="AG141" s="251"/>
      <c r="AH141" s="251"/>
      <c r="AI141" s="251"/>
      <c r="AJ141" s="251"/>
      <c r="AK141" s="251"/>
      <c r="AL141" s="251"/>
    </row>
    <row r="142" spans="1:38" s="252" customFormat="1" ht="12.75" customHeight="1">
      <c r="A142" s="291">
        <v>42</v>
      </c>
      <c r="B142" s="250">
        <v>44587</v>
      </c>
      <c r="C142" s="292"/>
      <c r="D142" s="382" t="s">
        <v>1066</v>
      </c>
      <c r="E142" s="291" t="s">
        <v>593</v>
      </c>
      <c r="F142" s="291">
        <v>155</v>
      </c>
      <c r="G142" s="291">
        <v>45</v>
      </c>
      <c r="H142" s="291">
        <v>205</v>
      </c>
      <c r="I142" s="383" t="s">
        <v>1067</v>
      </c>
      <c r="J142" s="384" t="s">
        <v>980</v>
      </c>
      <c r="K142" s="385">
        <f t="shared" si="151"/>
        <v>50</v>
      </c>
      <c r="L142" s="386">
        <v>100</v>
      </c>
      <c r="M142" s="387">
        <f t="shared" si="152"/>
        <v>1150</v>
      </c>
      <c r="N142" s="387">
        <v>25</v>
      </c>
      <c r="O142" s="388" t="s">
        <v>591</v>
      </c>
      <c r="P142" s="389">
        <v>44588</v>
      </c>
      <c r="Q142" s="254"/>
      <c r="R142" s="255" t="s">
        <v>592</v>
      </c>
      <c r="S142" s="251"/>
      <c r="T142" s="251"/>
      <c r="U142" s="251"/>
      <c r="V142" s="251"/>
      <c r="W142" s="251"/>
      <c r="X142" s="251"/>
      <c r="Y142" s="251"/>
      <c r="Z142" s="251"/>
      <c r="AA142" s="251"/>
      <c r="AB142" s="251"/>
      <c r="AC142" s="251"/>
      <c r="AD142" s="251"/>
      <c r="AE142" s="251"/>
      <c r="AF142" s="251"/>
      <c r="AG142" s="251"/>
      <c r="AH142" s="251"/>
      <c r="AI142" s="251"/>
      <c r="AJ142" s="251"/>
      <c r="AK142" s="251"/>
      <c r="AL142" s="251"/>
    </row>
    <row r="143" spans="1:38" s="252" customFormat="1" ht="12.75" customHeight="1">
      <c r="A143" s="291">
        <v>43</v>
      </c>
      <c r="B143" s="250">
        <v>44587</v>
      </c>
      <c r="C143" s="292"/>
      <c r="D143" s="382" t="s">
        <v>1068</v>
      </c>
      <c r="E143" s="291" t="s">
        <v>593</v>
      </c>
      <c r="F143" s="291">
        <v>25</v>
      </c>
      <c r="G143" s="291"/>
      <c r="H143" s="291">
        <v>50</v>
      </c>
      <c r="I143" s="383" t="s">
        <v>1069</v>
      </c>
      <c r="J143" s="384" t="s">
        <v>613</v>
      </c>
      <c r="K143" s="385">
        <f t="shared" si="151"/>
        <v>25</v>
      </c>
      <c r="L143" s="386">
        <v>100</v>
      </c>
      <c r="M143" s="387">
        <f t="shared" si="152"/>
        <v>1150</v>
      </c>
      <c r="N143" s="387">
        <v>50</v>
      </c>
      <c r="O143" s="388" t="s">
        <v>591</v>
      </c>
      <c r="P143" s="389">
        <v>44588</v>
      </c>
      <c r="Q143" s="254"/>
      <c r="R143" s="255" t="s">
        <v>595</v>
      </c>
      <c r="S143" s="251"/>
      <c r="T143" s="251"/>
      <c r="U143" s="251"/>
      <c r="V143" s="251"/>
      <c r="W143" s="251"/>
      <c r="X143" s="251"/>
      <c r="Y143" s="251"/>
      <c r="Z143" s="251"/>
      <c r="AA143" s="251"/>
      <c r="AB143" s="251"/>
      <c r="AC143" s="251"/>
      <c r="AD143" s="251"/>
      <c r="AE143" s="251"/>
      <c r="AF143" s="251"/>
      <c r="AG143" s="251"/>
      <c r="AH143" s="251"/>
      <c r="AI143" s="251"/>
      <c r="AJ143" s="251"/>
      <c r="AK143" s="251"/>
      <c r="AL143" s="251"/>
    </row>
    <row r="144" spans="1:38" s="252" customFormat="1" ht="12.75" customHeight="1">
      <c r="A144" s="291">
        <v>44</v>
      </c>
      <c r="B144" s="250">
        <v>44587</v>
      </c>
      <c r="C144" s="292"/>
      <c r="D144" s="382" t="s">
        <v>1068</v>
      </c>
      <c r="E144" s="291" t="s">
        <v>593</v>
      </c>
      <c r="F144" s="291">
        <v>19</v>
      </c>
      <c r="G144" s="291"/>
      <c r="H144" s="291">
        <v>29</v>
      </c>
      <c r="I144" s="383" t="s">
        <v>1069</v>
      </c>
      <c r="J144" s="384" t="s">
        <v>918</v>
      </c>
      <c r="K144" s="385">
        <f t="shared" si="151"/>
        <v>10</v>
      </c>
      <c r="L144" s="386">
        <v>100</v>
      </c>
      <c r="M144" s="387">
        <f t="shared" si="152"/>
        <v>400</v>
      </c>
      <c r="N144" s="387">
        <v>50</v>
      </c>
      <c r="O144" s="388" t="s">
        <v>591</v>
      </c>
      <c r="P144" s="389">
        <v>44588</v>
      </c>
      <c r="Q144" s="254"/>
      <c r="R144" s="255" t="s">
        <v>595</v>
      </c>
      <c r="S144" s="251"/>
      <c r="T144" s="251"/>
      <c r="U144" s="251"/>
      <c r="V144" s="251"/>
      <c r="W144" s="251"/>
      <c r="X144" s="251"/>
      <c r="Y144" s="251"/>
      <c r="Z144" s="251"/>
      <c r="AA144" s="251"/>
      <c r="AB144" s="251"/>
      <c r="AC144" s="251"/>
      <c r="AD144" s="251"/>
      <c r="AE144" s="251"/>
      <c r="AF144" s="251"/>
      <c r="AG144" s="251"/>
      <c r="AH144" s="251"/>
      <c r="AI144" s="251"/>
      <c r="AJ144" s="251"/>
      <c r="AK144" s="251"/>
      <c r="AL144" s="251"/>
    </row>
    <row r="145" spans="1:38" s="252" customFormat="1" ht="12.75" customHeight="1">
      <c r="A145" s="291">
        <v>45</v>
      </c>
      <c r="B145" s="250">
        <v>44592</v>
      </c>
      <c r="C145" s="292"/>
      <c r="D145" s="382" t="s">
        <v>1122</v>
      </c>
      <c r="E145" s="291" t="s">
        <v>593</v>
      </c>
      <c r="F145" s="291">
        <v>110</v>
      </c>
      <c r="G145" s="291">
        <v>60</v>
      </c>
      <c r="H145" s="291">
        <v>139</v>
      </c>
      <c r="I145" s="383" t="s">
        <v>1124</v>
      </c>
      <c r="J145" s="384" t="s">
        <v>1125</v>
      </c>
      <c r="K145" s="385">
        <f t="shared" ref="K145" si="153">H145-F145</f>
        <v>29</v>
      </c>
      <c r="L145" s="386">
        <v>100</v>
      </c>
      <c r="M145" s="387">
        <f t="shared" ref="M145" si="154">(K145*N145)-100</f>
        <v>1350</v>
      </c>
      <c r="N145" s="387">
        <v>50</v>
      </c>
      <c r="O145" s="388" t="s">
        <v>591</v>
      </c>
      <c r="P145" s="389">
        <v>44592</v>
      </c>
      <c r="Q145" s="254"/>
      <c r="R145" s="255" t="s">
        <v>595</v>
      </c>
      <c r="S145" s="251"/>
      <c r="T145" s="251"/>
      <c r="U145" s="251"/>
      <c r="V145" s="251"/>
      <c r="W145" s="251"/>
      <c r="X145" s="251"/>
      <c r="Y145" s="251"/>
      <c r="Z145" s="251"/>
      <c r="AA145" s="251"/>
      <c r="AB145" s="251"/>
      <c r="AC145" s="251"/>
      <c r="AD145" s="251"/>
      <c r="AE145" s="251"/>
      <c r="AF145" s="251"/>
      <c r="AG145" s="251"/>
      <c r="AH145" s="251"/>
      <c r="AI145" s="251"/>
      <c r="AJ145" s="251"/>
      <c r="AK145" s="251"/>
      <c r="AL145" s="251"/>
    </row>
    <row r="146" spans="1:38" s="252" customFormat="1" ht="12.75" customHeight="1">
      <c r="A146" s="256">
        <v>46</v>
      </c>
      <c r="B146" s="253">
        <v>44592</v>
      </c>
      <c r="C146" s="327"/>
      <c r="D146" s="438" t="s">
        <v>1122</v>
      </c>
      <c r="E146" s="256" t="s">
        <v>593</v>
      </c>
      <c r="F146" s="256" t="s">
        <v>1123</v>
      </c>
      <c r="G146" s="256">
        <v>60</v>
      </c>
      <c r="H146" s="256"/>
      <c r="I146" s="257" t="s">
        <v>1124</v>
      </c>
      <c r="J146" s="477" t="s">
        <v>594</v>
      </c>
      <c r="K146" s="439"/>
      <c r="L146" s="330"/>
      <c r="M146" s="329"/>
      <c r="N146" s="329"/>
      <c r="O146" s="440"/>
      <c r="P146" s="441"/>
      <c r="Q146" s="254"/>
      <c r="R146" s="255" t="s">
        <v>595</v>
      </c>
      <c r="S146" s="251"/>
      <c r="T146" s="251"/>
      <c r="U146" s="251"/>
      <c r="V146" s="251"/>
      <c r="W146" s="251"/>
      <c r="X146" s="251"/>
      <c r="Y146" s="251"/>
      <c r="Z146" s="251"/>
      <c r="AA146" s="251"/>
      <c r="AB146" s="251"/>
      <c r="AC146" s="251"/>
      <c r="AD146" s="251"/>
      <c r="AE146" s="251"/>
      <c r="AF146" s="251"/>
      <c r="AG146" s="251"/>
      <c r="AH146" s="251"/>
      <c r="AI146" s="251"/>
      <c r="AJ146" s="251"/>
      <c r="AK146" s="251"/>
      <c r="AL146" s="251"/>
    </row>
    <row r="147" spans="1:38" s="252" customFormat="1" ht="12.75" customHeight="1">
      <c r="A147" s="256">
        <v>47</v>
      </c>
      <c r="B147" s="253">
        <v>44592</v>
      </c>
      <c r="C147" s="327"/>
      <c r="D147" s="438" t="s">
        <v>1126</v>
      </c>
      <c r="E147" s="256" t="s">
        <v>593</v>
      </c>
      <c r="F147" s="256" t="s">
        <v>1127</v>
      </c>
      <c r="G147" s="256">
        <v>17</v>
      </c>
      <c r="H147" s="256"/>
      <c r="I147" s="257" t="s">
        <v>1128</v>
      </c>
      <c r="J147" s="477" t="s">
        <v>594</v>
      </c>
      <c r="K147" s="439"/>
      <c r="L147" s="330"/>
      <c r="M147" s="329"/>
      <c r="N147" s="329"/>
      <c r="O147" s="440"/>
      <c r="P147" s="441"/>
      <c r="Q147" s="254"/>
      <c r="R147" s="255" t="s">
        <v>592</v>
      </c>
      <c r="S147" s="251"/>
      <c r="T147" s="251"/>
      <c r="U147" s="251"/>
      <c r="V147" s="251"/>
      <c r="W147" s="251"/>
      <c r="X147" s="251"/>
      <c r="Y147" s="251"/>
      <c r="Z147" s="251"/>
      <c r="AA147" s="251"/>
      <c r="AB147" s="251"/>
      <c r="AC147" s="251"/>
      <c r="AD147" s="251"/>
      <c r="AE147" s="251"/>
      <c r="AF147" s="251"/>
      <c r="AG147" s="251"/>
      <c r="AH147" s="251"/>
      <c r="AI147" s="251"/>
      <c r="AJ147" s="251"/>
      <c r="AK147" s="251"/>
      <c r="AL147" s="251"/>
    </row>
    <row r="148" spans="1:38" s="252" customFormat="1" ht="12.75" customHeight="1">
      <c r="A148" s="256">
        <v>48</v>
      </c>
      <c r="B148" s="253">
        <v>44592</v>
      </c>
      <c r="C148" s="327"/>
      <c r="D148" s="438" t="s">
        <v>1129</v>
      </c>
      <c r="E148" s="256" t="s">
        <v>593</v>
      </c>
      <c r="F148" s="256" t="s">
        <v>1130</v>
      </c>
      <c r="G148" s="256">
        <v>38</v>
      </c>
      <c r="H148" s="256"/>
      <c r="I148" s="257" t="s">
        <v>949</v>
      </c>
      <c r="J148" s="477" t="s">
        <v>594</v>
      </c>
      <c r="K148" s="439"/>
      <c r="L148" s="330"/>
      <c r="M148" s="329"/>
      <c r="N148" s="329"/>
      <c r="O148" s="440"/>
      <c r="P148" s="441"/>
      <c r="Q148" s="254"/>
      <c r="R148" s="255" t="s">
        <v>592</v>
      </c>
      <c r="S148" s="251"/>
      <c r="T148" s="251"/>
      <c r="U148" s="251"/>
      <c r="V148" s="251"/>
      <c r="W148" s="251"/>
      <c r="X148" s="251"/>
      <c r="Y148" s="251"/>
      <c r="Z148" s="251"/>
      <c r="AA148" s="251"/>
      <c r="AB148" s="251"/>
      <c r="AC148" s="251"/>
      <c r="AD148" s="251"/>
      <c r="AE148" s="251"/>
      <c r="AF148" s="251"/>
      <c r="AG148" s="251"/>
      <c r="AH148" s="251"/>
      <c r="AI148" s="251"/>
      <c r="AJ148" s="251"/>
      <c r="AK148" s="251"/>
      <c r="AL148" s="251"/>
    </row>
    <row r="149" spans="1:38" s="252" customFormat="1" ht="12.75" customHeight="1">
      <c r="A149" s="256"/>
      <c r="B149" s="253"/>
      <c r="C149" s="327"/>
      <c r="D149" s="438"/>
      <c r="E149" s="256"/>
      <c r="F149" s="256"/>
      <c r="G149" s="256"/>
      <c r="H149" s="256"/>
      <c r="I149" s="257"/>
      <c r="J149" s="477"/>
      <c r="K149" s="439"/>
      <c r="L149" s="330"/>
      <c r="M149" s="329"/>
      <c r="N149" s="329"/>
      <c r="O149" s="440"/>
      <c r="P149" s="441"/>
      <c r="Q149" s="254"/>
      <c r="R149" s="255"/>
      <c r="S149" s="251"/>
      <c r="T149" s="251"/>
      <c r="U149" s="251"/>
      <c r="V149" s="251"/>
      <c r="W149" s="251"/>
      <c r="X149" s="251"/>
      <c r="Y149" s="251"/>
      <c r="Z149" s="251"/>
      <c r="AA149" s="251"/>
      <c r="AB149" s="251"/>
      <c r="AC149" s="251"/>
      <c r="AD149" s="251"/>
      <c r="AE149" s="251"/>
      <c r="AF149" s="251"/>
      <c r="AG149" s="251"/>
      <c r="AH149" s="251"/>
      <c r="AI149" s="251"/>
      <c r="AJ149" s="251"/>
      <c r="AK149" s="251"/>
      <c r="AL149" s="251"/>
    </row>
    <row r="150" spans="1:38" s="325" customFormat="1" ht="12.75" customHeight="1">
      <c r="A150" s="313"/>
      <c r="B150" s="314"/>
      <c r="C150" s="315"/>
      <c r="D150" s="316"/>
      <c r="E150" s="313"/>
      <c r="F150" s="313"/>
      <c r="G150" s="313"/>
      <c r="H150" s="313"/>
      <c r="I150" s="317"/>
      <c r="J150" s="318"/>
      <c r="K150" s="319"/>
      <c r="L150" s="319"/>
      <c r="M150" s="318"/>
      <c r="N150" s="318"/>
      <c r="O150" s="320"/>
      <c r="P150" s="321"/>
      <c r="Q150" s="322"/>
      <c r="R150" s="323"/>
      <c r="S150" s="322"/>
      <c r="T150" s="322"/>
      <c r="U150" s="322"/>
      <c r="V150" s="322"/>
      <c r="W150" s="322"/>
      <c r="X150" s="322"/>
      <c r="Y150" s="322"/>
      <c r="Z150" s="322"/>
      <c r="AA150" s="322"/>
      <c r="AB150" s="322"/>
      <c r="AC150" s="322"/>
      <c r="AD150" s="322"/>
      <c r="AE150" s="322"/>
      <c r="AF150" s="324"/>
      <c r="AG150" s="324"/>
      <c r="AH150" s="324"/>
      <c r="AI150" s="324"/>
      <c r="AJ150" s="324"/>
      <c r="AK150" s="324"/>
      <c r="AL150" s="324"/>
    </row>
    <row r="151" spans="1:38" ht="14.25" customHeight="1">
      <c r="A151" s="155"/>
      <c r="B151" s="160"/>
      <c r="C151" s="160"/>
      <c r="D151" s="161"/>
      <c r="E151" s="155"/>
      <c r="F151" s="162"/>
      <c r="G151" s="155"/>
      <c r="H151" s="155"/>
      <c r="I151" s="155"/>
      <c r="J151" s="160"/>
      <c r="K151" s="163"/>
      <c r="L151" s="155"/>
      <c r="M151" s="155"/>
      <c r="N151" s="155"/>
      <c r="O151" s="164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>
      <c r="A152" s="94" t="s">
        <v>616</v>
      </c>
      <c r="B152" s="165"/>
      <c r="C152" s="165"/>
      <c r="D152" s="166"/>
      <c r="E152" s="139"/>
      <c r="F152" s="6"/>
      <c r="G152" s="6"/>
      <c r="H152" s="140"/>
      <c r="I152" s="167"/>
      <c r="J152" s="1"/>
      <c r="K152" s="6"/>
      <c r="L152" s="6"/>
      <c r="M152" s="6"/>
      <c r="N152" s="1"/>
      <c r="O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38.25" customHeight="1">
      <c r="A153" s="95" t="s">
        <v>16</v>
      </c>
      <c r="B153" s="96" t="s">
        <v>568</v>
      </c>
      <c r="C153" s="96"/>
      <c r="D153" s="97" t="s">
        <v>579</v>
      </c>
      <c r="E153" s="96" t="s">
        <v>580</v>
      </c>
      <c r="F153" s="96" t="s">
        <v>581</v>
      </c>
      <c r="G153" s="96" t="s">
        <v>582</v>
      </c>
      <c r="H153" s="96" t="s">
        <v>583</v>
      </c>
      <c r="I153" s="96" t="s">
        <v>584</v>
      </c>
      <c r="J153" s="95" t="s">
        <v>585</v>
      </c>
      <c r="K153" s="143" t="s">
        <v>603</v>
      </c>
      <c r="L153" s="144" t="s">
        <v>587</v>
      </c>
      <c r="M153" s="98" t="s">
        <v>588</v>
      </c>
      <c r="N153" s="96" t="s">
        <v>589</v>
      </c>
      <c r="O153" s="97" t="s">
        <v>590</v>
      </c>
      <c r="P153" s="96" t="s">
        <v>825</v>
      </c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s="252" customFormat="1" ht="14.25" customHeight="1">
      <c r="A154" s="277">
        <v>1</v>
      </c>
      <c r="B154" s="278">
        <v>44488</v>
      </c>
      <c r="C154" s="279"/>
      <c r="D154" s="280" t="s">
        <v>138</v>
      </c>
      <c r="E154" s="281" t="s">
        <v>593</v>
      </c>
      <c r="F154" s="282" t="s">
        <v>834</v>
      </c>
      <c r="G154" s="282">
        <v>198</v>
      </c>
      <c r="H154" s="281"/>
      <c r="I154" s="283" t="s">
        <v>830</v>
      </c>
      <c r="J154" s="284" t="s">
        <v>594</v>
      </c>
      <c r="K154" s="284"/>
      <c r="L154" s="285"/>
      <c r="M154" s="286"/>
      <c r="N154" s="284"/>
      <c r="O154" s="287"/>
      <c r="P154" s="284"/>
      <c r="Q154" s="251"/>
      <c r="R154" s="1" t="s">
        <v>592</v>
      </c>
      <c r="S154" s="251"/>
      <c r="T154" s="251"/>
      <c r="U154" s="251"/>
      <c r="V154" s="251"/>
      <c r="W154" s="251"/>
      <c r="X154" s="251"/>
      <c r="Y154" s="251"/>
      <c r="Z154" s="251"/>
      <c r="AA154" s="251"/>
      <c r="AB154" s="251"/>
      <c r="AC154" s="251"/>
      <c r="AD154" s="251"/>
      <c r="AE154" s="251"/>
      <c r="AF154" s="251"/>
      <c r="AG154" s="251"/>
      <c r="AH154" s="251"/>
      <c r="AI154" s="251"/>
      <c r="AJ154" s="251"/>
      <c r="AK154" s="251"/>
      <c r="AL154" s="251"/>
    </row>
    <row r="155" spans="1:38" s="252" customFormat="1" ht="14.25" customHeight="1">
      <c r="A155" s="442">
        <v>2</v>
      </c>
      <c r="B155" s="443">
        <v>44490</v>
      </c>
      <c r="C155" s="444"/>
      <c r="D155" s="445" t="s">
        <v>468</v>
      </c>
      <c r="E155" s="446" t="s">
        <v>593</v>
      </c>
      <c r="F155" s="437">
        <v>4350</v>
      </c>
      <c r="G155" s="437">
        <v>3700</v>
      </c>
      <c r="H155" s="446">
        <v>3700</v>
      </c>
      <c r="I155" s="447" t="s">
        <v>832</v>
      </c>
      <c r="J155" s="420" t="s">
        <v>1020</v>
      </c>
      <c r="K155" s="420">
        <f t="shared" ref="K155" si="155">H155-F155</f>
        <v>-650</v>
      </c>
      <c r="L155" s="421">
        <f t="shared" ref="L155" si="156">(F155*-0.7)/100</f>
        <v>-30.45</v>
      </c>
      <c r="M155" s="422">
        <f t="shared" ref="M155" si="157">(K155+L155)/F155</f>
        <v>-0.15642528735632186</v>
      </c>
      <c r="N155" s="420" t="s">
        <v>604</v>
      </c>
      <c r="O155" s="423">
        <v>44220</v>
      </c>
      <c r="P155" s="420"/>
      <c r="Q155" s="251"/>
      <c r="R155" s="1" t="s">
        <v>592</v>
      </c>
      <c r="S155" s="251"/>
      <c r="T155" s="251"/>
      <c r="U155" s="251"/>
      <c r="V155" s="251"/>
      <c r="W155" s="251"/>
      <c r="X155" s="251"/>
      <c r="Y155" s="251"/>
      <c r="Z155" s="251"/>
      <c r="AA155" s="251"/>
      <c r="AB155" s="251"/>
      <c r="AC155" s="251"/>
      <c r="AD155" s="251"/>
      <c r="AE155" s="251"/>
      <c r="AF155" s="251"/>
      <c r="AG155" s="251"/>
      <c r="AH155" s="251"/>
      <c r="AI155" s="251"/>
      <c r="AJ155" s="251"/>
      <c r="AK155" s="251"/>
      <c r="AL155" s="251"/>
    </row>
    <row r="156" spans="1:38" s="252" customFormat="1" ht="14.25" customHeight="1">
      <c r="A156" s="401">
        <v>3</v>
      </c>
      <c r="B156" s="402">
        <v>44551</v>
      </c>
      <c r="C156" s="403"/>
      <c r="D156" s="404" t="s">
        <v>389</v>
      </c>
      <c r="E156" s="405" t="s">
        <v>593</v>
      </c>
      <c r="F156" s="376">
        <v>215</v>
      </c>
      <c r="G156" s="376">
        <v>198</v>
      </c>
      <c r="H156" s="405">
        <v>240</v>
      </c>
      <c r="I156" s="406" t="s">
        <v>866</v>
      </c>
      <c r="J156" s="99" t="s">
        <v>613</v>
      </c>
      <c r="K156" s="99">
        <f t="shared" ref="K156" si="158">H156-F156</f>
        <v>25</v>
      </c>
      <c r="L156" s="100">
        <f t="shared" ref="L156" si="159">(F156*-0.7)/100</f>
        <v>-1.5049999999999999</v>
      </c>
      <c r="M156" s="101">
        <f t="shared" ref="M156" si="160">(K156+L156)/F156</f>
        <v>0.10927906976744187</v>
      </c>
      <c r="N156" s="99" t="s">
        <v>591</v>
      </c>
      <c r="O156" s="102">
        <v>44206</v>
      </c>
      <c r="P156" s="99"/>
      <c r="Q156" s="251"/>
      <c r="R156" s="1" t="s">
        <v>592</v>
      </c>
      <c r="S156" s="251"/>
      <c r="T156" s="251"/>
      <c r="U156" s="251"/>
      <c r="V156" s="251"/>
      <c r="W156" s="251"/>
      <c r="X156" s="251"/>
      <c r="Y156" s="251"/>
      <c r="Z156" s="251"/>
      <c r="AA156" s="251"/>
      <c r="AB156" s="251"/>
      <c r="AC156" s="251"/>
      <c r="AD156" s="251"/>
      <c r="AE156" s="251"/>
      <c r="AF156" s="251"/>
      <c r="AG156" s="251"/>
      <c r="AH156" s="251"/>
      <c r="AI156" s="251"/>
      <c r="AJ156" s="251"/>
      <c r="AK156" s="251"/>
      <c r="AL156" s="251"/>
    </row>
    <row r="157" spans="1:38" s="252" customFormat="1" ht="14.25" customHeight="1">
      <c r="A157" s="277"/>
      <c r="B157" s="278"/>
      <c r="C157" s="279"/>
      <c r="D157" s="280"/>
      <c r="E157" s="281"/>
      <c r="F157" s="282"/>
      <c r="G157" s="282"/>
      <c r="H157" s="281"/>
      <c r="I157" s="283"/>
      <c r="J157" s="284"/>
      <c r="K157" s="284"/>
      <c r="L157" s="285"/>
      <c r="M157" s="286"/>
      <c r="N157" s="284"/>
      <c r="O157" s="287"/>
      <c r="P157" s="284"/>
      <c r="Q157" s="251"/>
      <c r="R157" s="1"/>
      <c r="S157" s="251"/>
      <c r="T157" s="251"/>
      <c r="U157" s="251"/>
      <c r="V157" s="251"/>
      <c r="W157" s="251"/>
      <c r="X157" s="251"/>
      <c r="Y157" s="251"/>
      <c r="Z157" s="251"/>
      <c r="AA157" s="251"/>
      <c r="AB157" s="251"/>
      <c r="AC157" s="251"/>
      <c r="AD157" s="251"/>
      <c r="AE157" s="251"/>
      <c r="AF157" s="251"/>
      <c r="AG157" s="251"/>
      <c r="AH157" s="251"/>
      <c r="AI157" s="251"/>
      <c r="AJ157" s="251"/>
      <c r="AK157" s="251"/>
      <c r="AL157" s="251"/>
    </row>
    <row r="158" spans="1:38" ht="14.25" customHeight="1">
      <c r="A158" s="168"/>
      <c r="B158" s="145"/>
      <c r="C158" s="169"/>
      <c r="D158" s="104"/>
      <c r="E158" s="170"/>
      <c r="F158" s="170"/>
      <c r="G158" s="170"/>
      <c r="H158" s="170"/>
      <c r="I158" s="170"/>
      <c r="J158" s="170"/>
      <c r="K158" s="171"/>
      <c r="L158" s="172"/>
      <c r="M158" s="170"/>
      <c r="N158" s="173"/>
      <c r="O158" s="174"/>
      <c r="P158" s="174"/>
      <c r="R158" s="6"/>
      <c r="S158" s="41"/>
      <c r="T158" s="1"/>
      <c r="U158" s="1"/>
      <c r="V158" s="1"/>
      <c r="W158" s="1"/>
      <c r="X158" s="1"/>
      <c r="Y158" s="1"/>
      <c r="Z158" s="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41"/>
    </row>
    <row r="159" spans="1:38" ht="12.75" customHeight="1">
      <c r="A159" s="123" t="s">
        <v>596</v>
      </c>
      <c r="B159" s="123"/>
      <c r="C159" s="123"/>
      <c r="D159" s="123"/>
      <c r="E159" s="41"/>
      <c r="F159" s="131" t="s">
        <v>598</v>
      </c>
      <c r="G159" s="56"/>
      <c r="H159" s="56"/>
      <c r="I159" s="56"/>
      <c r="J159" s="6"/>
      <c r="K159" s="149"/>
      <c r="L159" s="150"/>
      <c r="M159" s="6"/>
      <c r="N159" s="113"/>
      <c r="O159" s="175"/>
      <c r="P159" s="1"/>
      <c r="Q159" s="1"/>
      <c r="R159" s="6"/>
      <c r="S159" s="1"/>
      <c r="T159" s="1"/>
      <c r="U159" s="1"/>
      <c r="V159" s="1"/>
      <c r="W159" s="1"/>
      <c r="X159" s="1"/>
      <c r="Y159" s="1"/>
    </row>
    <row r="160" spans="1:38" ht="12.75" customHeight="1">
      <c r="A160" s="130" t="s">
        <v>597</v>
      </c>
      <c r="B160" s="123"/>
      <c r="C160" s="123"/>
      <c r="D160" s="123"/>
      <c r="E160" s="6"/>
      <c r="F160" s="131" t="s">
        <v>600</v>
      </c>
      <c r="G160" s="6"/>
      <c r="H160" s="6" t="s">
        <v>820</v>
      </c>
      <c r="I160" s="6"/>
      <c r="J160" s="1"/>
      <c r="K160" s="6"/>
      <c r="L160" s="6"/>
      <c r="M160" s="6"/>
      <c r="N160" s="1"/>
      <c r="O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38" ht="12.75" customHeight="1">
      <c r="A161" s="130"/>
      <c r="B161" s="123"/>
      <c r="C161" s="123"/>
      <c r="D161" s="123"/>
      <c r="E161" s="6"/>
      <c r="F161" s="131"/>
      <c r="G161" s="6"/>
      <c r="H161" s="6"/>
      <c r="I161" s="6"/>
      <c r="J161" s="1"/>
      <c r="K161" s="6"/>
      <c r="L161" s="6"/>
      <c r="M161" s="6"/>
      <c r="N161" s="1"/>
      <c r="O161" s="1"/>
      <c r="Q161" s="1"/>
      <c r="R161" s="56"/>
      <c r="S161" s="1"/>
      <c r="T161" s="1"/>
      <c r="U161" s="1"/>
      <c r="V161" s="1"/>
      <c r="W161" s="1"/>
      <c r="X161" s="1"/>
      <c r="Y161" s="1"/>
      <c r="Z161" s="1"/>
    </row>
    <row r="162" spans="1:38" ht="12.75" customHeight="1">
      <c r="A162" s="1"/>
      <c r="B162" s="138" t="s">
        <v>617</v>
      </c>
      <c r="C162" s="138"/>
      <c r="D162" s="138"/>
      <c r="E162" s="138"/>
      <c r="F162" s="139"/>
      <c r="G162" s="6"/>
      <c r="H162" s="6"/>
      <c r="I162" s="140"/>
      <c r="J162" s="141"/>
      <c r="K162" s="142"/>
      <c r="L162" s="141"/>
      <c r="M162" s="6"/>
      <c r="N162" s="1"/>
      <c r="O162" s="1"/>
      <c r="Q162" s="1"/>
      <c r="R162" s="56"/>
      <c r="S162" s="1"/>
      <c r="T162" s="1"/>
      <c r="U162" s="1"/>
      <c r="V162" s="1"/>
      <c r="W162" s="1"/>
      <c r="X162" s="1"/>
      <c r="Y162" s="1"/>
      <c r="Z162" s="1"/>
    </row>
    <row r="163" spans="1:38" ht="38.25" customHeight="1">
      <c r="A163" s="95" t="s">
        <v>16</v>
      </c>
      <c r="B163" s="96" t="s">
        <v>568</v>
      </c>
      <c r="C163" s="96"/>
      <c r="D163" s="97" t="s">
        <v>579</v>
      </c>
      <c r="E163" s="96" t="s">
        <v>580</v>
      </c>
      <c r="F163" s="96" t="s">
        <v>581</v>
      </c>
      <c r="G163" s="96" t="s">
        <v>602</v>
      </c>
      <c r="H163" s="96" t="s">
        <v>583</v>
      </c>
      <c r="I163" s="96" t="s">
        <v>584</v>
      </c>
      <c r="J163" s="176" t="s">
        <v>585</v>
      </c>
      <c r="K163" s="143" t="s">
        <v>603</v>
      </c>
      <c r="L163" s="153" t="s">
        <v>611</v>
      </c>
      <c r="M163" s="96" t="s">
        <v>612</v>
      </c>
      <c r="N163" s="144" t="s">
        <v>587</v>
      </c>
      <c r="O163" s="98" t="s">
        <v>588</v>
      </c>
      <c r="P163" s="96" t="s">
        <v>589</v>
      </c>
      <c r="Q163" s="97" t="s">
        <v>590</v>
      </c>
      <c r="R163" s="56"/>
      <c r="S163" s="1"/>
      <c r="T163" s="1"/>
      <c r="U163" s="1"/>
      <c r="V163" s="1"/>
      <c r="W163" s="1"/>
      <c r="X163" s="1"/>
      <c r="Y163" s="1"/>
      <c r="Z163" s="1"/>
    </row>
    <row r="164" spans="1:38" ht="14.25" customHeight="1">
      <c r="A164" s="105"/>
      <c r="B164" s="106"/>
      <c r="C164" s="177"/>
      <c r="D164" s="107"/>
      <c r="E164" s="108"/>
      <c r="F164" s="178"/>
      <c r="G164" s="105"/>
      <c r="H164" s="108"/>
      <c r="I164" s="109"/>
      <c r="J164" s="179"/>
      <c r="K164" s="179"/>
      <c r="L164" s="180"/>
      <c r="M164" s="103"/>
      <c r="N164" s="180"/>
      <c r="O164" s="181"/>
      <c r="P164" s="182"/>
      <c r="Q164" s="183"/>
      <c r="R164" s="148"/>
      <c r="S164" s="117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38" ht="14.25" customHeight="1">
      <c r="A165" s="105"/>
      <c r="B165" s="106"/>
      <c r="C165" s="177"/>
      <c r="D165" s="107"/>
      <c r="E165" s="108"/>
      <c r="F165" s="178"/>
      <c r="G165" s="105"/>
      <c r="H165" s="108"/>
      <c r="I165" s="109"/>
      <c r="J165" s="179"/>
      <c r="K165" s="179"/>
      <c r="L165" s="180"/>
      <c r="M165" s="103"/>
      <c r="N165" s="180"/>
      <c r="O165" s="181"/>
      <c r="P165" s="182"/>
      <c r="Q165" s="183"/>
      <c r="R165" s="148"/>
      <c r="S165" s="117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38" ht="14.25" customHeight="1">
      <c r="A166" s="105"/>
      <c r="B166" s="106"/>
      <c r="C166" s="177"/>
      <c r="D166" s="107"/>
      <c r="E166" s="108"/>
      <c r="F166" s="178"/>
      <c r="G166" s="105"/>
      <c r="H166" s="108"/>
      <c r="I166" s="109"/>
      <c r="J166" s="179"/>
      <c r="K166" s="179"/>
      <c r="L166" s="180"/>
      <c r="M166" s="103"/>
      <c r="N166" s="180"/>
      <c r="O166" s="181"/>
      <c r="P166" s="182"/>
      <c r="Q166" s="183"/>
      <c r="R166" s="6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4.25" customHeight="1">
      <c r="A167" s="105"/>
      <c r="B167" s="106"/>
      <c r="C167" s="177"/>
      <c r="D167" s="107"/>
      <c r="E167" s="108"/>
      <c r="F167" s="179"/>
      <c r="G167" s="105"/>
      <c r="H167" s="108"/>
      <c r="I167" s="109"/>
      <c r="J167" s="179"/>
      <c r="K167" s="179"/>
      <c r="L167" s="180"/>
      <c r="M167" s="103"/>
      <c r="N167" s="180"/>
      <c r="O167" s="181"/>
      <c r="P167" s="182"/>
      <c r="Q167" s="183"/>
      <c r="R167" s="6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4.25" customHeight="1">
      <c r="A168" s="105"/>
      <c r="B168" s="106"/>
      <c r="C168" s="177"/>
      <c r="D168" s="107"/>
      <c r="E168" s="108"/>
      <c r="F168" s="179"/>
      <c r="G168" s="105"/>
      <c r="H168" s="108"/>
      <c r="I168" s="109"/>
      <c r="J168" s="179"/>
      <c r="K168" s="179"/>
      <c r="L168" s="180"/>
      <c r="M168" s="103"/>
      <c r="N168" s="180"/>
      <c r="O168" s="181"/>
      <c r="P168" s="182"/>
      <c r="Q168" s="183"/>
      <c r="R168" s="6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4.25" customHeight="1">
      <c r="A169" s="105"/>
      <c r="B169" s="106"/>
      <c r="C169" s="177"/>
      <c r="D169" s="107"/>
      <c r="E169" s="108"/>
      <c r="F169" s="178"/>
      <c r="G169" s="105"/>
      <c r="H169" s="108"/>
      <c r="I169" s="109"/>
      <c r="J169" s="179"/>
      <c r="K169" s="179"/>
      <c r="L169" s="180"/>
      <c r="M169" s="103"/>
      <c r="N169" s="180"/>
      <c r="O169" s="181"/>
      <c r="P169" s="182"/>
      <c r="Q169" s="183"/>
      <c r="R169" s="6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4.25" customHeight="1">
      <c r="A170" s="105"/>
      <c r="B170" s="106"/>
      <c r="C170" s="177"/>
      <c r="D170" s="107"/>
      <c r="E170" s="108"/>
      <c r="F170" s="178"/>
      <c r="G170" s="105"/>
      <c r="H170" s="108"/>
      <c r="I170" s="109"/>
      <c r="J170" s="179"/>
      <c r="K170" s="179"/>
      <c r="L170" s="179"/>
      <c r="M170" s="179"/>
      <c r="N170" s="180"/>
      <c r="O170" s="184"/>
      <c r="P170" s="182"/>
      <c r="Q170" s="183"/>
      <c r="R170" s="6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4.25" customHeight="1">
      <c r="A171" s="105"/>
      <c r="B171" s="106"/>
      <c r="C171" s="177"/>
      <c r="D171" s="107"/>
      <c r="E171" s="108"/>
      <c r="F171" s="179"/>
      <c r="G171" s="105"/>
      <c r="H171" s="108"/>
      <c r="I171" s="109"/>
      <c r="J171" s="179"/>
      <c r="K171" s="179"/>
      <c r="L171" s="180"/>
      <c r="M171" s="103"/>
      <c r="N171" s="180"/>
      <c r="O171" s="181"/>
      <c r="P171" s="182"/>
      <c r="Q171" s="183"/>
      <c r="R171" s="148"/>
      <c r="S171" s="117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4.25" customHeight="1">
      <c r="A172" s="105"/>
      <c r="B172" s="106"/>
      <c r="C172" s="177"/>
      <c r="D172" s="107"/>
      <c r="E172" s="108"/>
      <c r="F172" s="178"/>
      <c r="G172" s="105"/>
      <c r="H172" s="108"/>
      <c r="I172" s="109"/>
      <c r="J172" s="185"/>
      <c r="K172" s="185"/>
      <c r="L172" s="185"/>
      <c r="M172" s="185"/>
      <c r="N172" s="186"/>
      <c r="O172" s="181"/>
      <c r="P172" s="110"/>
      <c r="Q172" s="183"/>
      <c r="R172" s="148"/>
      <c r="S172" s="117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>
      <c r="A173" s="130"/>
      <c r="B173" s="123"/>
      <c r="C173" s="123"/>
      <c r="D173" s="123"/>
      <c r="E173" s="6"/>
      <c r="F173" s="131"/>
      <c r="G173" s="6"/>
      <c r="H173" s="6"/>
      <c r="I173" s="6"/>
      <c r="J173" s="1"/>
      <c r="K173" s="6"/>
      <c r="L173" s="6"/>
      <c r="M173" s="6"/>
      <c r="N173" s="1"/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38" ht="12.75" customHeight="1">
      <c r="A174" s="130"/>
      <c r="B174" s="123"/>
      <c r="C174" s="123"/>
      <c r="D174" s="123"/>
      <c r="E174" s="6"/>
      <c r="F174" s="131"/>
      <c r="G174" s="56"/>
      <c r="H174" s="41"/>
      <c r="I174" s="56"/>
      <c r="J174" s="6"/>
      <c r="K174" s="149"/>
      <c r="L174" s="150"/>
      <c r="M174" s="6"/>
      <c r="N174" s="113"/>
      <c r="O174" s="15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38" ht="12.75" customHeight="1">
      <c r="A175" s="56"/>
      <c r="B175" s="112"/>
      <c r="C175" s="112"/>
      <c r="D175" s="41"/>
      <c r="E175" s="56"/>
      <c r="F175" s="56"/>
      <c r="G175" s="56"/>
      <c r="H175" s="41"/>
      <c r="I175" s="56"/>
      <c r="J175" s="6"/>
      <c r="K175" s="149"/>
      <c r="L175" s="150"/>
      <c r="M175" s="6"/>
      <c r="N175" s="113"/>
      <c r="O175" s="15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38" ht="12.75" customHeight="1">
      <c r="A176" s="41"/>
      <c r="B176" s="187" t="s">
        <v>618</v>
      </c>
      <c r="C176" s="187"/>
      <c r="D176" s="187"/>
      <c r="E176" s="187"/>
      <c r="F176" s="6"/>
      <c r="G176" s="6"/>
      <c r="H176" s="141"/>
      <c r="I176" s="6"/>
      <c r="J176" s="141"/>
      <c r="K176" s="142"/>
      <c r="L176" s="6"/>
      <c r="M176" s="6"/>
      <c r="N176" s="1"/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38.25" customHeight="1">
      <c r="A177" s="95" t="s">
        <v>16</v>
      </c>
      <c r="B177" s="96" t="s">
        <v>568</v>
      </c>
      <c r="C177" s="96"/>
      <c r="D177" s="97" t="s">
        <v>579</v>
      </c>
      <c r="E177" s="96" t="s">
        <v>580</v>
      </c>
      <c r="F177" s="96" t="s">
        <v>581</v>
      </c>
      <c r="G177" s="96" t="s">
        <v>619</v>
      </c>
      <c r="H177" s="96" t="s">
        <v>620</v>
      </c>
      <c r="I177" s="96" t="s">
        <v>584</v>
      </c>
      <c r="J177" s="188" t="s">
        <v>585</v>
      </c>
      <c r="K177" s="96" t="s">
        <v>586</v>
      </c>
      <c r="L177" s="96" t="s">
        <v>621</v>
      </c>
      <c r="M177" s="96" t="s">
        <v>589</v>
      </c>
      <c r="N177" s="97" t="s">
        <v>590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9">
        <v>1</v>
      </c>
      <c r="B178" s="190">
        <v>41579</v>
      </c>
      <c r="C178" s="190"/>
      <c r="D178" s="191" t="s">
        <v>622</v>
      </c>
      <c r="E178" s="192" t="s">
        <v>623</v>
      </c>
      <c r="F178" s="193">
        <v>82</v>
      </c>
      <c r="G178" s="192" t="s">
        <v>624</v>
      </c>
      <c r="H178" s="192">
        <v>100</v>
      </c>
      <c r="I178" s="194">
        <v>100</v>
      </c>
      <c r="J178" s="195" t="s">
        <v>625</v>
      </c>
      <c r="K178" s="196">
        <f t="shared" ref="K178:K230" si="161">H178-F178</f>
        <v>18</v>
      </c>
      <c r="L178" s="197">
        <f t="shared" ref="L178:L230" si="162">K178/F178</f>
        <v>0.21951219512195122</v>
      </c>
      <c r="M178" s="192" t="s">
        <v>591</v>
      </c>
      <c r="N178" s="198">
        <v>42657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9">
        <v>2</v>
      </c>
      <c r="B179" s="190">
        <v>41794</v>
      </c>
      <c r="C179" s="190"/>
      <c r="D179" s="191" t="s">
        <v>626</v>
      </c>
      <c r="E179" s="192" t="s">
        <v>593</v>
      </c>
      <c r="F179" s="193">
        <v>257</v>
      </c>
      <c r="G179" s="192" t="s">
        <v>624</v>
      </c>
      <c r="H179" s="192">
        <v>300</v>
      </c>
      <c r="I179" s="194">
        <v>300</v>
      </c>
      <c r="J179" s="195" t="s">
        <v>625</v>
      </c>
      <c r="K179" s="196">
        <f t="shared" si="161"/>
        <v>43</v>
      </c>
      <c r="L179" s="197">
        <f t="shared" si="162"/>
        <v>0.16731517509727625</v>
      </c>
      <c r="M179" s="192" t="s">
        <v>591</v>
      </c>
      <c r="N179" s="198">
        <v>41822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9">
        <v>3</v>
      </c>
      <c r="B180" s="190">
        <v>41828</v>
      </c>
      <c r="C180" s="190"/>
      <c r="D180" s="191" t="s">
        <v>627</v>
      </c>
      <c r="E180" s="192" t="s">
        <v>593</v>
      </c>
      <c r="F180" s="193">
        <v>393</v>
      </c>
      <c r="G180" s="192" t="s">
        <v>624</v>
      </c>
      <c r="H180" s="192">
        <v>468</v>
      </c>
      <c r="I180" s="194">
        <v>468</v>
      </c>
      <c r="J180" s="195" t="s">
        <v>625</v>
      </c>
      <c r="K180" s="196">
        <f t="shared" si="161"/>
        <v>75</v>
      </c>
      <c r="L180" s="197">
        <f t="shared" si="162"/>
        <v>0.19083969465648856</v>
      </c>
      <c r="M180" s="192" t="s">
        <v>591</v>
      </c>
      <c r="N180" s="198">
        <v>41863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9">
        <v>4</v>
      </c>
      <c r="B181" s="190">
        <v>41857</v>
      </c>
      <c r="C181" s="190"/>
      <c r="D181" s="191" t="s">
        <v>628</v>
      </c>
      <c r="E181" s="192" t="s">
        <v>593</v>
      </c>
      <c r="F181" s="193">
        <v>205</v>
      </c>
      <c r="G181" s="192" t="s">
        <v>624</v>
      </c>
      <c r="H181" s="192">
        <v>275</v>
      </c>
      <c r="I181" s="194">
        <v>250</v>
      </c>
      <c r="J181" s="195" t="s">
        <v>625</v>
      </c>
      <c r="K181" s="196">
        <f t="shared" si="161"/>
        <v>70</v>
      </c>
      <c r="L181" s="197">
        <f t="shared" si="162"/>
        <v>0.34146341463414637</v>
      </c>
      <c r="M181" s="192" t="s">
        <v>591</v>
      </c>
      <c r="N181" s="198">
        <v>41962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9">
        <v>5</v>
      </c>
      <c r="B182" s="190">
        <v>41886</v>
      </c>
      <c r="C182" s="190"/>
      <c r="D182" s="191" t="s">
        <v>629</v>
      </c>
      <c r="E182" s="192" t="s">
        <v>593</v>
      </c>
      <c r="F182" s="193">
        <v>162</v>
      </c>
      <c r="G182" s="192" t="s">
        <v>624</v>
      </c>
      <c r="H182" s="192">
        <v>190</v>
      </c>
      <c r="I182" s="194">
        <v>190</v>
      </c>
      <c r="J182" s="195" t="s">
        <v>625</v>
      </c>
      <c r="K182" s="196">
        <f t="shared" si="161"/>
        <v>28</v>
      </c>
      <c r="L182" s="197">
        <f t="shared" si="162"/>
        <v>0.1728395061728395</v>
      </c>
      <c r="M182" s="192" t="s">
        <v>591</v>
      </c>
      <c r="N182" s="198">
        <v>42006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9">
        <v>6</v>
      </c>
      <c r="B183" s="190">
        <v>41886</v>
      </c>
      <c r="C183" s="190"/>
      <c r="D183" s="191" t="s">
        <v>630</v>
      </c>
      <c r="E183" s="192" t="s">
        <v>593</v>
      </c>
      <c r="F183" s="193">
        <v>75</v>
      </c>
      <c r="G183" s="192" t="s">
        <v>624</v>
      </c>
      <c r="H183" s="192">
        <v>91.5</v>
      </c>
      <c r="I183" s="194" t="s">
        <v>631</v>
      </c>
      <c r="J183" s="195" t="s">
        <v>632</v>
      </c>
      <c r="K183" s="196">
        <f t="shared" si="161"/>
        <v>16.5</v>
      </c>
      <c r="L183" s="197">
        <f t="shared" si="162"/>
        <v>0.22</v>
      </c>
      <c r="M183" s="192" t="s">
        <v>591</v>
      </c>
      <c r="N183" s="198">
        <v>41954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89">
        <v>7</v>
      </c>
      <c r="B184" s="190">
        <v>41913</v>
      </c>
      <c r="C184" s="190"/>
      <c r="D184" s="191" t="s">
        <v>633</v>
      </c>
      <c r="E184" s="192" t="s">
        <v>593</v>
      </c>
      <c r="F184" s="193">
        <v>850</v>
      </c>
      <c r="G184" s="192" t="s">
        <v>624</v>
      </c>
      <c r="H184" s="192">
        <v>982.5</v>
      </c>
      <c r="I184" s="194">
        <v>1050</v>
      </c>
      <c r="J184" s="195" t="s">
        <v>634</v>
      </c>
      <c r="K184" s="196">
        <f t="shared" si="161"/>
        <v>132.5</v>
      </c>
      <c r="L184" s="197">
        <f t="shared" si="162"/>
        <v>0.15588235294117647</v>
      </c>
      <c r="M184" s="192" t="s">
        <v>591</v>
      </c>
      <c r="N184" s="198">
        <v>42039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9">
        <v>8</v>
      </c>
      <c r="B185" s="190">
        <v>41913</v>
      </c>
      <c r="C185" s="190"/>
      <c r="D185" s="191" t="s">
        <v>635</v>
      </c>
      <c r="E185" s="192" t="s">
        <v>593</v>
      </c>
      <c r="F185" s="193">
        <v>475</v>
      </c>
      <c r="G185" s="192" t="s">
        <v>624</v>
      </c>
      <c r="H185" s="192">
        <v>515</v>
      </c>
      <c r="I185" s="194">
        <v>600</v>
      </c>
      <c r="J185" s="195" t="s">
        <v>636</v>
      </c>
      <c r="K185" s="196">
        <f t="shared" si="161"/>
        <v>40</v>
      </c>
      <c r="L185" s="197">
        <f t="shared" si="162"/>
        <v>8.4210526315789472E-2</v>
      </c>
      <c r="M185" s="192" t="s">
        <v>591</v>
      </c>
      <c r="N185" s="198">
        <v>41939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9">
        <v>9</v>
      </c>
      <c r="B186" s="190">
        <v>41913</v>
      </c>
      <c r="C186" s="190"/>
      <c r="D186" s="191" t="s">
        <v>637</v>
      </c>
      <c r="E186" s="192" t="s">
        <v>593</v>
      </c>
      <c r="F186" s="193">
        <v>86</v>
      </c>
      <c r="G186" s="192" t="s">
        <v>624</v>
      </c>
      <c r="H186" s="192">
        <v>99</v>
      </c>
      <c r="I186" s="194">
        <v>140</v>
      </c>
      <c r="J186" s="195" t="s">
        <v>638</v>
      </c>
      <c r="K186" s="196">
        <f t="shared" si="161"/>
        <v>13</v>
      </c>
      <c r="L186" s="197">
        <f t="shared" si="162"/>
        <v>0.15116279069767441</v>
      </c>
      <c r="M186" s="192" t="s">
        <v>591</v>
      </c>
      <c r="N186" s="198">
        <v>41939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9">
        <v>10</v>
      </c>
      <c r="B187" s="190">
        <v>41926</v>
      </c>
      <c r="C187" s="190"/>
      <c r="D187" s="191" t="s">
        <v>639</v>
      </c>
      <c r="E187" s="192" t="s">
        <v>593</v>
      </c>
      <c r="F187" s="193">
        <v>496.6</v>
      </c>
      <c r="G187" s="192" t="s">
        <v>624</v>
      </c>
      <c r="H187" s="192">
        <v>621</v>
      </c>
      <c r="I187" s="194">
        <v>580</v>
      </c>
      <c r="J187" s="195" t="s">
        <v>625</v>
      </c>
      <c r="K187" s="196">
        <f t="shared" si="161"/>
        <v>124.39999999999998</v>
      </c>
      <c r="L187" s="197">
        <f t="shared" si="162"/>
        <v>0.25050342327829234</v>
      </c>
      <c r="M187" s="192" t="s">
        <v>591</v>
      </c>
      <c r="N187" s="198">
        <v>42605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9">
        <v>11</v>
      </c>
      <c r="B188" s="190">
        <v>41926</v>
      </c>
      <c r="C188" s="190"/>
      <c r="D188" s="191" t="s">
        <v>640</v>
      </c>
      <c r="E188" s="192" t="s">
        <v>593</v>
      </c>
      <c r="F188" s="193">
        <v>2481.9</v>
      </c>
      <c r="G188" s="192" t="s">
        <v>624</v>
      </c>
      <c r="H188" s="192">
        <v>2840</v>
      </c>
      <c r="I188" s="194">
        <v>2870</v>
      </c>
      <c r="J188" s="195" t="s">
        <v>641</v>
      </c>
      <c r="K188" s="196">
        <f t="shared" si="161"/>
        <v>358.09999999999991</v>
      </c>
      <c r="L188" s="197">
        <f t="shared" si="162"/>
        <v>0.14428462065353154</v>
      </c>
      <c r="M188" s="192" t="s">
        <v>591</v>
      </c>
      <c r="N188" s="198">
        <v>42017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12</v>
      </c>
      <c r="B189" s="190">
        <v>41928</v>
      </c>
      <c r="C189" s="190"/>
      <c r="D189" s="191" t="s">
        <v>642</v>
      </c>
      <c r="E189" s="192" t="s">
        <v>593</v>
      </c>
      <c r="F189" s="193">
        <v>84.5</v>
      </c>
      <c r="G189" s="192" t="s">
        <v>624</v>
      </c>
      <c r="H189" s="192">
        <v>93</v>
      </c>
      <c r="I189" s="194">
        <v>110</v>
      </c>
      <c r="J189" s="195" t="s">
        <v>643</v>
      </c>
      <c r="K189" s="196">
        <f t="shared" si="161"/>
        <v>8.5</v>
      </c>
      <c r="L189" s="197">
        <f t="shared" si="162"/>
        <v>0.10059171597633136</v>
      </c>
      <c r="M189" s="192" t="s">
        <v>591</v>
      </c>
      <c r="N189" s="198">
        <v>41939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9">
        <v>13</v>
      </c>
      <c r="B190" s="190">
        <v>41928</v>
      </c>
      <c r="C190" s="190"/>
      <c r="D190" s="191" t="s">
        <v>644</v>
      </c>
      <c r="E190" s="192" t="s">
        <v>593</v>
      </c>
      <c r="F190" s="193">
        <v>401</v>
      </c>
      <c r="G190" s="192" t="s">
        <v>624</v>
      </c>
      <c r="H190" s="192">
        <v>428</v>
      </c>
      <c r="I190" s="194">
        <v>450</v>
      </c>
      <c r="J190" s="195" t="s">
        <v>645</v>
      </c>
      <c r="K190" s="196">
        <f t="shared" si="161"/>
        <v>27</v>
      </c>
      <c r="L190" s="197">
        <f t="shared" si="162"/>
        <v>6.7331670822942641E-2</v>
      </c>
      <c r="M190" s="192" t="s">
        <v>591</v>
      </c>
      <c r="N190" s="198">
        <v>42020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9">
        <v>14</v>
      </c>
      <c r="B191" s="190">
        <v>41928</v>
      </c>
      <c r="C191" s="190"/>
      <c r="D191" s="191" t="s">
        <v>646</v>
      </c>
      <c r="E191" s="192" t="s">
        <v>593</v>
      </c>
      <c r="F191" s="193">
        <v>101</v>
      </c>
      <c r="G191" s="192" t="s">
        <v>624</v>
      </c>
      <c r="H191" s="192">
        <v>112</v>
      </c>
      <c r="I191" s="194">
        <v>120</v>
      </c>
      <c r="J191" s="195" t="s">
        <v>647</v>
      </c>
      <c r="K191" s="196">
        <f t="shared" si="161"/>
        <v>11</v>
      </c>
      <c r="L191" s="197">
        <f t="shared" si="162"/>
        <v>0.10891089108910891</v>
      </c>
      <c r="M191" s="192" t="s">
        <v>591</v>
      </c>
      <c r="N191" s="198">
        <v>41939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9">
        <v>15</v>
      </c>
      <c r="B192" s="190">
        <v>41954</v>
      </c>
      <c r="C192" s="190"/>
      <c r="D192" s="191" t="s">
        <v>648</v>
      </c>
      <c r="E192" s="192" t="s">
        <v>593</v>
      </c>
      <c r="F192" s="193">
        <v>59</v>
      </c>
      <c r="G192" s="192" t="s">
        <v>624</v>
      </c>
      <c r="H192" s="192">
        <v>76</v>
      </c>
      <c r="I192" s="194">
        <v>76</v>
      </c>
      <c r="J192" s="195" t="s">
        <v>625</v>
      </c>
      <c r="K192" s="196">
        <f t="shared" si="161"/>
        <v>17</v>
      </c>
      <c r="L192" s="197">
        <f t="shared" si="162"/>
        <v>0.28813559322033899</v>
      </c>
      <c r="M192" s="192" t="s">
        <v>591</v>
      </c>
      <c r="N192" s="198">
        <v>43032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16</v>
      </c>
      <c r="B193" s="190">
        <v>41954</v>
      </c>
      <c r="C193" s="190"/>
      <c r="D193" s="191" t="s">
        <v>637</v>
      </c>
      <c r="E193" s="192" t="s">
        <v>593</v>
      </c>
      <c r="F193" s="193">
        <v>99</v>
      </c>
      <c r="G193" s="192" t="s">
        <v>624</v>
      </c>
      <c r="H193" s="192">
        <v>120</v>
      </c>
      <c r="I193" s="194">
        <v>120</v>
      </c>
      <c r="J193" s="195" t="s">
        <v>605</v>
      </c>
      <c r="K193" s="196">
        <f t="shared" si="161"/>
        <v>21</v>
      </c>
      <c r="L193" s="197">
        <f t="shared" si="162"/>
        <v>0.21212121212121213</v>
      </c>
      <c r="M193" s="192" t="s">
        <v>591</v>
      </c>
      <c r="N193" s="198">
        <v>41960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17</v>
      </c>
      <c r="B194" s="190">
        <v>41956</v>
      </c>
      <c r="C194" s="190"/>
      <c r="D194" s="191" t="s">
        <v>649</v>
      </c>
      <c r="E194" s="192" t="s">
        <v>593</v>
      </c>
      <c r="F194" s="193">
        <v>22</v>
      </c>
      <c r="G194" s="192" t="s">
        <v>624</v>
      </c>
      <c r="H194" s="192">
        <v>33.549999999999997</v>
      </c>
      <c r="I194" s="194">
        <v>32</v>
      </c>
      <c r="J194" s="195" t="s">
        <v>650</v>
      </c>
      <c r="K194" s="196">
        <f t="shared" si="161"/>
        <v>11.549999999999997</v>
      </c>
      <c r="L194" s="197">
        <f t="shared" si="162"/>
        <v>0.52499999999999991</v>
      </c>
      <c r="M194" s="192" t="s">
        <v>591</v>
      </c>
      <c r="N194" s="198">
        <v>42188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9">
        <v>18</v>
      </c>
      <c r="B195" s="190">
        <v>41976</v>
      </c>
      <c r="C195" s="190"/>
      <c r="D195" s="191" t="s">
        <v>651</v>
      </c>
      <c r="E195" s="192" t="s">
        <v>593</v>
      </c>
      <c r="F195" s="193">
        <v>440</v>
      </c>
      <c r="G195" s="192" t="s">
        <v>624</v>
      </c>
      <c r="H195" s="192">
        <v>520</v>
      </c>
      <c r="I195" s="194">
        <v>520</v>
      </c>
      <c r="J195" s="195" t="s">
        <v>652</v>
      </c>
      <c r="K195" s="196">
        <f t="shared" si="161"/>
        <v>80</v>
      </c>
      <c r="L195" s="197">
        <f t="shared" si="162"/>
        <v>0.18181818181818182</v>
      </c>
      <c r="M195" s="192" t="s">
        <v>591</v>
      </c>
      <c r="N195" s="198">
        <v>42208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19</v>
      </c>
      <c r="B196" s="190">
        <v>41976</v>
      </c>
      <c r="C196" s="190"/>
      <c r="D196" s="191" t="s">
        <v>653</v>
      </c>
      <c r="E196" s="192" t="s">
        <v>593</v>
      </c>
      <c r="F196" s="193">
        <v>360</v>
      </c>
      <c r="G196" s="192" t="s">
        <v>624</v>
      </c>
      <c r="H196" s="192">
        <v>427</v>
      </c>
      <c r="I196" s="194">
        <v>425</v>
      </c>
      <c r="J196" s="195" t="s">
        <v>654</v>
      </c>
      <c r="K196" s="196">
        <f t="shared" si="161"/>
        <v>67</v>
      </c>
      <c r="L196" s="197">
        <f t="shared" si="162"/>
        <v>0.18611111111111112</v>
      </c>
      <c r="M196" s="192" t="s">
        <v>591</v>
      </c>
      <c r="N196" s="198">
        <v>42058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9">
        <v>20</v>
      </c>
      <c r="B197" s="190">
        <v>42012</v>
      </c>
      <c r="C197" s="190"/>
      <c r="D197" s="191" t="s">
        <v>655</v>
      </c>
      <c r="E197" s="192" t="s">
        <v>593</v>
      </c>
      <c r="F197" s="193">
        <v>360</v>
      </c>
      <c r="G197" s="192" t="s">
        <v>624</v>
      </c>
      <c r="H197" s="192">
        <v>455</v>
      </c>
      <c r="I197" s="194">
        <v>420</v>
      </c>
      <c r="J197" s="195" t="s">
        <v>656</v>
      </c>
      <c r="K197" s="196">
        <f t="shared" si="161"/>
        <v>95</v>
      </c>
      <c r="L197" s="197">
        <f t="shared" si="162"/>
        <v>0.2638888888888889</v>
      </c>
      <c r="M197" s="192" t="s">
        <v>591</v>
      </c>
      <c r="N197" s="198">
        <v>42024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9">
        <v>21</v>
      </c>
      <c r="B198" s="190">
        <v>42012</v>
      </c>
      <c r="C198" s="190"/>
      <c r="D198" s="191" t="s">
        <v>657</v>
      </c>
      <c r="E198" s="192" t="s">
        <v>593</v>
      </c>
      <c r="F198" s="193">
        <v>130</v>
      </c>
      <c r="G198" s="192"/>
      <c r="H198" s="192">
        <v>175.5</v>
      </c>
      <c r="I198" s="194">
        <v>165</v>
      </c>
      <c r="J198" s="195" t="s">
        <v>658</v>
      </c>
      <c r="K198" s="196">
        <f t="shared" si="161"/>
        <v>45.5</v>
      </c>
      <c r="L198" s="197">
        <f t="shared" si="162"/>
        <v>0.35</v>
      </c>
      <c r="M198" s="192" t="s">
        <v>591</v>
      </c>
      <c r="N198" s="198">
        <v>43088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9">
        <v>22</v>
      </c>
      <c r="B199" s="190">
        <v>42040</v>
      </c>
      <c r="C199" s="190"/>
      <c r="D199" s="191" t="s">
        <v>383</v>
      </c>
      <c r="E199" s="192" t="s">
        <v>623</v>
      </c>
      <c r="F199" s="193">
        <v>98</v>
      </c>
      <c r="G199" s="192"/>
      <c r="H199" s="192">
        <v>120</v>
      </c>
      <c r="I199" s="194">
        <v>120</v>
      </c>
      <c r="J199" s="195" t="s">
        <v>625</v>
      </c>
      <c r="K199" s="196">
        <f t="shared" si="161"/>
        <v>22</v>
      </c>
      <c r="L199" s="197">
        <f t="shared" si="162"/>
        <v>0.22448979591836735</v>
      </c>
      <c r="M199" s="192" t="s">
        <v>591</v>
      </c>
      <c r="N199" s="198">
        <v>42753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9">
        <v>23</v>
      </c>
      <c r="B200" s="190">
        <v>42040</v>
      </c>
      <c r="C200" s="190"/>
      <c r="D200" s="191" t="s">
        <v>659</v>
      </c>
      <c r="E200" s="192" t="s">
        <v>623</v>
      </c>
      <c r="F200" s="193">
        <v>196</v>
      </c>
      <c r="G200" s="192"/>
      <c r="H200" s="192">
        <v>262</v>
      </c>
      <c r="I200" s="194">
        <v>255</v>
      </c>
      <c r="J200" s="195" t="s">
        <v>625</v>
      </c>
      <c r="K200" s="196">
        <f t="shared" si="161"/>
        <v>66</v>
      </c>
      <c r="L200" s="197">
        <f t="shared" si="162"/>
        <v>0.33673469387755101</v>
      </c>
      <c r="M200" s="192" t="s">
        <v>591</v>
      </c>
      <c r="N200" s="198">
        <v>42599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9">
        <v>24</v>
      </c>
      <c r="B201" s="200">
        <v>42067</v>
      </c>
      <c r="C201" s="200"/>
      <c r="D201" s="201" t="s">
        <v>382</v>
      </c>
      <c r="E201" s="202" t="s">
        <v>623</v>
      </c>
      <c r="F201" s="203">
        <v>235</v>
      </c>
      <c r="G201" s="203"/>
      <c r="H201" s="204">
        <v>77</v>
      </c>
      <c r="I201" s="204" t="s">
        <v>660</v>
      </c>
      <c r="J201" s="205" t="s">
        <v>661</v>
      </c>
      <c r="K201" s="206">
        <f t="shared" si="161"/>
        <v>-158</v>
      </c>
      <c r="L201" s="207">
        <f t="shared" si="162"/>
        <v>-0.67234042553191486</v>
      </c>
      <c r="M201" s="203" t="s">
        <v>604</v>
      </c>
      <c r="N201" s="200">
        <v>43522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9">
        <v>25</v>
      </c>
      <c r="B202" s="190">
        <v>42067</v>
      </c>
      <c r="C202" s="190"/>
      <c r="D202" s="191" t="s">
        <v>662</v>
      </c>
      <c r="E202" s="192" t="s">
        <v>623</v>
      </c>
      <c r="F202" s="193">
        <v>185</v>
      </c>
      <c r="G202" s="192"/>
      <c r="H202" s="192">
        <v>224</v>
      </c>
      <c r="I202" s="194" t="s">
        <v>663</v>
      </c>
      <c r="J202" s="195" t="s">
        <v>625</v>
      </c>
      <c r="K202" s="196">
        <f t="shared" si="161"/>
        <v>39</v>
      </c>
      <c r="L202" s="197">
        <f t="shared" si="162"/>
        <v>0.21081081081081082</v>
      </c>
      <c r="M202" s="192" t="s">
        <v>591</v>
      </c>
      <c r="N202" s="198">
        <v>42647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9">
        <v>26</v>
      </c>
      <c r="B203" s="200">
        <v>42090</v>
      </c>
      <c r="C203" s="200"/>
      <c r="D203" s="208" t="s">
        <v>664</v>
      </c>
      <c r="E203" s="203" t="s">
        <v>623</v>
      </c>
      <c r="F203" s="203">
        <v>49.5</v>
      </c>
      <c r="G203" s="204"/>
      <c r="H203" s="204">
        <v>15.85</v>
      </c>
      <c r="I203" s="204">
        <v>67</v>
      </c>
      <c r="J203" s="205" t="s">
        <v>665</v>
      </c>
      <c r="K203" s="204">
        <f t="shared" si="161"/>
        <v>-33.65</v>
      </c>
      <c r="L203" s="209">
        <f t="shared" si="162"/>
        <v>-0.67979797979797973</v>
      </c>
      <c r="M203" s="203" t="s">
        <v>604</v>
      </c>
      <c r="N203" s="210">
        <v>43627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9">
        <v>27</v>
      </c>
      <c r="B204" s="190">
        <v>42093</v>
      </c>
      <c r="C204" s="190"/>
      <c r="D204" s="191" t="s">
        <v>666</v>
      </c>
      <c r="E204" s="192" t="s">
        <v>623</v>
      </c>
      <c r="F204" s="193">
        <v>183.5</v>
      </c>
      <c r="G204" s="192"/>
      <c r="H204" s="192">
        <v>219</v>
      </c>
      <c r="I204" s="194">
        <v>218</v>
      </c>
      <c r="J204" s="195" t="s">
        <v>667</v>
      </c>
      <c r="K204" s="196">
        <f t="shared" si="161"/>
        <v>35.5</v>
      </c>
      <c r="L204" s="197">
        <f t="shared" si="162"/>
        <v>0.19346049046321526</v>
      </c>
      <c r="M204" s="192" t="s">
        <v>591</v>
      </c>
      <c r="N204" s="198">
        <v>42103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9">
        <v>28</v>
      </c>
      <c r="B205" s="190">
        <v>42114</v>
      </c>
      <c r="C205" s="190"/>
      <c r="D205" s="191" t="s">
        <v>668</v>
      </c>
      <c r="E205" s="192" t="s">
        <v>623</v>
      </c>
      <c r="F205" s="193">
        <f>(227+237)/2</f>
        <v>232</v>
      </c>
      <c r="G205" s="192"/>
      <c r="H205" s="192">
        <v>298</v>
      </c>
      <c r="I205" s="194">
        <v>298</v>
      </c>
      <c r="J205" s="195" t="s">
        <v>625</v>
      </c>
      <c r="K205" s="196">
        <f t="shared" si="161"/>
        <v>66</v>
      </c>
      <c r="L205" s="197">
        <f t="shared" si="162"/>
        <v>0.28448275862068967</v>
      </c>
      <c r="M205" s="192" t="s">
        <v>591</v>
      </c>
      <c r="N205" s="198">
        <v>42823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9">
        <v>29</v>
      </c>
      <c r="B206" s="190">
        <v>42128</v>
      </c>
      <c r="C206" s="190"/>
      <c r="D206" s="191" t="s">
        <v>669</v>
      </c>
      <c r="E206" s="192" t="s">
        <v>593</v>
      </c>
      <c r="F206" s="193">
        <v>385</v>
      </c>
      <c r="G206" s="192"/>
      <c r="H206" s="192">
        <f>212.5+331</f>
        <v>543.5</v>
      </c>
      <c r="I206" s="194">
        <v>510</v>
      </c>
      <c r="J206" s="195" t="s">
        <v>670</v>
      </c>
      <c r="K206" s="196">
        <f t="shared" si="161"/>
        <v>158.5</v>
      </c>
      <c r="L206" s="197">
        <f t="shared" si="162"/>
        <v>0.41168831168831171</v>
      </c>
      <c r="M206" s="192" t="s">
        <v>591</v>
      </c>
      <c r="N206" s="198">
        <v>42235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9">
        <v>30</v>
      </c>
      <c r="B207" s="190">
        <v>42128</v>
      </c>
      <c r="C207" s="190"/>
      <c r="D207" s="191" t="s">
        <v>671</v>
      </c>
      <c r="E207" s="192" t="s">
        <v>593</v>
      </c>
      <c r="F207" s="193">
        <v>115.5</v>
      </c>
      <c r="G207" s="192"/>
      <c r="H207" s="192">
        <v>146</v>
      </c>
      <c r="I207" s="194">
        <v>142</v>
      </c>
      <c r="J207" s="195" t="s">
        <v>672</v>
      </c>
      <c r="K207" s="196">
        <f t="shared" si="161"/>
        <v>30.5</v>
      </c>
      <c r="L207" s="197">
        <f t="shared" si="162"/>
        <v>0.26406926406926406</v>
      </c>
      <c r="M207" s="192" t="s">
        <v>591</v>
      </c>
      <c r="N207" s="198">
        <v>42202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9">
        <v>31</v>
      </c>
      <c r="B208" s="190">
        <v>42151</v>
      </c>
      <c r="C208" s="190"/>
      <c r="D208" s="191" t="s">
        <v>673</v>
      </c>
      <c r="E208" s="192" t="s">
        <v>593</v>
      </c>
      <c r="F208" s="193">
        <v>237.5</v>
      </c>
      <c r="G208" s="192"/>
      <c r="H208" s="192">
        <v>279.5</v>
      </c>
      <c r="I208" s="194">
        <v>278</v>
      </c>
      <c r="J208" s="195" t="s">
        <v>625</v>
      </c>
      <c r="K208" s="196">
        <f t="shared" si="161"/>
        <v>42</v>
      </c>
      <c r="L208" s="197">
        <f t="shared" si="162"/>
        <v>0.17684210526315788</v>
      </c>
      <c r="M208" s="192" t="s">
        <v>591</v>
      </c>
      <c r="N208" s="198">
        <v>42222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9">
        <v>32</v>
      </c>
      <c r="B209" s="190">
        <v>42174</v>
      </c>
      <c r="C209" s="190"/>
      <c r="D209" s="191" t="s">
        <v>644</v>
      </c>
      <c r="E209" s="192" t="s">
        <v>623</v>
      </c>
      <c r="F209" s="193">
        <v>340</v>
      </c>
      <c r="G209" s="192"/>
      <c r="H209" s="192">
        <v>448</v>
      </c>
      <c r="I209" s="194">
        <v>448</v>
      </c>
      <c r="J209" s="195" t="s">
        <v>625</v>
      </c>
      <c r="K209" s="196">
        <f t="shared" si="161"/>
        <v>108</v>
      </c>
      <c r="L209" s="197">
        <f t="shared" si="162"/>
        <v>0.31764705882352939</v>
      </c>
      <c r="M209" s="192" t="s">
        <v>591</v>
      </c>
      <c r="N209" s="198">
        <v>43018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9">
        <v>33</v>
      </c>
      <c r="B210" s="190">
        <v>42191</v>
      </c>
      <c r="C210" s="190"/>
      <c r="D210" s="191" t="s">
        <v>674</v>
      </c>
      <c r="E210" s="192" t="s">
        <v>623</v>
      </c>
      <c r="F210" s="193">
        <v>390</v>
      </c>
      <c r="G210" s="192"/>
      <c r="H210" s="192">
        <v>460</v>
      </c>
      <c r="I210" s="194">
        <v>460</v>
      </c>
      <c r="J210" s="195" t="s">
        <v>625</v>
      </c>
      <c r="K210" s="196">
        <f t="shared" si="161"/>
        <v>70</v>
      </c>
      <c r="L210" s="197">
        <f t="shared" si="162"/>
        <v>0.17948717948717949</v>
      </c>
      <c r="M210" s="192" t="s">
        <v>591</v>
      </c>
      <c r="N210" s="198">
        <v>42478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9">
        <v>34</v>
      </c>
      <c r="B211" s="200">
        <v>42195</v>
      </c>
      <c r="C211" s="200"/>
      <c r="D211" s="201" t="s">
        <v>675</v>
      </c>
      <c r="E211" s="202" t="s">
        <v>623</v>
      </c>
      <c r="F211" s="203">
        <v>122.5</v>
      </c>
      <c r="G211" s="203"/>
      <c r="H211" s="204">
        <v>61</v>
      </c>
      <c r="I211" s="204">
        <v>172</v>
      </c>
      <c r="J211" s="205" t="s">
        <v>676</v>
      </c>
      <c r="K211" s="206">
        <f t="shared" si="161"/>
        <v>-61.5</v>
      </c>
      <c r="L211" s="207">
        <f t="shared" si="162"/>
        <v>-0.50204081632653064</v>
      </c>
      <c r="M211" s="203" t="s">
        <v>604</v>
      </c>
      <c r="N211" s="200">
        <v>43333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9">
        <v>35</v>
      </c>
      <c r="B212" s="190">
        <v>42219</v>
      </c>
      <c r="C212" s="190"/>
      <c r="D212" s="191" t="s">
        <v>677</v>
      </c>
      <c r="E212" s="192" t="s">
        <v>623</v>
      </c>
      <c r="F212" s="193">
        <v>297.5</v>
      </c>
      <c r="G212" s="192"/>
      <c r="H212" s="192">
        <v>350</v>
      </c>
      <c r="I212" s="194">
        <v>360</v>
      </c>
      <c r="J212" s="195" t="s">
        <v>678</v>
      </c>
      <c r="K212" s="196">
        <f t="shared" si="161"/>
        <v>52.5</v>
      </c>
      <c r="L212" s="197">
        <f t="shared" si="162"/>
        <v>0.17647058823529413</v>
      </c>
      <c r="M212" s="192" t="s">
        <v>591</v>
      </c>
      <c r="N212" s="198">
        <v>42232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9">
        <v>36</v>
      </c>
      <c r="B213" s="190">
        <v>42219</v>
      </c>
      <c r="C213" s="190"/>
      <c r="D213" s="191" t="s">
        <v>679</v>
      </c>
      <c r="E213" s="192" t="s">
        <v>623</v>
      </c>
      <c r="F213" s="193">
        <v>115.5</v>
      </c>
      <c r="G213" s="192"/>
      <c r="H213" s="192">
        <v>149</v>
      </c>
      <c r="I213" s="194">
        <v>140</v>
      </c>
      <c r="J213" s="195" t="s">
        <v>680</v>
      </c>
      <c r="K213" s="196">
        <f t="shared" si="161"/>
        <v>33.5</v>
      </c>
      <c r="L213" s="197">
        <f t="shared" si="162"/>
        <v>0.29004329004329005</v>
      </c>
      <c r="M213" s="192" t="s">
        <v>591</v>
      </c>
      <c r="N213" s="198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89">
        <v>37</v>
      </c>
      <c r="B214" s="190">
        <v>42251</v>
      </c>
      <c r="C214" s="190"/>
      <c r="D214" s="191" t="s">
        <v>673</v>
      </c>
      <c r="E214" s="192" t="s">
        <v>623</v>
      </c>
      <c r="F214" s="193">
        <v>226</v>
      </c>
      <c r="G214" s="192"/>
      <c r="H214" s="192">
        <v>292</v>
      </c>
      <c r="I214" s="194">
        <v>292</v>
      </c>
      <c r="J214" s="195" t="s">
        <v>681</v>
      </c>
      <c r="K214" s="196">
        <f t="shared" si="161"/>
        <v>66</v>
      </c>
      <c r="L214" s="197">
        <f t="shared" si="162"/>
        <v>0.29203539823008851</v>
      </c>
      <c r="M214" s="192" t="s">
        <v>591</v>
      </c>
      <c r="N214" s="198">
        <v>42286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9">
        <v>38</v>
      </c>
      <c r="B215" s="190">
        <v>42254</v>
      </c>
      <c r="C215" s="190"/>
      <c r="D215" s="191" t="s">
        <v>668</v>
      </c>
      <c r="E215" s="192" t="s">
        <v>623</v>
      </c>
      <c r="F215" s="193">
        <v>232.5</v>
      </c>
      <c r="G215" s="192"/>
      <c r="H215" s="192">
        <v>312.5</v>
      </c>
      <c r="I215" s="194">
        <v>310</v>
      </c>
      <c r="J215" s="195" t="s">
        <v>625</v>
      </c>
      <c r="K215" s="196">
        <f t="shared" si="161"/>
        <v>80</v>
      </c>
      <c r="L215" s="197">
        <f t="shared" si="162"/>
        <v>0.34408602150537637</v>
      </c>
      <c r="M215" s="192" t="s">
        <v>591</v>
      </c>
      <c r="N215" s="198">
        <v>42823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9">
        <v>39</v>
      </c>
      <c r="B216" s="190">
        <v>42268</v>
      </c>
      <c r="C216" s="190"/>
      <c r="D216" s="191" t="s">
        <v>682</v>
      </c>
      <c r="E216" s="192" t="s">
        <v>623</v>
      </c>
      <c r="F216" s="193">
        <v>196.5</v>
      </c>
      <c r="G216" s="192"/>
      <c r="H216" s="192">
        <v>238</v>
      </c>
      <c r="I216" s="194">
        <v>238</v>
      </c>
      <c r="J216" s="195" t="s">
        <v>681</v>
      </c>
      <c r="K216" s="196">
        <f t="shared" si="161"/>
        <v>41.5</v>
      </c>
      <c r="L216" s="197">
        <f t="shared" si="162"/>
        <v>0.21119592875318066</v>
      </c>
      <c r="M216" s="192" t="s">
        <v>591</v>
      </c>
      <c r="N216" s="198">
        <v>42291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40</v>
      </c>
      <c r="B217" s="190">
        <v>42271</v>
      </c>
      <c r="C217" s="190"/>
      <c r="D217" s="191" t="s">
        <v>622</v>
      </c>
      <c r="E217" s="192" t="s">
        <v>623</v>
      </c>
      <c r="F217" s="193">
        <v>65</v>
      </c>
      <c r="G217" s="192"/>
      <c r="H217" s="192">
        <v>82</v>
      </c>
      <c r="I217" s="194">
        <v>82</v>
      </c>
      <c r="J217" s="195" t="s">
        <v>681</v>
      </c>
      <c r="K217" s="196">
        <f t="shared" si="161"/>
        <v>17</v>
      </c>
      <c r="L217" s="197">
        <f t="shared" si="162"/>
        <v>0.26153846153846155</v>
      </c>
      <c r="M217" s="192" t="s">
        <v>591</v>
      </c>
      <c r="N217" s="198">
        <v>42578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9">
        <v>41</v>
      </c>
      <c r="B218" s="190">
        <v>42291</v>
      </c>
      <c r="C218" s="190"/>
      <c r="D218" s="191" t="s">
        <v>683</v>
      </c>
      <c r="E218" s="192" t="s">
        <v>623</v>
      </c>
      <c r="F218" s="193">
        <v>144</v>
      </c>
      <c r="G218" s="192"/>
      <c r="H218" s="192">
        <v>182.5</v>
      </c>
      <c r="I218" s="194">
        <v>181</v>
      </c>
      <c r="J218" s="195" t="s">
        <v>681</v>
      </c>
      <c r="K218" s="196">
        <f t="shared" si="161"/>
        <v>38.5</v>
      </c>
      <c r="L218" s="197">
        <f t="shared" si="162"/>
        <v>0.2673611111111111</v>
      </c>
      <c r="M218" s="192" t="s">
        <v>591</v>
      </c>
      <c r="N218" s="198">
        <v>42817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42</v>
      </c>
      <c r="B219" s="190">
        <v>42291</v>
      </c>
      <c r="C219" s="190"/>
      <c r="D219" s="191" t="s">
        <v>684</v>
      </c>
      <c r="E219" s="192" t="s">
        <v>623</v>
      </c>
      <c r="F219" s="193">
        <v>264</v>
      </c>
      <c r="G219" s="192"/>
      <c r="H219" s="192">
        <v>311</v>
      </c>
      <c r="I219" s="194">
        <v>311</v>
      </c>
      <c r="J219" s="195" t="s">
        <v>681</v>
      </c>
      <c r="K219" s="196">
        <f t="shared" si="161"/>
        <v>47</v>
      </c>
      <c r="L219" s="197">
        <f t="shared" si="162"/>
        <v>0.17803030303030304</v>
      </c>
      <c r="M219" s="192" t="s">
        <v>591</v>
      </c>
      <c r="N219" s="198">
        <v>42604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9">
        <v>43</v>
      </c>
      <c r="B220" s="190">
        <v>42318</v>
      </c>
      <c r="C220" s="190"/>
      <c r="D220" s="191" t="s">
        <v>685</v>
      </c>
      <c r="E220" s="192" t="s">
        <v>593</v>
      </c>
      <c r="F220" s="193">
        <v>549.5</v>
      </c>
      <c r="G220" s="192"/>
      <c r="H220" s="192">
        <v>630</v>
      </c>
      <c r="I220" s="194">
        <v>630</v>
      </c>
      <c r="J220" s="195" t="s">
        <v>681</v>
      </c>
      <c r="K220" s="196">
        <f t="shared" si="161"/>
        <v>80.5</v>
      </c>
      <c r="L220" s="197">
        <f t="shared" si="162"/>
        <v>0.1464968152866242</v>
      </c>
      <c r="M220" s="192" t="s">
        <v>591</v>
      </c>
      <c r="N220" s="198">
        <v>42419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9">
        <v>44</v>
      </c>
      <c r="B221" s="190">
        <v>42342</v>
      </c>
      <c r="C221" s="190"/>
      <c r="D221" s="191" t="s">
        <v>686</v>
      </c>
      <c r="E221" s="192" t="s">
        <v>623</v>
      </c>
      <c r="F221" s="193">
        <v>1027.5</v>
      </c>
      <c r="G221" s="192"/>
      <c r="H221" s="192">
        <v>1315</v>
      </c>
      <c r="I221" s="194">
        <v>1250</v>
      </c>
      <c r="J221" s="195" t="s">
        <v>681</v>
      </c>
      <c r="K221" s="196">
        <f t="shared" si="161"/>
        <v>287.5</v>
      </c>
      <c r="L221" s="197">
        <f t="shared" si="162"/>
        <v>0.27980535279805352</v>
      </c>
      <c r="M221" s="192" t="s">
        <v>591</v>
      </c>
      <c r="N221" s="198">
        <v>43244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9">
        <v>45</v>
      </c>
      <c r="B222" s="190">
        <v>42367</v>
      </c>
      <c r="C222" s="190"/>
      <c r="D222" s="191" t="s">
        <v>687</v>
      </c>
      <c r="E222" s="192" t="s">
        <v>623</v>
      </c>
      <c r="F222" s="193">
        <v>465</v>
      </c>
      <c r="G222" s="192"/>
      <c r="H222" s="192">
        <v>540</v>
      </c>
      <c r="I222" s="194">
        <v>540</v>
      </c>
      <c r="J222" s="195" t="s">
        <v>681</v>
      </c>
      <c r="K222" s="196">
        <f t="shared" si="161"/>
        <v>75</v>
      </c>
      <c r="L222" s="197">
        <f t="shared" si="162"/>
        <v>0.16129032258064516</v>
      </c>
      <c r="M222" s="192" t="s">
        <v>591</v>
      </c>
      <c r="N222" s="198">
        <v>42530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46</v>
      </c>
      <c r="B223" s="190">
        <v>42380</v>
      </c>
      <c r="C223" s="190"/>
      <c r="D223" s="191" t="s">
        <v>383</v>
      </c>
      <c r="E223" s="192" t="s">
        <v>593</v>
      </c>
      <c r="F223" s="193">
        <v>81</v>
      </c>
      <c r="G223" s="192"/>
      <c r="H223" s="192">
        <v>110</v>
      </c>
      <c r="I223" s="194">
        <v>110</v>
      </c>
      <c r="J223" s="195" t="s">
        <v>681</v>
      </c>
      <c r="K223" s="196">
        <f t="shared" si="161"/>
        <v>29</v>
      </c>
      <c r="L223" s="197">
        <f t="shared" si="162"/>
        <v>0.35802469135802467</v>
      </c>
      <c r="M223" s="192" t="s">
        <v>591</v>
      </c>
      <c r="N223" s="198">
        <v>42745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47</v>
      </c>
      <c r="B224" s="190">
        <v>42382</v>
      </c>
      <c r="C224" s="190"/>
      <c r="D224" s="191" t="s">
        <v>688</v>
      </c>
      <c r="E224" s="192" t="s">
        <v>593</v>
      </c>
      <c r="F224" s="193">
        <v>417.5</v>
      </c>
      <c r="G224" s="192"/>
      <c r="H224" s="192">
        <v>547</v>
      </c>
      <c r="I224" s="194">
        <v>535</v>
      </c>
      <c r="J224" s="195" t="s">
        <v>681</v>
      </c>
      <c r="K224" s="196">
        <f t="shared" si="161"/>
        <v>129.5</v>
      </c>
      <c r="L224" s="197">
        <f t="shared" si="162"/>
        <v>0.31017964071856285</v>
      </c>
      <c r="M224" s="192" t="s">
        <v>591</v>
      </c>
      <c r="N224" s="198">
        <v>42578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9">
        <v>48</v>
      </c>
      <c r="B225" s="190">
        <v>42408</v>
      </c>
      <c r="C225" s="190"/>
      <c r="D225" s="191" t="s">
        <v>689</v>
      </c>
      <c r="E225" s="192" t="s">
        <v>623</v>
      </c>
      <c r="F225" s="193">
        <v>650</v>
      </c>
      <c r="G225" s="192"/>
      <c r="H225" s="192">
        <v>800</v>
      </c>
      <c r="I225" s="194">
        <v>800</v>
      </c>
      <c r="J225" s="195" t="s">
        <v>681</v>
      </c>
      <c r="K225" s="196">
        <f t="shared" si="161"/>
        <v>150</v>
      </c>
      <c r="L225" s="197">
        <f t="shared" si="162"/>
        <v>0.23076923076923078</v>
      </c>
      <c r="M225" s="192" t="s">
        <v>591</v>
      </c>
      <c r="N225" s="198">
        <v>43154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9">
        <v>49</v>
      </c>
      <c r="B226" s="190">
        <v>42433</v>
      </c>
      <c r="C226" s="190"/>
      <c r="D226" s="191" t="s">
        <v>211</v>
      </c>
      <c r="E226" s="192" t="s">
        <v>623</v>
      </c>
      <c r="F226" s="193">
        <v>437.5</v>
      </c>
      <c r="G226" s="192"/>
      <c r="H226" s="192">
        <v>504.5</v>
      </c>
      <c r="I226" s="194">
        <v>522</v>
      </c>
      <c r="J226" s="195" t="s">
        <v>690</v>
      </c>
      <c r="K226" s="196">
        <f t="shared" si="161"/>
        <v>67</v>
      </c>
      <c r="L226" s="197">
        <f t="shared" si="162"/>
        <v>0.15314285714285714</v>
      </c>
      <c r="M226" s="192" t="s">
        <v>591</v>
      </c>
      <c r="N226" s="198">
        <v>42480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50</v>
      </c>
      <c r="B227" s="190">
        <v>42438</v>
      </c>
      <c r="C227" s="190"/>
      <c r="D227" s="191" t="s">
        <v>691</v>
      </c>
      <c r="E227" s="192" t="s">
        <v>623</v>
      </c>
      <c r="F227" s="193">
        <v>189.5</v>
      </c>
      <c r="G227" s="192"/>
      <c r="H227" s="192">
        <v>218</v>
      </c>
      <c r="I227" s="194">
        <v>218</v>
      </c>
      <c r="J227" s="195" t="s">
        <v>681</v>
      </c>
      <c r="K227" s="196">
        <f t="shared" si="161"/>
        <v>28.5</v>
      </c>
      <c r="L227" s="197">
        <f t="shared" si="162"/>
        <v>0.15039577836411611</v>
      </c>
      <c r="M227" s="192" t="s">
        <v>591</v>
      </c>
      <c r="N227" s="198">
        <v>43034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9">
        <v>51</v>
      </c>
      <c r="B228" s="200">
        <v>42471</v>
      </c>
      <c r="C228" s="200"/>
      <c r="D228" s="208" t="s">
        <v>692</v>
      </c>
      <c r="E228" s="203" t="s">
        <v>623</v>
      </c>
      <c r="F228" s="203">
        <v>36.5</v>
      </c>
      <c r="G228" s="204"/>
      <c r="H228" s="204">
        <v>15.85</v>
      </c>
      <c r="I228" s="204">
        <v>60</v>
      </c>
      <c r="J228" s="205" t="s">
        <v>693</v>
      </c>
      <c r="K228" s="206">
        <f t="shared" si="161"/>
        <v>-20.65</v>
      </c>
      <c r="L228" s="207">
        <f t="shared" si="162"/>
        <v>-0.5657534246575342</v>
      </c>
      <c r="M228" s="203" t="s">
        <v>604</v>
      </c>
      <c r="N228" s="211">
        <v>43627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9">
        <v>52</v>
      </c>
      <c r="B229" s="190">
        <v>42472</v>
      </c>
      <c r="C229" s="190"/>
      <c r="D229" s="191" t="s">
        <v>694</v>
      </c>
      <c r="E229" s="192" t="s">
        <v>623</v>
      </c>
      <c r="F229" s="193">
        <v>93</v>
      </c>
      <c r="G229" s="192"/>
      <c r="H229" s="192">
        <v>149</v>
      </c>
      <c r="I229" s="194">
        <v>140</v>
      </c>
      <c r="J229" s="195" t="s">
        <v>695</v>
      </c>
      <c r="K229" s="196">
        <f t="shared" si="161"/>
        <v>56</v>
      </c>
      <c r="L229" s="197">
        <f t="shared" si="162"/>
        <v>0.60215053763440862</v>
      </c>
      <c r="M229" s="192" t="s">
        <v>591</v>
      </c>
      <c r="N229" s="198">
        <v>42740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53</v>
      </c>
      <c r="B230" s="190">
        <v>42472</v>
      </c>
      <c r="C230" s="190"/>
      <c r="D230" s="191" t="s">
        <v>696</v>
      </c>
      <c r="E230" s="192" t="s">
        <v>623</v>
      </c>
      <c r="F230" s="193">
        <v>130</v>
      </c>
      <c r="G230" s="192"/>
      <c r="H230" s="192">
        <v>150</v>
      </c>
      <c r="I230" s="194" t="s">
        <v>697</v>
      </c>
      <c r="J230" s="195" t="s">
        <v>681</v>
      </c>
      <c r="K230" s="196">
        <f t="shared" si="161"/>
        <v>20</v>
      </c>
      <c r="L230" s="197">
        <f t="shared" si="162"/>
        <v>0.15384615384615385</v>
      </c>
      <c r="M230" s="192" t="s">
        <v>591</v>
      </c>
      <c r="N230" s="198">
        <v>42564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9">
        <v>54</v>
      </c>
      <c r="B231" s="190">
        <v>42473</v>
      </c>
      <c r="C231" s="190"/>
      <c r="D231" s="191" t="s">
        <v>698</v>
      </c>
      <c r="E231" s="192" t="s">
        <v>623</v>
      </c>
      <c r="F231" s="193">
        <v>196</v>
      </c>
      <c r="G231" s="192"/>
      <c r="H231" s="192">
        <v>299</v>
      </c>
      <c r="I231" s="194">
        <v>299</v>
      </c>
      <c r="J231" s="195" t="s">
        <v>681</v>
      </c>
      <c r="K231" s="196">
        <v>103</v>
      </c>
      <c r="L231" s="197">
        <v>0.52551020408163296</v>
      </c>
      <c r="M231" s="192" t="s">
        <v>591</v>
      </c>
      <c r="N231" s="198">
        <v>42620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9">
        <v>55</v>
      </c>
      <c r="B232" s="190">
        <v>42473</v>
      </c>
      <c r="C232" s="190"/>
      <c r="D232" s="191" t="s">
        <v>699</v>
      </c>
      <c r="E232" s="192" t="s">
        <v>623</v>
      </c>
      <c r="F232" s="193">
        <v>88</v>
      </c>
      <c r="G232" s="192"/>
      <c r="H232" s="192">
        <v>103</v>
      </c>
      <c r="I232" s="194">
        <v>103</v>
      </c>
      <c r="J232" s="195" t="s">
        <v>681</v>
      </c>
      <c r="K232" s="196">
        <v>15</v>
      </c>
      <c r="L232" s="197">
        <v>0.170454545454545</v>
      </c>
      <c r="M232" s="192" t="s">
        <v>591</v>
      </c>
      <c r="N232" s="198">
        <v>42530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56</v>
      </c>
      <c r="B233" s="190">
        <v>42492</v>
      </c>
      <c r="C233" s="190"/>
      <c r="D233" s="191" t="s">
        <v>700</v>
      </c>
      <c r="E233" s="192" t="s">
        <v>623</v>
      </c>
      <c r="F233" s="193">
        <v>127.5</v>
      </c>
      <c r="G233" s="192"/>
      <c r="H233" s="192">
        <v>148</v>
      </c>
      <c r="I233" s="194" t="s">
        <v>701</v>
      </c>
      <c r="J233" s="195" t="s">
        <v>681</v>
      </c>
      <c r="K233" s="196">
        <f t="shared" ref="K233:K237" si="163">H233-F233</f>
        <v>20.5</v>
      </c>
      <c r="L233" s="197">
        <f t="shared" ref="L233:L237" si="164">K233/F233</f>
        <v>0.16078431372549021</v>
      </c>
      <c r="M233" s="192" t="s">
        <v>591</v>
      </c>
      <c r="N233" s="198">
        <v>42564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9">
        <v>57</v>
      </c>
      <c r="B234" s="190">
        <v>42493</v>
      </c>
      <c r="C234" s="190"/>
      <c r="D234" s="191" t="s">
        <v>702</v>
      </c>
      <c r="E234" s="192" t="s">
        <v>623</v>
      </c>
      <c r="F234" s="193">
        <v>675</v>
      </c>
      <c r="G234" s="192"/>
      <c r="H234" s="192">
        <v>815</v>
      </c>
      <c r="I234" s="194" t="s">
        <v>703</v>
      </c>
      <c r="J234" s="195" t="s">
        <v>681</v>
      </c>
      <c r="K234" s="196">
        <f t="shared" si="163"/>
        <v>140</v>
      </c>
      <c r="L234" s="197">
        <f t="shared" si="164"/>
        <v>0.2074074074074074</v>
      </c>
      <c r="M234" s="192" t="s">
        <v>591</v>
      </c>
      <c r="N234" s="198">
        <v>43154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9">
        <v>58</v>
      </c>
      <c r="B235" s="200">
        <v>42522</v>
      </c>
      <c r="C235" s="200"/>
      <c r="D235" s="201" t="s">
        <v>704</v>
      </c>
      <c r="E235" s="202" t="s">
        <v>623</v>
      </c>
      <c r="F235" s="203">
        <v>500</v>
      </c>
      <c r="G235" s="203"/>
      <c r="H235" s="204">
        <v>232.5</v>
      </c>
      <c r="I235" s="204" t="s">
        <v>705</v>
      </c>
      <c r="J235" s="205" t="s">
        <v>706</v>
      </c>
      <c r="K235" s="206">
        <f t="shared" si="163"/>
        <v>-267.5</v>
      </c>
      <c r="L235" s="207">
        <f t="shared" si="164"/>
        <v>-0.53500000000000003</v>
      </c>
      <c r="M235" s="203" t="s">
        <v>604</v>
      </c>
      <c r="N235" s="200">
        <v>43735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9">
        <v>59</v>
      </c>
      <c r="B236" s="190">
        <v>42527</v>
      </c>
      <c r="C236" s="190"/>
      <c r="D236" s="191" t="s">
        <v>542</v>
      </c>
      <c r="E236" s="192" t="s">
        <v>623</v>
      </c>
      <c r="F236" s="193">
        <v>110</v>
      </c>
      <c r="G236" s="192"/>
      <c r="H236" s="192">
        <v>126.5</v>
      </c>
      <c r="I236" s="194">
        <v>125</v>
      </c>
      <c r="J236" s="195" t="s">
        <v>632</v>
      </c>
      <c r="K236" s="196">
        <f t="shared" si="163"/>
        <v>16.5</v>
      </c>
      <c r="L236" s="197">
        <f t="shared" si="164"/>
        <v>0.15</v>
      </c>
      <c r="M236" s="192" t="s">
        <v>591</v>
      </c>
      <c r="N236" s="198">
        <v>42552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9">
        <v>60</v>
      </c>
      <c r="B237" s="190">
        <v>42538</v>
      </c>
      <c r="C237" s="190"/>
      <c r="D237" s="191" t="s">
        <v>707</v>
      </c>
      <c r="E237" s="192" t="s">
        <v>623</v>
      </c>
      <c r="F237" s="193">
        <v>44</v>
      </c>
      <c r="G237" s="192"/>
      <c r="H237" s="192">
        <v>69.5</v>
      </c>
      <c r="I237" s="194">
        <v>69.5</v>
      </c>
      <c r="J237" s="195" t="s">
        <v>708</v>
      </c>
      <c r="K237" s="196">
        <f t="shared" si="163"/>
        <v>25.5</v>
      </c>
      <c r="L237" s="197">
        <f t="shared" si="164"/>
        <v>0.57954545454545459</v>
      </c>
      <c r="M237" s="192" t="s">
        <v>591</v>
      </c>
      <c r="N237" s="198">
        <v>42977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9">
        <v>61</v>
      </c>
      <c r="B238" s="190">
        <v>42549</v>
      </c>
      <c r="C238" s="190"/>
      <c r="D238" s="191" t="s">
        <v>709</v>
      </c>
      <c r="E238" s="192" t="s">
        <v>623</v>
      </c>
      <c r="F238" s="193">
        <v>262.5</v>
      </c>
      <c r="G238" s="192"/>
      <c r="H238" s="192">
        <v>340</v>
      </c>
      <c r="I238" s="194">
        <v>333</v>
      </c>
      <c r="J238" s="195" t="s">
        <v>710</v>
      </c>
      <c r="K238" s="196">
        <v>77.5</v>
      </c>
      <c r="L238" s="197">
        <v>0.29523809523809502</v>
      </c>
      <c r="M238" s="192" t="s">
        <v>591</v>
      </c>
      <c r="N238" s="198">
        <v>43017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9">
        <v>62</v>
      </c>
      <c r="B239" s="190">
        <v>42549</v>
      </c>
      <c r="C239" s="190"/>
      <c r="D239" s="191" t="s">
        <v>711</v>
      </c>
      <c r="E239" s="192" t="s">
        <v>623</v>
      </c>
      <c r="F239" s="193">
        <v>840</v>
      </c>
      <c r="G239" s="192"/>
      <c r="H239" s="192">
        <v>1230</v>
      </c>
      <c r="I239" s="194">
        <v>1230</v>
      </c>
      <c r="J239" s="195" t="s">
        <v>681</v>
      </c>
      <c r="K239" s="196">
        <v>390</v>
      </c>
      <c r="L239" s="197">
        <v>0.46428571428571402</v>
      </c>
      <c r="M239" s="192" t="s">
        <v>591</v>
      </c>
      <c r="N239" s="198">
        <v>42649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2">
        <v>63</v>
      </c>
      <c r="B240" s="213">
        <v>42556</v>
      </c>
      <c r="C240" s="213"/>
      <c r="D240" s="214" t="s">
        <v>712</v>
      </c>
      <c r="E240" s="215" t="s">
        <v>623</v>
      </c>
      <c r="F240" s="215">
        <v>395</v>
      </c>
      <c r="G240" s="216"/>
      <c r="H240" s="216">
        <f>(468.5+342.5)/2</f>
        <v>405.5</v>
      </c>
      <c r="I240" s="216">
        <v>510</v>
      </c>
      <c r="J240" s="217" t="s">
        <v>713</v>
      </c>
      <c r="K240" s="218">
        <f t="shared" ref="K240:K246" si="165">H240-F240</f>
        <v>10.5</v>
      </c>
      <c r="L240" s="219">
        <f t="shared" ref="L240:L246" si="166">K240/F240</f>
        <v>2.6582278481012658E-2</v>
      </c>
      <c r="M240" s="215" t="s">
        <v>714</v>
      </c>
      <c r="N240" s="213">
        <v>43606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9">
        <v>64</v>
      </c>
      <c r="B241" s="200">
        <v>42584</v>
      </c>
      <c r="C241" s="200"/>
      <c r="D241" s="201" t="s">
        <v>715</v>
      </c>
      <c r="E241" s="202" t="s">
        <v>593</v>
      </c>
      <c r="F241" s="203">
        <f>169.5-12.8</f>
        <v>156.69999999999999</v>
      </c>
      <c r="G241" s="203"/>
      <c r="H241" s="204">
        <v>77</v>
      </c>
      <c r="I241" s="204" t="s">
        <v>716</v>
      </c>
      <c r="J241" s="205" t="s">
        <v>717</v>
      </c>
      <c r="K241" s="206">
        <f t="shared" si="165"/>
        <v>-79.699999999999989</v>
      </c>
      <c r="L241" s="207">
        <f t="shared" si="166"/>
        <v>-0.50861518825781749</v>
      </c>
      <c r="M241" s="203" t="s">
        <v>604</v>
      </c>
      <c r="N241" s="200">
        <v>43522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9">
        <v>65</v>
      </c>
      <c r="B242" s="200">
        <v>42586</v>
      </c>
      <c r="C242" s="200"/>
      <c r="D242" s="201" t="s">
        <v>718</v>
      </c>
      <c r="E242" s="202" t="s">
        <v>623</v>
      </c>
      <c r="F242" s="203">
        <v>400</v>
      </c>
      <c r="G242" s="203"/>
      <c r="H242" s="204">
        <v>305</v>
      </c>
      <c r="I242" s="204">
        <v>475</v>
      </c>
      <c r="J242" s="205" t="s">
        <v>719</v>
      </c>
      <c r="K242" s="206">
        <f t="shared" si="165"/>
        <v>-95</v>
      </c>
      <c r="L242" s="207">
        <f t="shared" si="166"/>
        <v>-0.23749999999999999</v>
      </c>
      <c r="M242" s="203" t="s">
        <v>604</v>
      </c>
      <c r="N242" s="200">
        <v>43606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89">
        <v>66</v>
      </c>
      <c r="B243" s="190">
        <v>42593</v>
      </c>
      <c r="C243" s="190"/>
      <c r="D243" s="191" t="s">
        <v>720</v>
      </c>
      <c r="E243" s="192" t="s">
        <v>623</v>
      </c>
      <c r="F243" s="193">
        <v>86.5</v>
      </c>
      <c r="G243" s="192"/>
      <c r="H243" s="192">
        <v>130</v>
      </c>
      <c r="I243" s="194">
        <v>130</v>
      </c>
      <c r="J243" s="195" t="s">
        <v>721</v>
      </c>
      <c r="K243" s="196">
        <f t="shared" si="165"/>
        <v>43.5</v>
      </c>
      <c r="L243" s="197">
        <f t="shared" si="166"/>
        <v>0.50289017341040465</v>
      </c>
      <c r="M243" s="192" t="s">
        <v>591</v>
      </c>
      <c r="N243" s="198">
        <v>43091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9">
        <v>67</v>
      </c>
      <c r="B244" s="200">
        <v>42600</v>
      </c>
      <c r="C244" s="200"/>
      <c r="D244" s="201" t="s">
        <v>110</v>
      </c>
      <c r="E244" s="202" t="s">
        <v>623</v>
      </c>
      <c r="F244" s="203">
        <v>133.5</v>
      </c>
      <c r="G244" s="203"/>
      <c r="H244" s="204">
        <v>126.5</v>
      </c>
      <c r="I244" s="204">
        <v>178</v>
      </c>
      <c r="J244" s="205" t="s">
        <v>722</v>
      </c>
      <c r="K244" s="206">
        <f t="shared" si="165"/>
        <v>-7</v>
      </c>
      <c r="L244" s="207">
        <f t="shared" si="166"/>
        <v>-5.2434456928838954E-2</v>
      </c>
      <c r="M244" s="203" t="s">
        <v>604</v>
      </c>
      <c r="N244" s="200">
        <v>42615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89">
        <v>68</v>
      </c>
      <c r="B245" s="190">
        <v>42613</v>
      </c>
      <c r="C245" s="190"/>
      <c r="D245" s="191" t="s">
        <v>723</v>
      </c>
      <c r="E245" s="192" t="s">
        <v>623</v>
      </c>
      <c r="F245" s="193">
        <v>560</v>
      </c>
      <c r="G245" s="192"/>
      <c r="H245" s="192">
        <v>725</v>
      </c>
      <c r="I245" s="194">
        <v>725</v>
      </c>
      <c r="J245" s="195" t="s">
        <v>625</v>
      </c>
      <c r="K245" s="196">
        <f t="shared" si="165"/>
        <v>165</v>
      </c>
      <c r="L245" s="197">
        <f t="shared" si="166"/>
        <v>0.29464285714285715</v>
      </c>
      <c r="M245" s="192" t="s">
        <v>591</v>
      </c>
      <c r="N245" s="198">
        <v>42456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9">
        <v>69</v>
      </c>
      <c r="B246" s="190">
        <v>42614</v>
      </c>
      <c r="C246" s="190"/>
      <c r="D246" s="191" t="s">
        <v>724</v>
      </c>
      <c r="E246" s="192" t="s">
        <v>623</v>
      </c>
      <c r="F246" s="193">
        <v>160.5</v>
      </c>
      <c r="G246" s="192"/>
      <c r="H246" s="192">
        <v>210</v>
      </c>
      <c r="I246" s="194">
        <v>210</v>
      </c>
      <c r="J246" s="195" t="s">
        <v>625</v>
      </c>
      <c r="K246" s="196">
        <f t="shared" si="165"/>
        <v>49.5</v>
      </c>
      <c r="L246" s="197">
        <f t="shared" si="166"/>
        <v>0.30841121495327101</v>
      </c>
      <c r="M246" s="192" t="s">
        <v>591</v>
      </c>
      <c r="N246" s="198">
        <v>42871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9">
        <v>70</v>
      </c>
      <c r="B247" s="190">
        <v>42646</v>
      </c>
      <c r="C247" s="190"/>
      <c r="D247" s="191" t="s">
        <v>397</v>
      </c>
      <c r="E247" s="192" t="s">
        <v>623</v>
      </c>
      <c r="F247" s="193">
        <v>430</v>
      </c>
      <c r="G247" s="192"/>
      <c r="H247" s="192">
        <v>596</v>
      </c>
      <c r="I247" s="194">
        <v>575</v>
      </c>
      <c r="J247" s="195" t="s">
        <v>725</v>
      </c>
      <c r="K247" s="196">
        <v>166</v>
      </c>
      <c r="L247" s="197">
        <v>0.38604651162790699</v>
      </c>
      <c r="M247" s="192" t="s">
        <v>591</v>
      </c>
      <c r="N247" s="198">
        <v>42769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89">
        <v>71</v>
      </c>
      <c r="B248" s="190">
        <v>42657</v>
      </c>
      <c r="C248" s="190"/>
      <c r="D248" s="191" t="s">
        <v>726</v>
      </c>
      <c r="E248" s="192" t="s">
        <v>623</v>
      </c>
      <c r="F248" s="193">
        <v>280</v>
      </c>
      <c r="G248" s="192"/>
      <c r="H248" s="192">
        <v>345</v>
      </c>
      <c r="I248" s="194">
        <v>345</v>
      </c>
      <c r="J248" s="195" t="s">
        <v>625</v>
      </c>
      <c r="K248" s="196">
        <f t="shared" ref="K248:K253" si="167">H248-F248</f>
        <v>65</v>
      </c>
      <c r="L248" s="197">
        <f t="shared" ref="L248:L249" si="168">K248/F248</f>
        <v>0.23214285714285715</v>
      </c>
      <c r="M248" s="192" t="s">
        <v>591</v>
      </c>
      <c r="N248" s="198">
        <v>42814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89">
        <v>72</v>
      </c>
      <c r="B249" s="190">
        <v>42657</v>
      </c>
      <c r="C249" s="190"/>
      <c r="D249" s="191" t="s">
        <v>727</v>
      </c>
      <c r="E249" s="192" t="s">
        <v>623</v>
      </c>
      <c r="F249" s="193">
        <v>245</v>
      </c>
      <c r="G249" s="192"/>
      <c r="H249" s="192">
        <v>325.5</v>
      </c>
      <c r="I249" s="194">
        <v>330</v>
      </c>
      <c r="J249" s="195" t="s">
        <v>728</v>
      </c>
      <c r="K249" s="196">
        <f t="shared" si="167"/>
        <v>80.5</v>
      </c>
      <c r="L249" s="197">
        <f t="shared" si="168"/>
        <v>0.32857142857142857</v>
      </c>
      <c r="M249" s="192" t="s">
        <v>591</v>
      </c>
      <c r="N249" s="198">
        <v>42769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89">
        <v>73</v>
      </c>
      <c r="B250" s="190">
        <v>42660</v>
      </c>
      <c r="C250" s="190"/>
      <c r="D250" s="191" t="s">
        <v>347</v>
      </c>
      <c r="E250" s="192" t="s">
        <v>623</v>
      </c>
      <c r="F250" s="193">
        <v>125</v>
      </c>
      <c r="G250" s="192"/>
      <c r="H250" s="192">
        <v>160</v>
      </c>
      <c r="I250" s="194">
        <v>160</v>
      </c>
      <c r="J250" s="195" t="s">
        <v>681</v>
      </c>
      <c r="K250" s="196">
        <f t="shared" si="167"/>
        <v>35</v>
      </c>
      <c r="L250" s="197">
        <v>0.28000000000000003</v>
      </c>
      <c r="M250" s="192" t="s">
        <v>591</v>
      </c>
      <c r="N250" s="198">
        <v>42803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89">
        <v>74</v>
      </c>
      <c r="B251" s="190">
        <v>42660</v>
      </c>
      <c r="C251" s="190"/>
      <c r="D251" s="191" t="s">
        <v>470</v>
      </c>
      <c r="E251" s="192" t="s">
        <v>623</v>
      </c>
      <c r="F251" s="193">
        <v>114</v>
      </c>
      <c r="G251" s="192"/>
      <c r="H251" s="192">
        <v>145</v>
      </c>
      <c r="I251" s="194">
        <v>145</v>
      </c>
      <c r="J251" s="195" t="s">
        <v>681</v>
      </c>
      <c r="K251" s="196">
        <f t="shared" si="167"/>
        <v>31</v>
      </c>
      <c r="L251" s="197">
        <f t="shared" ref="L251:L253" si="169">K251/F251</f>
        <v>0.27192982456140352</v>
      </c>
      <c r="M251" s="192" t="s">
        <v>591</v>
      </c>
      <c r="N251" s="198">
        <v>42859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89">
        <v>75</v>
      </c>
      <c r="B252" s="190">
        <v>42660</v>
      </c>
      <c r="C252" s="190"/>
      <c r="D252" s="191" t="s">
        <v>729</v>
      </c>
      <c r="E252" s="192" t="s">
        <v>623</v>
      </c>
      <c r="F252" s="193">
        <v>212</v>
      </c>
      <c r="G252" s="192"/>
      <c r="H252" s="192">
        <v>280</v>
      </c>
      <c r="I252" s="194">
        <v>276</v>
      </c>
      <c r="J252" s="195" t="s">
        <v>730</v>
      </c>
      <c r="K252" s="196">
        <f t="shared" si="167"/>
        <v>68</v>
      </c>
      <c r="L252" s="197">
        <f t="shared" si="169"/>
        <v>0.32075471698113206</v>
      </c>
      <c r="M252" s="192" t="s">
        <v>591</v>
      </c>
      <c r="N252" s="198">
        <v>42858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189">
        <v>76</v>
      </c>
      <c r="B253" s="190">
        <v>42678</v>
      </c>
      <c r="C253" s="190"/>
      <c r="D253" s="191" t="s">
        <v>458</v>
      </c>
      <c r="E253" s="192" t="s">
        <v>623</v>
      </c>
      <c r="F253" s="193">
        <v>155</v>
      </c>
      <c r="G253" s="192"/>
      <c r="H253" s="192">
        <v>210</v>
      </c>
      <c r="I253" s="194">
        <v>210</v>
      </c>
      <c r="J253" s="195" t="s">
        <v>731</v>
      </c>
      <c r="K253" s="196">
        <f t="shared" si="167"/>
        <v>55</v>
      </c>
      <c r="L253" s="197">
        <f t="shared" si="169"/>
        <v>0.35483870967741937</v>
      </c>
      <c r="M253" s="192" t="s">
        <v>591</v>
      </c>
      <c r="N253" s="198">
        <v>42944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9">
        <v>77</v>
      </c>
      <c r="B254" s="200">
        <v>42710</v>
      </c>
      <c r="C254" s="200"/>
      <c r="D254" s="201" t="s">
        <v>732</v>
      </c>
      <c r="E254" s="202" t="s">
        <v>623</v>
      </c>
      <c r="F254" s="203">
        <v>150.5</v>
      </c>
      <c r="G254" s="203"/>
      <c r="H254" s="204">
        <v>72.5</v>
      </c>
      <c r="I254" s="204">
        <v>174</v>
      </c>
      <c r="J254" s="205" t="s">
        <v>733</v>
      </c>
      <c r="K254" s="206">
        <v>-78</v>
      </c>
      <c r="L254" s="207">
        <v>-0.51827242524916906</v>
      </c>
      <c r="M254" s="203" t="s">
        <v>604</v>
      </c>
      <c r="N254" s="200">
        <v>43333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89">
        <v>78</v>
      </c>
      <c r="B255" s="190">
        <v>42712</v>
      </c>
      <c r="C255" s="190"/>
      <c r="D255" s="191" t="s">
        <v>734</v>
      </c>
      <c r="E255" s="192" t="s">
        <v>623</v>
      </c>
      <c r="F255" s="193">
        <v>380</v>
      </c>
      <c r="G255" s="192"/>
      <c r="H255" s="192">
        <v>478</v>
      </c>
      <c r="I255" s="194">
        <v>468</v>
      </c>
      <c r="J255" s="195" t="s">
        <v>681</v>
      </c>
      <c r="K255" s="196">
        <f t="shared" ref="K255:K257" si="170">H255-F255</f>
        <v>98</v>
      </c>
      <c r="L255" s="197">
        <f t="shared" ref="L255:L257" si="171">K255/F255</f>
        <v>0.25789473684210529</v>
      </c>
      <c r="M255" s="192" t="s">
        <v>591</v>
      </c>
      <c r="N255" s="198">
        <v>43025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89">
        <v>79</v>
      </c>
      <c r="B256" s="190">
        <v>42734</v>
      </c>
      <c r="C256" s="190"/>
      <c r="D256" s="191" t="s">
        <v>109</v>
      </c>
      <c r="E256" s="192" t="s">
        <v>623</v>
      </c>
      <c r="F256" s="193">
        <v>305</v>
      </c>
      <c r="G256" s="192"/>
      <c r="H256" s="192">
        <v>375</v>
      </c>
      <c r="I256" s="194">
        <v>375</v>
      </c>
      <c r="J256" s="195" t="s">
        <v>681</v>
      </c>
      <c r="K256" s="196">
        <f t="shared" si="170"/>
        <v>70</v>
      </c>
      <c r="L256" s="197">
        <f t="shared" si="171"/>
        <v>0.22950819672131148</v>
      </c>
      <c r="M256" s="192" t="s">
        <v>591</v>
      </c>
      <c r="N256" s="198">
        <v>42768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9">
        <v>80</v>
      </c>
      <c r="B257" s="190">
        <v>42739</v>
      </c>
      <c r="C257" s="190"/>
      <c r="D257" s="191" t="s">
        <v>95</v>
      </c>
      <c r="E257" s="192" t="s">
        <v>623</v>
      </c>
      <c r="F257" s="193">
        <v>99.5</v>
      </c>
      <c r="G257" s="192"/>
      <c r="H257" s="192">
        <v>158</v>
      </c>
      <c r="I257" s="194">
        <v>158</v>
      </c>
      <c r="J257" s="195" t="s">
        <v>681</v>
      </c>
      <c r="K257" s="196">
        <f t="shared" si="170"/>
        <v>58.5</v>
      </c>
      <c r="L257" s="197">
        <f t="shared" si="171"/>
        <v>0.5879396984924623</v>
      </c>
      <c r="M257" s="192" t="s">
        <v>591</v>
      </c>
      <c r="N257" s="198">
        <v>42898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89">
        <v>81</v>
      </c>
      <c r="B258" s="190">
        <v>42739</v>
      </c>
      <c r="C258" s="190"/>
      <c r="D258" s="191" t="s">
        <v>95</v>
      </c>
      <c r="E258" s="192" t="s">
        <v>623</v>
      </c>
      <c r="F258" s="193">
        <v>99.5</v>
      </c>
      <c r="G258" s="192"/>
      <c r="H258" s="192">
        <v>158</v>
      </c>
      <c r="I258" s="194">
        <v>158</v>
      </c>
      <c r="J258" s="195" t="s">
        <v>681</v>
      </c>
      <c r="K258" s="196">
        <v>58.5</v>
      </c>
      <c r="L258" s="197">
        <v>0.58793969849246197</v>
      </c>
      <c r="M258" s="192" t="s">
        <v>591</v>
      </c>
      <c r="N258" s="198">
        <v>42898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9">
        <v>82</v>
      </c>
      <c r="B259" s="190">
        <v>42786</v>
      </c>
      <c r="C259" s="190"/>
      <c r="D259" s="191" t="s">
        <v>186</v>
      </c>
      <c r="E259" s="192" t="s">
        <v>623</v>
      </c>
      <c r="F259" s="193">
        <v>140.5</v>
      </c>
      <c r="G259" s="192"/>
      <c r="H259" s="192">
        <v>220</v>
      </c>
      <c r="I259" s="194">
        <v>220</v>
      </c>
      <c r="J259" s="195" t="s">
        <v>681</v>
      </c>
      <c r="K259" s="196">
        <f>H259-F259</f>
        <v>79.5</v>
      </c>
      <c r="L259" s="197">
        <f>K259/F259</f>
        <v>0.5658362989323843</v>
      </c>
      <c r="M259" s="192" t="s">
        <v>591</v>
      </c>
      <c r="N259" s="198">
        <v>42864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9">
        <v>83</v>
      </c>
      <c r="B260" s="190">
        <v>42786</v>
      </c>
      <c r="C260" s="190"/>
      <c r="D260" s="191" t="s">
        <v>735</v>
      </c>
      <c r="E260" s="192" t="s">
        <v>623</v>
      </c>
      <c r="F260" s="193">
        <v>202.5</v>
      </c>
      <c r="G260" s="192"/>
      <c r="H260" s="192">
        <v>234</v>
      </c>
      <c r="I260" s="194">
        <v>234</v>
      </c>
      <c r="J260" s="195" t="s">
        <v>681</v>
      </c>
      <c r="K260" s="196">
        <v>31.5</v>
      </c>
      <c r="L260" s="197">
        <v>0.155555555555556</v>
      </c>
      <c r="M260" s="192" t="s">
        <v>591</v>
      </c>
      <c r="N260" s="198">
        <v>42836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189">
        <v>84</v>
      </c>
      <c r="B261" s="190">
        <v>42818</v>
      </c>
      <c r="C261" s="190"/>
      <c r="D261" s="191" t="s">
        <v>736</v>
      </c>
      <c r="E261" s="192" t="s">
        <v>623</v>
      </c>
      <c r="F261" s="193">
        <v>300.5</v>
      </c>
      <c r="G261" s="192"/>
      <c r="H261" s="192">
        <v>417.5</v>
      </c>
      <c r="I261" s="194">
        <v>420</v>
      </c>
      <c r="J261" s="195" t="s">
        <v>737</v>
      </c>
      <c r="K261" s="196">
        <f>H261-F261</f>
        <v>117</v>
      </c>
      <c r="L261" s="197">
        <f>K261/F261</f>
        <v>0.38935108153078202</v>
      </c>
      <c r="M261" s="192" t="s">
        <v>591</v>
      </c>
      <c r="N261" s="198">
        <v>43070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89">
        <v>85</v>
      </c>
      <c r="B262" s="190">
        <v>42818</v>
      </c>
      <c r="C262" s="190"/>
      <c r="D262" s="191" t="s">
        <v>711</v>
      </c>
      <c r="E262" s="192" t="s">
        <v>623</v>
      </c>
      <c r="F262" s="193">
        <v>850</v>
      </c>
      <c r="G262" s="192"/>
      <c r="H262" s="192">
        <v>1042.5</v>
      </c>
      <c r="I262" s="194">
        <v>1023</v>
      </c>
      <c r="J262" s="195" t="s">
        <v>738</v>
      </c>
      <c r="K262" s="196">
        <v>192.5</v>
      </c>
      <c r="L262" s="197">
        <v>0.22647058823529401</v>
      </c>
      <c r="M262" s="192" t="s">
        <v>591</v>
      </c>
      <c r="N262" s="198">
        <v>42830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89">
        <v>86</v>
      </c>
      <c r="B263" s="190">
        <v>42830</v>
      </c>
      <c r="C263" s="190"/>
      <c r="D263" s="191" t="s">
        <v>489</v>
      </c>
      <c r="E263" s="192" t="s">
        <v>623</v>
      </c>
      <c r="F263" s="193">
        <v>785</v>
      </c>
      <c r="G263" s="192"/>
      <c r="H263" s="192">
        <v>930</v>
      </c>
      <c r="I263" s="194">
        <v>920</v>
      </c>
      <c r="J263" s="195" t="s">
        <v>739</v>
      </c>
      <c r="K263" s="196">
        <f>H263-F263</f>
        <v>145</v>
      </c>
      <c r="L263" s="197">
        <f>K263/F263</f>
        <v>0.18471337579617833</v>
      </c>
      <c r="M263" s="192" t="s">
        <v>591</v>
      </c>
      <c r="N263" s="198">
        <v>42976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199">
        <v>87</v>
      </c>
      <c r="B264" s="200">
        <v>42831</v>
      </c>
      <c r="C264" s="200"/>
      <c r="D264" s="201" t="s">
        <v>740</v>
      </c>
      <c r="E264" s="202" t="s">
        <v>623</v>
      </c>
      <c r="F264" s="203">
        <v>40</v>
      </c>
      <c r="G264" s="203"/>
      <c r="H264" s="204">
        <v>13.1</v>
      </c>
      <c r="I264" s="204">
        <v>60</v>
      </c>
      <c r="J264" s="205" t="s">
        <v>741</v>
      </c>
      <c r="K264" s="206">
        <v>-26.9</v>
      </c>
      <c r="L264" s="207">
        <v>-0.67249999999999999</v>
      </c>
      <c r="M264" s="203" t="s">
        <v>604</v>
      </c>
      <c r="N264" s="200">
        <v>43138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89">
        <v>88</v>
      </c>
      <c r="B265" s="190">
        <v>42837</v>
      </c>
      <c r="C265" s="190"/>
      <c r="D265" s="191" t="s">
        <v>94</v>
      </c>
      <c r="E265" s="192" t="s">
        <v>623</v>
      </c>
      <c r="F265" s="193">
        <v>289.5</v>
      </c>
      <c r="G265" s="192"/>
      <c r="H265" s="192">
        <v>354</v>
      </c>
      <c r="I265" s="194">
        <v>360</v>
      </c>
      <c r="J265" s="195" t="s">
        <v>742</v>
      </c>
      <c r="K265" s="196">
        <f t="shared" ref="K265:K273" si="172">H265-F265</f>
        <v>64.5</v>
      </c>
      <c r="L265" s="197">
        <f t="shared" ref="L265:L273" si="173">K265/F265</f>
        <v>0.22279792746113988</v>
      </c>
      <c r="M265" s="192" t="s">
        <v>591</v>
      </c>
      <c r="N265" s="198">
        <v>43040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189">
        <v>89</v>
      </c>
      <c r="B266" s="190">
        <v>42845</v>
      </c>
      <c r="C266" s="190"/>
      <c r="D266" s="191" t="s">
        <v>428</v>
      </c>
      <c r="E266" s="192" t="s">
        <v>623</v>
      </c>
      <c r="F266" s="193">
        <v>700</v>
      </c>
      <c r="G266" s="192"/>
      <c r="H266" s="192">
        <v>840</v>
      </c>
      <c r="I266" s="194">
        <v>840</v>
      </c>
      <c r="J266" s="195" t="s">
        <v>743</v>
      </c>
      <c r="K266" s="196">
        <f t="shared" si="172"/>
        <v>140</v>
      </c>
      <c r="L266" s="197">
        <f t="shared" si="173"/>
        <v>0.2</v>
      </c>
      <c r="M266" s="192" t="s">
        <v>591</v>
      </c>
      <c r="N266" s="198">
        <v>42893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9">
        <v>90</v>
      </c>
      <c r="B267" s="190">
        <v>42887</v>
      </c>
      <c r="C267" s="190"/>
      <c r="D267" s="191" t="s">
        <v>744</v>
      </c>
      <c r="E267" s="192" t="s">
        <v>623</v>
      </c>
      <c r="F267" s="193">
        <v>130</v>
      </c>
      <c r="G267" s="192"/>
      <c r="H267" s="192">
        <v>144.25</v>
      </c>
      <c r="I267" s="194">
        <v>170</v>
      </c>
      <c r="J267" s="195" t="s">
        <v>745</v>
      </c>
      <c r="K267" s="196">
        <f t="shared" si="172"/>
        <v>14.25</v>
      </c>
      <c r="L267" s="197">
        <f t="shared" si="173"/>
        <v>0.10961538461538461</v>
      </c>
      <c r="M267" s="192" t="s">
        <v>591</v>
      </c>
      <c r="N267" s="198">
        <v>43675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9">
        <v>91</v>
      </c>
      <c r="B268" s="190">
        <v>42901</v>
      </c>
      <c r="C268" s="190"/>
      <c r="D268" s="191" t="s">
        <v>746</v>
      </c>
      <c r="E268" s="192" t="s">
        <v>623</v>
      </c>
      <c r="F268" s="193">
        <v>214.5</v>
      </c>
      <c r="G268" s="192"/>
      <c r="H268" s="192">
        <v>262</v>
      </c>
      <c r="I268" s="194">
        <v>262</v>
      </c>
      <c r="J268" s="195" t="s">
        <v>747</v>
      </c>
      <c r="K268" s="196">
        <f t="shared" si="172"/>
        <v>47.5</v>
      </c>
      <c r="L268" s="197">
        <f t="shared" si="173"/>
        <v>0.22144522144522144</v>
      </c>
      <c r="M268" s="192" t="s">
        <v>591</v>
      </c>
      <c r="N268" s="198">
        <v>42977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20">
        <v>92</v>
      </c>
      <c r="B269" s="221">
        <v>42933</v>
      </c>
      <c r="C269" s="221"/>
      <c r="D269" s="222" t="s">
        <v>748</v>
      </c>
      <c r="E269" s="223" t="s">
        <v>623</v>
      </c>
      <c r="F269" s="224">
        <v>370</v>
      </c>
      <c r="G269" s="223"/>
      <c r="H269" s="223">
        <v>447.5</v>
      </c>
      <c r="I269" s="225">
        <v>450</v>
      </c>
      <c r="J269" s="226" t="s">
        <v>681</v>
      </c>
      <c r="K269" s="196">
        <f t="shared" si="172"/>
        <v>77.5</v>
      </c>
      <c r="L269" s="227">
        <f t="shared" si="173"/>
        <v>0.20945945945945946</v>
      </c>
      <c r="M269" s="223" t="s">
        <v>591</v>
      </c>
      <c r="N269" s="228">
        <v>43035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20">
        <v>93</v>
      </c>
      <c r="B270" s="221">
        <v>42943</v>
      </c>
      <c r="C270" s="221"/>
      <c r="D270" s="222" t="s">
        <v>184</v>
      </c>
      <c r="E270" s="223" t="s">
        <v>623</v>
      </c>
      <c r="F270" s="224">
        <v>657.5</v>
      </c>
      <c r="G270" s="223"/>
      <c r="H270" s="223">
        <v>825</v>
      </c>
      <c r="I270" s="225">
        <v>820</v>
      </c>
      <c r="J270" s="226" t="s">
        <v>681</v>
      </c>
      <c r="K270" s="196">
        <f t="shared" si="172"/>
        <v>167.5</v>
      </c>
      <c r="L270" s="227">
        <f t="shared" si="173"/>
        <v>0.25475285171102663</v>
      </c>
      <c r="M270" s="223" t="s">
        <v>591</v>
      </c>
      <c r="N270" s="228">
        <v>43090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89">
        <v>94</v>
      </c>
      <c r="B271" s="190">
        <v>42964</v>
      </c>
      <c r="C271" s="190"/>
      <c r="D271" s="191" t="s">
        <v>363</v>
      </c>
      <c r="E271" s="192" t="s">
        <v>623</v>
      </c>
      <c r="F271" s="193">
        <v>605</v>
      </c>
      <c r="G271" s="192"/>
      <c r="H271" s="192">
        <v>750</v>
      </c>
      <c r="I271" s="194">
        <v>750</v>
      </c>
      <c r="J271" s="195" t="s">
        <v>739</v>
      </c>
      <c r="K271" s="196">
        <f t="shared" si="172"/>
        <v>145</v>
      </c>
      <c r="L271" s="197">
        <f t="shared" si="173"/>
        <v>0.23966942148760331</v>
      </c>
      <c r="M271" s="192" t="s">
        <v>591</v>
      </c>
      <c r="N271" s="198">
        <v>43027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199">
        <v>95</v>
      </c>
      <c r="B272" s="200">
        <v>42979</v>
      </c>
      <c r="C272" s="200"/>
      <c r="D272" s="208" t="s">
        <v>749</v>
      </c>
      <c r="E272" s="203" t="s">
        <v>623</v>
      </c>
      <c r="F272" s="203">
        <v>255</v>
      </c>
      <c r="G272" s="204"/>
      <c r="H272" s="204">
        <v>217.25</v>
      </c>
      <c r="I272" s="204">
        <v>320</v>
      </c>
      <c r="J272" s="205" t="s">
        <v>750</v>
      </c>
      <c r="K272" s="206">
        <f t="shared" si="172"/>
        <v>-37.75</v>
      </c>
      <c r="L272" s="209">
        <f t="shared" si="173"/>
        <v>-0.14803921568627451</v>
      </c>
      <c r="M272" s="203" t="s">
        <v>604</v>
      </c>
      <c r="N272" s="200">
        <v>43661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9">
        <v>96</v>
      </c>
      <c r="B273" s="190">
        <v>42997</v>
      </c>
      <c r="C273" s="190"/>
      <c r="D273" s="191" t="s">
        <v>751</v>
      </c>
      <c r="E273" s="192" t="s">
        <v>623</v>
      </c>
      <c r="F273" s="193">
        <v>215</v>
      </c>
      <c r="G273" s="192"/>
      <c r="H273" s="192">
        <v>258</v>
      </c>
      <c r="I273" s="194">
        <v>258</v>
      </c>
      <c r="J273" s="195" t="s">
        <v>681</v>
      </c>
      <c r="K273" s="196">
        <f t="shared" si="172"/>
        <v>43</v>
      </c>
      <c r="L273" s="197">
        <f t="shared" si="173"/>
        <v>0.2</v>
      </c>
      <c r="M273" s="192" t="s">
        <v>591</v>
      </c>
      <c r="N273" s="198">
        <v>43040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189">
        <v>97</v>
      </c>
      <c r="B274" s="190">
        <v>42997</v>
      </c>
      <c r="C274" s="190"/>
      <c r="D274" s="191" t="s">
        <v>751</v>
      </c>
      <c r="E274" s="192" t="s">
        <v>623</v>
      </c>
      <c r="F274" s="193">
        <v>215</v>
      </c>
      <c r="G274" s="192"/>
      <c r="H274" s="192">
        <v>258</v>
      </c>
      <c r="I274" s="194">
        <v>258</v>
      </c>
      <c r="J274" s="226" t="s">
        <v>681</v>
      </c>
      <c r="K274" s="196">
        <v>43</v>
      </c>
      <c r="L274" s="197">
        <v>0.2</v>
      </c>
      <c r="M274" s="192" t="s">
        <v>591</v>
      </c>
      <c r="N274" s="198">
        <v>43040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0">
        <v>98</v>
      </c>
      <c r="B275" s="221">
        <v>42998</v>
      </c>
      <c r="C275" s="221"/>
      <c r="D275" s="222" t="s">
        <v>752</v>
      </c>
      <c r="E275" s="223" t="s">
        <v>623</v>
      </c>
      <c r="F275" s="193">
        <v>75</v>
      </c>
      <c r="G275" s="223"/>
      <c r="H275" s="223">
        <v>90</v>
      </c>
      <c r="I275" s="225">
        <v>90</v>
      </c>
      <c r="J275" s="195" t="s">
        <v>753</v>
      </c>
      <c r="K275" s="196">
        <f t="shared" ref="K275:K280" si="174">H275-F275</f>
        <v>15</v>
      </c>
      <c r="L275" s="197">
        <f t="shared" ref="L275:L280" si="175">K275/F275</f>
        <v>0.2</v>
      </c>
      <c r="M275" s="192" t="s">
        <v>591</v>
      </c>
      <c r="N275" s="198">
        <v>43019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0">
        <v>99</v>
      </c>
      <c r="B276" s="221">
        <v>43011</v>
      </c>
      <c r="C276" s="221"/>
      <c r="D276" s="222" t="s">
        <v>606</v>
      </c>
      <c r="E276" s="223" t="s">
        <v>623</v>
      </c>
      <c r="F276" s="224">
        <v>315</v>
      </c>
      <c r="G276" s="223"/>
      <c r="H276" s="223">
        <v>392</v>
      </c>
      <c r="I276" s="225">
        <v>384</v>
      </c>
      <c r="J276" s="226" t="s">
        <v>754</v>
      </c>
      <c r="K276" s="196">
        <f t="shared" si="174"/>
        <v>77</v>
      </c>
      <c r="L276" s="227">
        <f t="shared" si="175"/>
        <v>0.24444444444444444</v>
      </c>
      <c r="M276" s="223" t="s">
        <v>591</v>
      </c>
      <c r="N276" s="228">
        <v>43017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20">
        <v>100</v>
      </c>
      <c r="B277" s="221">
        <v>43013</v>
      </c>
      <c r="C277" s="221"/>
      <c r="D277" s="222" t="s">
        <v>463</v>
      </c>
      <c r="E277" s="223" t="s">
        <v>623</v>
      </c>
      <c r="F277" s="224">
        <v>145</v>
      </c>
      <c r="G277" s="223"/>
      <c r="H277" s="223">
        <v>179</v>
      </c>
      <c r="I277" s="225">
        <v>180</v>
      </c>
      <c r="J277" s="226" t="s">
        <v>755</v>
      </c>
      <c r="K277" s="196">
        <f t="shared" si="174"/>
        <v>34</v>
      </c>
      <c r="L277" s="227">
        <f t="shared" si="175"/>
        <v>0.23448275862068965</v>
      </c>
      <c r="M277" s="223" t="s">
        <v>591</v>
      </c>
      <c r="N277" s="228">
        <v>43025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0">
        <v>101</v>
      </c>
      <c r="B278" s="221">
        <v>43014</v>
      </c>
      <c r="C278" s="221"/>
      <c r="D278" s="222" t="s">
        <v>337</v>
      </c>
      <c r="E278" s="223" t="s">
        <v>623</v>
      </c>
      <c r="F278" s="224">
        <v>256</v>
      </c>
      <c r="G278" s="223"/>
      <c r="H278" s="223">
        <v>323</v>
      </c>
      <c r="I278" s="225">
        <v>320</v>
      </c>
      <c r="J278" s="226" t="s">
        <v>681</v>
      </c>
      <c r="K278" s="196">
        <f t="shared" si="174"/>
        <v>67</v>
      </c>
      <c r="L278" s="227">
        <f t="shared" si="175"/>
        <v>0.26171875</v>
      </c>
      <c r="M278" s="223" t="s">
        <v>591</v>
      </c>
      <c r="N278" s="228">
        <v>43067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20">
        <v>102</v>
      </c>
      <c r="B279" s="221">
        <v>43017</v>
      </c>
      <c r="C279" s="221"/>
      <c r="D279" s="222" t="s">
        <v>353</v>
      </c>
      <c r="E279" s="223" t="s">
        <v>623</v>
      </c>
      <c r="F279" s="224">
        <v>137.5</v>
      </c>
      <c r="G279" s="223"/>
      <c r="H279" s="223">
        <v>184</v>
      </c>
      <c r="I279" s="225">
        <v>183</v>
      </c>
      <c r="J279" s="226" t="s">
        <v>756</v>
      </c>
      <c r="K279" s="196">
        <f t="shared" si="174"/>
        <v>46.5</v>
      </c>
      <c r="L279" s="227">
        <f t="shared" si="175"/>
        <v>0.33818181818181819</v>
      </c>
      <c r="M279" s="223" t="s">
        <v>591</v>
      </c>
      <c r="N279" s="228">
        <v>43108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0">
        <v>103</v>
      </c>
      <c r="B280" s="221">
        <v>43018</v>
      </c>
      <c r="C280" s="221"/>
      <c r="D280" s="222" t="s">
        <v>757</v>
      </c>
      <c r="E280" s="223" t="s">
        <v>623</v>
      </c>
      <c r="F280" s="224">
        <v>125.5</v>
      </c>
      <c r="G280" s="223"/>
      <c r="H280" s="223">
        <v>158</v>
      </c>
      <c r="I280" s="225">
        <v>155</v>
      </c>
      <c r="J280" s="226" t="s">
        <v>758</v>
      </c>
      <c r="K280" s="196">
        <f t="shared" si="174"/>
        <v>32.5</v>
      </c>
      <c r="L280" s="227">
        <f t="shared" si="175"/>
        <v>0.25896414342629481</v>
      </c>
      <c r="M280" s="223" t="s">
        <v>591</v>
      </c>
      <c r="N280" s="228">
        <v>43067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0">
        <v>104</v>
      </c>
      <c r="B281" s="221">
        <v>43018</v>
      </c>
      <c r="C281" s="221"/>
      <c r="D281" s="222" t="s">
        <v>759</v>
      </c>
      <c r="E281" s="223" t="s">
        <v>623</v>
      </c>
      <c r="F281" s="224">
        <v>895</v>
      </c>
      <c r="G281" s="223"/>
      <c r="H281" s="223">
        <v>1122.5</v>
      </c>
      <c r="I281" s="225">
        <v>1078</v>
      </c>
      <c r="J281" s="226" t="s">
        <v>760</v>
      </c>
      <c r="K281" s="196">
        <v>227.5</v>
      </c>
      <c r="L281" s="227">
        <v>0.25418994413407803</v>
      </c>
      <c r="M281" s="223" t="s">
        <v>591</v>
      </c>
      <c r="N281" s="228">
        <v>43117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0">
        <v>105</v>
      </c>
      <c r="B282" s="221">
        <v>43020</v>
      </c>
      <c r="C282" s="221"/>
      <c r="D282" s="222" t="s">
        <v>346</v>
      </c>
      <c r="E282" s="223" t="s">
        <v>623</v>
      </c>
      <c r="F282" s="224">
        <v>525</v>
      </c>
      <c r="G282" s="223"/>
      <c r="H282" s="223">
        <v>629</v>
      </c>
      <c r="I282" s="225">
        <v>629</v>
      </c>
      <c r="J282" s="226" t="s">
        <v>681</v>
      </c>
      <c r="K282" s="196">
        <v>104</v>
      </c>
      <c r="L282" s="227">
        <v>0.19809523809523799</v>
      </c>
      <c r="M282" s="223" t="s">
        <v>591</v>
      </c>
      <c r="N282" s="228">
        <v>43119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0">
        <v>106</v>
      </c>
      <c r="B283" s="221">
        <v>43046</v>
      </c>
      <c r="C283" s="221"/>
      <c r="D283" s="222" t="s">
        <v>388</v>
      </c>
      <c r="E283" s="223" t="s">
        <v>623</v>
      </c>
      <c r="F283" s="224">
        <v>740</v>
      </c>
      <c r="G283" s="223"/>
      <c r="H283" s="223">
        <v>892.5</v>
      </c>
      <c r="I283" s="225">
        <v>900</v>
      </c>
      <c r="J283" s="226" t="s">
        <v>761</v>
      </c>
      <c r="K283" s="196">
        <f t="shared" ref="K283:K285" si="176">H283-F283</f>
        <v>152.5</v>
      </c>
      <c r="L283" s="227">
        <f t="shared" ref="L283:L285" si="177">K283/F283</f>
        <v>0.20608108108108109</v>
      </c>
      <c r="M283" s="223" t="s">
        <v>591</v>
      </c>
      <c r="N283" s="228">
        <v>43052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89">
        <v>107</v>
      </c>
      <c r="B284" s="190">
        <v>43073</v>
      </c>
      <c r="C284" s="190"/>
      <c r="D284" s="191" t="s">
        <v>762</v>
      </c>
      <c r="E284" s="192" t="s">
        <v>623</v>
      </c>
      <c r="F284" s="193">
        <v>118.5</v>
      </c>
      <c r="G284" s="192"/>
      <c r="H284" s="192">
        <v>143.5</v>
      </c>
      <c r="I284" s="194">
        <v>145</v>
      </c>
      <c r="J284" s="195" t="s">
        <v>613</v>
      </c>
      <c r="K284" s="196">
        <f t="shared" si="176"/>
        <v>25</v>
      </c>
      <c r="L284" s="197">
        <f t="shared" si="177"/>
        <v>0.2109704641350211</v>
      </c>
      <c r="M284" s="192" t="s">
        <v>591</v>
      </c>
      <c r="N284" s="198">
        <v>43097</v>
      </c>
      <c r="O284" s="1"/>
      <c r="P284" s="1"/>
      <c r="Q284" s="1"/>
      <c r="R284" s="6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199">
        <v>108</v>
      </c>
      <c r="B285" s="200">
        <v>43090</v>
      </c>
      <c r="C285" s="200"/>
      <c r="D285" s="201" t="s">
        <v>434</v>
      </c>
      <c r="E285" s="202" t="s">
        <v>623</v>
      </c>
      <c r="F285" s="203">
        <v>715</v>
      </c>
      <c r="G285" s="203"/>
      <c r="H285" s="204">
        <v>500</v>
      </c>
      <c r="I285" s="204">
        <v>872</v>
      </c>
      <c r="J285" s="205" t="s">
        <v>763</v>
      </c>
      <c r="K285" s="206">
        <f t="shared" si="176"/>
        <v>-215</v>
      </c>
      <c r="L285" s="207">
        <f t="shared" si="177"/>
        <v>-0.30069930069930068</v>
      </c>
      <c r="M285" s="203" t="s">
        <v>604</v>
      </c>
      <c r="N285" s="200">
        <v>43670</v>
      </c>
      <c r="O285" s="1"/>
      <c r="P285" s="1"/>
      <c r="Q285" s="1"/>
      <c r="R285" s="6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189">
        <v>109</v>
      </c>
      <c r="B286" s="190">
        <v>43098</v>
      </c>
      <c r="C286" s="190"/>
      <c r="D286" s="191" t="s">
        <v>606</v>
      </c>
      <c r="E286" s="192" t="s">
        <v>623</v>
      </c>
      <c r="F286" s="193">
        <v>435</v>
      </c>
      <c r="G286" s="192"/>
      <c r="H286" s="192">
        <v>542.5</v>
      </c>
      <c r="I286" s="194">
        <v>539</v>
      </c>
      <c r="J286" s="195" t="s">
        <v>681</v>
      </c>
      <c r="K286" s="196">
        <v>107.5</v>
      </c>
      <c r="L286" s="197">
        <v>0.247126436781609</v>
      </c>
      <c r="M286" s="192" t="s">
        <v>591</v>
      </c>
      <c r="N286" s="198">
        <v>43206</v>
      </c>
      <c r="O286" s="1"/>
      <c r="P286" s="1"/>
      <c r="Q286" s="1"/>
      <c r="R286" s="6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189">
        <v>110</v>
      </c>
      <c r="B287" s="190">
        <v>43098</v>
      </c>
      <c r="C287" s="190"/>
      <c r="D287" s="191" t="s">
        <v>563</v>
      </c>
      <c r="E287" s="192" t="s">
        <v>623</v>
      </c>
      <c r="F287" s="193">
        <v>885</v>
      </c>
      <c r="G287" s="192"/>
      <c r="H287" s="192">
        <v>1090</v>
      </c>
      <c r="I287" s="194">
        <v>1084</v>
      </c>
      <c r="J287" s="195" t="s">
        <v>681</v>
      </c>
      <c r="K287" s="196">
        <v>205</v>
      </c>
      <c r="L287" s="197">
        <v>0.23163841807909599</v>
      </c>
      <c r="M287" s="192" t="s">
        <v>591</v>
      </c>
      <c r="N287" s="198">
        <v>43213</v>
      </c>
      <c r="O287" s="1"/>
      <c r="P287" s="1"/>
      <c r="Q287" s="1"/>
      <c r="R287" s="6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111</v>
      </c>
      <c r="B288" s="230">
        <v>43192</v>
      </c>
      <c r="C288" s="230"/>
      <c r="D288" s="208" t="s">
        <v>764</v>
      </c>
      <c r="E288" s="203" t="s">
        <v>623</v>
      </c>
      <c r="F288" s="231">
        <v>478.5</v>
      </c>
      <c r="G288" s="203"/>
      <c r="H288" s="203">
        <v>442</v>
      </c>
      <c r="I288" s="204">
        <v>613</v>
      </c>
      <c r="J288" s="205" t="s">
        <v>765</v>
      </c>
      <c r="K288" s="206">
        <f t="shared" ref="K288:K291" si="178">H288-F288</f>
        <v>-36.5</v>
      </c>
      <c r="L288" s="207">
        <f t="shared" ref="L288:L291" si="179">K288/F288</f>
        <v>-7.6280041797283177E-2</v>
      </c>
      <c r="M288" s="203" t="s">
        <v>604</v>
      </c>
      <c r="N288" s="200">
        <v>43762</v>
      </c>
      <c r="O288" s="1"/>
      <c r="P288" s="1"/>
      <c r="Q288" s="1"/>
      <c r="R288" s="6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199">
        <v>112</v>
      </c>
      <c r="B289" s="200">
        <v>43194</v>
      </c>
      <c r="C289" s="200"/>
      <c r="D289" s="201" t="s">
        <v>766</v>
      </c>
      <c r="E289" s="202" t="s">
        <v>623</v>
      </c>
      <c r="F289" s="203">
        <f>141.5-7.3</f>
        <v>134.19999999999999</v>
      </c>
      <c r="G289" s="203"/>
      <c r="H289" s="204">
        <v>77</v>
      </c>
      <c r="I289" s="204">
        <v>180</v>
      </c>
      <c r="J289" s="205" t="s">
        <v>767</v>
      </c>
      <c r="K289" s="206">
        <f t="shared" si="178"/>
        <v>-57.199999999999989</v>
      </c>
      <c r="L289" s="207">
        <f t="shared" si="179"/>
        <v>-0.42622950819672129</v>
      </c>
      <c r="M289" s="203" t="s">
        <v>604</v>
      </c>
      <c r="N289" s="200">
        <v>43522</v>
      </c>
      <c r="O289" s="1"/>
      <c r="P289" s="1"/>
      <c r="Q289" s="1"/>
      <c r="R289" s="6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199">
        <v>113</v>
      </c>
      <c r="B290" s="200">
        <v>43209</v>
      </c>
      <c r="C290" s="200"/>
      <c r="D290" s="201" t="s">
        <v>768</v>
      </c>
      <c r="E290" s="202" t="s">
        <v>623</v>
      </c>
      <c r="F290" s="203">
        <v>430</v>
      </c>
      <c r="G290" s="203"/>
      <c r="H290" s="204">
        <v>220</v>
      </c>
      <c r="I290" s="204">
        <v>537</v>
      </c>
      <c r="J290" s="205" t="s">
        <v>769</v>
      </c>
      <c r="K290" s="206">
        <f t="shared" si="178"/>
        <v>-210</v>
      </c>
      <c r="L290" s="207">
        <f t="shared" si="179"/>
        <v>-0.48837209302325579</v>
      </c>
      <c r="M290" s="203" t="s">
        <v>604</v>
      </c>
      <c r="N290" s="200">
        <v>43252</v>
      </c>
      <c r="O290" s="1"/>
      <c r="P290" s="1"/>
      <c r="Q290" s="1"/>
      <c r="R290" s="6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0">
        <v>114</v>
      </c>
      <c r="B291" s="221">
        <v>43220</v>
      </c>
      <c r="C291" s="221"/>
      <c r="D291" s="222" t="s">
        <v>389</v>
      </c>
      <c r="E291" s="223" t="s">
        <v>623</v>
      </c>
      <c r="F291" s="223">
        <v>153.5</v>
      </c>
      <c r="G291" s="223"/>
      <c r="H291" s="223">
        <v>196</v>
      </c>
      <c r="I291" s="225">
        <v>196</v>
      </c>
      <c r="J291" s="195" t="s">
        <v>770</v>
      </c>
      <c r="K291" s="196">
        <f t="shared" si="178"/>
        <v>42.5</v>
      </c>
      <c r="L291" s="197">
        <f t="shared" si="179"/>
        <v>0.27687296416938112</v>
      </c>
      <c r="M291" s="192" t="s">
        <v>591</v>
      </c>
      <c r="N291" s="198">
        <v>43605</v>
      </c>
      <c r="O291" s="1"/>
      <c r="P291" s="1"/>
      <c r="Q291" s="1"/>
      <c r="R291" s="6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199">
        <v>115</v>
      </c>
      <c r="B292" s="200">
        <v>43306</v>
      </c>
      <c r="C292" s="200"/>
      <c r="D292" s="201" t="s">
        <v>740</v>
      </c>
      <c r="E292" s="202" t="s">
        <v>623</v>
      </c>
      <c r="F292" s="203">
        <v>27.5</v>
      </c>
      <c r="G292" s="203"/>
      <c r="H292" s="204">
        <v>13.1</v>
      </c>
      <c r="I292" s="204">
        <v>60</v>
      </c>
      <c r="J292" s="205" t="s">
        <v>771</v>
      </c>
      <c r="K292" s="206">
        <v>-14.4</v>
      </c>
      <c r="L292" s="207">
        <v>-0.52363636363636401</v>
      </c>
      <c r="M292" s="203" t="s">
        <v>604</v>
      </c>
      <c r="N292" s="200">
        <v>43138</v>
      </c>
      <c r="O292" s="1"/>
      <c r="P292" s="1"/>
      <c r="Q292" s="1"/>
      <c r="R292" s="6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29">
        <v>116</v>
      </c>
      <c r="B293" s="230">
        <v>43318</v>
      </c>
      <c r="C293" s="230"/>
      <c r="D293" s="208" t="s">
        <v>772</v>
      </c>
      <c r="E293" s="203" t="s">
        <v>623</v>
      </c>
      <c r="F293" s="203">
        <v>148.5</v>
      </c>
      <c r="G293" s="203"/>
      <c r="H293" s="203">
        <v>102</v>
      </c>
      <c r="I293" s="204">
        <v>182</v>
      </c>
      <c r="J293" s="205" t="s">
        <v>773</v>
      </c>
      <c r="K293" s="206">
        <f>H293-F293</f>
        <v>-46.5</v>
      </c>
      <c r="L293" s="207">
        <f>K293/F293</f>
        <v>-0.31313131313131315</v>
      </c>
      <c r="M293" s="203" t="s">
        <v>604</v>
      </c>
      <c r="N293" s="200">
        <v>43661</v>
      </c>
      <c r="O293" s="1"/>
      <c r="P293" s="1"/>
      <c r="Q293" s="1"/>
      <c r="R293" s="6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189">
        <v>117</v>
      </c>
      <c r="B294" s="190">
        <v>43335</v>
      </c>
      <c r="C294" s="190"/>
      <c r="D294" s="191" t="s">
        <v>774</v>
      </c>
      <c r="E294" s="192" t="s">
        <v>623</v>
      </c>
      <c r="F294" s="223">
        <v>285</v>
      </c>
      <c r="G294" s="192"/>
      <c r="H294" s="192">
        <v>355</v>
      </c>
      <c r="I294" s="194">
        <v>364</v>
      </c>
      <c r="J294" s="195" t="s">
        <v>775</v>
      </c>
      <c r="K294" s="196">
        <v>70</v>
      </c>
      <c r="L294" s="197">
        <v>0.24561403508771901</v>
      </c>
      <c r="M294" s="192" t="s">
        <v>591</v>
      </c>
      <c r="N294" s="198">
        <v>43455</v>
      </c>
      <c r="O294" s="1"/>
      <c r="P294" s="1"/>
      <c r="Q294" s="1"/>
      <c r="R294" s="6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189">
        <v>118</v>
      </c>
      <c r="B295" s="190">
        <v>43341</v>
      </c>
      <c r="C295" s="190"/>
      <c r="D295" s="191" t="s">
        <v>377</v>
      </c>
      <c r="E295" s="192" t="s">
        <v>623</v>
      </c>
      <c r="F295" s="223">
        <v>525</v>
      </c>
      <c r="G295" s="192"/>
      <c r="H295" s="192">
        <v>585</v>
      </c>
      <c r="I295" s="194">
        <v>635</v>
      </c>
      <c r="J295" s="195" t="s">
        <v>776</v>
      </c>
      <c r="K295" s="196">
        <f t="shared" ref="K295:K312" si="180">H295-F295</f>
        <v>60</v>
      </c>
      <c r="L295" s="197">
        <f t="shared" ref="L295:L312" si="181">K295/F295</f>
        <v>0.11428571428571428</v>
      </c>
      <c r="M295" s="192" t="s">
        <v>591</v>
      </c>
      <c r="N295" s="198">
        <v>43662</v>
      </c>
      <c r="O295" s="1"/>
      <c r="P295" s="1"/>
      <c r="Q295" s="1"/>
      <c r="R295" s="6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189">
        <v>119</v>
      </c>
      <c r="B296" s="190">
        <v>43395</v>
      </c>
      <c r="C296" s="190"/>
      <c r="D296" s="191" t="s">
        <v>363</v>
      </c>
      <c r="E296" s="192" t="s">
        <v>623</v>
      </c>
      <c r="F296" s="223">
        <v>475</v>
      </c>
      <c r="G296" s="192"/>
      <c r="H296" s="192">
        <v>574</v>
      </c>
      <c r="I296" s="194">
        <v>570</v>
      </c>
      <c r="J296" s="195" t="s">
        <v>681</v>
      </c>
      <c r="K296" s="196">
        <f t="shared" si="180"/>
        <v>99</v>
      </c>
      <c r="L296" s="197">
        <f t="shared" si="181"/>
        <v>0.20842105263157895</v>
      </c>
      <c r="M296" s="192" t="s">
        <v>591</v>
      </c>
      <c r="N296" s="198">
        <v>43403</v>
      </c>
      <c r="O296" s="1"/>
      <c r="P296" s="1"/>
      <c r="Q296" s="1"/>
      <c r="R296" s="6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0">
        <v>120</v>
      </c>
      <c r="B297" s="221">
        <v>43397</v>
      </c>
      <c r="C297" s="221"/>
      <c r="D297" s="222" t="s">
        <v>384</v>
      </c>
      <c r="E297" s="223" t="s">
        <v>623</v>
      </c>
      <c r="F297" s="223">
        <v>707.5</v>
      </c>
      <c r="G297" s="223"/>
      <c r="H297" s="223">
        <v>872</v>
      </c>
      <c r="I297" s="225">
        <v>872</v>
      </c>
      <c r="J297" s="226" t="s">
        <v>681</v>
      </c>
      <c r="K297" s="196">
        <f t="shared" si="180"/>
        <v>164.5</v>
      </c>
      <c r="L297" s="227">
        <f t="shared" si="181"/>
        <v>0.23250883392226149</v>
      </c>
      <c r="M297" s="223" t="s">
        <v>591</v>
      </c>
      <c r="N297" s="228">
        <v>43482</v>
      </c>
      <c r="O297" s="1"/>
      <c r="P297" s="1"/>
      <c r="Q297" s="1"/>
      <c r="R297" s="6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0">
        <v>121</v>
      </c>
      <c r="B298" s="221">
        <v>43398</v>
      </c>
      <c r="C298" s="221"/>
      <c r="D298" s="222" t="s">
        <v>777</v>
      </c>
      <c r="E298" s="223" t="s">
        <v>623</v>
      </c>
      <c r="F298" s="223">
        <v>162</v>
      </c>
      <c r="G298" s="223"/>
      <c r="H298" s="223">
        <v>204</v>
      </c>
      <c r="I298" s="225">
        <v>209</v>
      </c>
      <c r="J298" s="226" t="s">
        <v>778</v>
      </c>
      <c r="K298" s="196">
        <f t="shared" si="180"/>
        <v>42</v>
      </c>
      <c r="L298" s="227">
        <f t="shared" si="181"/>
        <v>0.25925925925925924</v>
      </c>
      <c r="M298" s="223" t="s">
        <v>591</v>
      </c>
      <c r="N298" s="228">
        <v>43539</v>
      </c>
      <c r="O298" s="1"/>
      <c r="P298" s="1"/>
      <c r="Q298" s="1"/>
      <c r="R298" s="6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0">
        <v>122</v>
      </c>
      <c r="B299" s="221">
        <v>43399</v>
      </c>
      <c r="C299" s="221"/>
      <c r="D299" s="222" t="s">
        <v>482</v>
      </c>
      <c r="E299" s="223" t="s">
        <v>623</v>
      </c>
      <c r="F299" s="223">
        <v>240</v>
      </c>
      <c r="G299" s="223"/>
      <c r="H299" s="223">
        <v>297</v>
      </c>
      <c r="I299" s="225">
        <v>297</v>
      </c>
      <c r="J299" s="226" t="s">
        <v>681</v>
      </c>
      <c r="K299" s="232">
        <f t="shared" si="180"/>
        <v>57</v>
      </c>
      <c r="L299" s="227">
        <f t="shared" si="181"/>
        <v>0.23749999999999999</v>
      </c>
      <c r="M299" s="223" t="s">
        <v>591</v>
      </c>
      <c r="N299" s="228">
        <v>43417</v>
      </c>
      <c r="O299" s="1"/>
      <c r="P299" s="1"/>
      <c r="Q299" s="1"/>
      <c r="R299" s="6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189">
        <v>123</v>
      </c>
      <c r="B300" s="190">
        <v>43439</v>
      </c>
      <c r="C300" s="190"/>
      <c r="D300" s="191" t="s">
        <v>779</v>
      </c>
      <c r="E300" s="192" t="s">
        <v>623</v>
      </c>
      <c r="F300" s="192">
        <v>202.5</v>
      </c>
      <c r="G300" s="192"/>
      <c r="H300" s="192">
        <v>255</v>
      </c>
      <c r="I300" s="194">
        <v>252</v>
      </c>
      <c r="J300" s="195" t="s">
        <v>681</v>
      </c>
      <c r="K300" s="196">
        <f t="shared" si="180"/>
        <v>52.5</v>
      </c>
      <c r="L300" s="197">
        <f t="shared" si="181"/>
        <v>0.25925925925925924</v>
      </c>
      <c r="M300" s="192" t="s">
        <v>591</v>
      </c>
      <c r="N300" s="198">
        <v>43542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0">
        <v>124</v>
      </c>
      <c r="B301" s="221">
        <v>43465</v>
      </c>
      <c r="C301" s="190"/>
      <c r="D301" s="222" t="s">
        <v>416</v>
      </c>
      <c r="E301" s="223" t="s">
        <v>623</v>
      </c>
      <c r="F301" s="223">
        <v>710</v>
      </c>
      <c r="G301" s="223"/>
      <c r="H301" s="223">
        <v>866</v>
      </c>
      <c r="I301" s="225">
        <v>866</v>
      </c>
      <c r="J301" s="226" t="s">
        <v>681</v>
      </c>
      <c r="K301" s="196">
        <f t="shared" si="180"/>
        <v>156</v>
      </c>
      <c r="L301" s="197">
        <f t="shared" si="181"/>
        <v>0.21971830985915494</v>
      </c>
      <c r="M301" s="192" t="s">
        <v>591</v>
      </c>
      <c r="N301" s="198">
        <v>43553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0">
        <v>125</v>
      </c>
      <c r="B302" s="221">
        <v>43522</v>
      </c>
      <c r="C302" s="221"/>
      <c r="D302" s="222" t="s">
        <v>153</v>
      </c>
      <c r="E302" s="223" t="s">
        <v>623</v>
      </c>
      <c r="F302" s="223">
        <v>337.25</v>
      </c>
      <c r="G302" s="223"/>
      <c r="H302" s="223">
        <v>398.5</v>
      </c>
      <c r="I302" s="225">
        <v>411</v>
      </c>
      <c r="J302" s="195" t="s">
        <v>781</v>
      </c>
      <c r="K302" s="196">
        <f t="shared" si="180"/>
        <v>61.25</v>
      </c>
      <c r="L302" s="197">
        <f t="shared" si="181"/>
        <v>0.1816160118606375</v>
      </c>
      <c r="M302" s="192" t="s">
        <v>591</v>
      </c>
      <c r="N302" s="198">
        <v>43760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33">
        <v>126</v>
      </c>
      <c r="B303" s="234">
        <v>43559</v>
      </c>
      <c r="C303" s="234"/>
      <c r="D303" s="235" t="s">
        <v>782</v>
      </c>
      <c r="E303" s="236" t="s">
        <v>623</v>
      </c>
      <c r="F303" s="236">
        <v>130</v>
      </c>
      <c r="G303" s="236"/>
      <c r="H303" s="236">
        <v>65</v>
      </c>
      <c r="I303" s="237">
        <v>158</v>
      </c>
      <c r="J303" s="205" t="s">
        <v>783</v>
      </c>
      <c r="K303" s="206">
        <f t="shared" si="180"/>
        <v>-65</v>
      </c>
      <c r="L303" s="207">
        <f t="shared" si="181"/>
        <v>-0.5</v>
      </c>
      <c r="M303" s="203" t="s">
        <v>604</v>
      </c>
      <c r="N303" s="200">
        <v>43726</v>
      </c>
      <c r="O303" s="1"/>
      <c r="P303" s="1"/>
      <c r="Q303" s="1"/>
      <c r="R303" s="6" t="s">
        <v>784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0">
        <v>127</v>
      </c>
      <c r="B304" s="221">
        <v>43017</v>
      </c>
      <c r="C304" s="221"/>
      <c r="D304" s="222" t="s">
        <v>186</v>
      </c>
      <c r="E304" s="223" t="s">
        <v>623</v>
      </c>
      <c r="F304" s="223">
        <v>141.5</v>
      </c>
      <c r="G304" s="223"/>
      <c r="H304" s="223">
        <v>183.5</v>
      </c>
      <c r="I304" s="225">
        <v>210</v>
      </c>
      <c r="J304" s="195" t="s">
        <v>778</v>
      </c>
      <c r="K304" s="196">
        <f t="shared" si="180"/>
        <v>42</v>
      </c>
      <c r="L304" s="197">
        <f t="shared" si="181"/>
        <v>0.29681978798586572</v>
      </c>
      <c r="M304" s="192" t="s">
        <v>591</v>
      </c>
      <c r="N304" s="198">
        <v>43042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33">
        <v>128</v>
      </c>
      <c r="B305" s="234">
        <v>43074</v>
      </c>
      <c r="C305" s="234"/>
      <c r="D305" s="235" t="s">
        <v>785</v>
      </c>
      <c r="E305" s="236" t="s">
        <v>623</v>
      </c>
      <c r="F305" s="231">
        <v>172</v>
      </c>
      <c r="G305" s="236"/>
      <c r="H305" s="236">
        <v>155.25</v>
      </c>
      <c r="I305" s="237">
        <v>230</v>
      </c>
      <c r="J305" s="205" t="s">
        <v>786</v>
      </c>
      <c r="K305" s="206">
        <f t="shared" si="180"/>
        <v>-16.75</v>
      </c>
      <c r="L305" s="207">
        <f t="shared" si="181"/>
        <v>-9.7383720930232565E-2</v>
      </c>
      <c r="M305" s="203" t="s">
        <v>604</v>
      </c>
      <c r="N305" s="200">
        <v>43787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0">
        <v>129</v>
      </c>
      <c r="B306" s="221">
        <v>43398</v>
      </c>
      <c r="C306" s="221"/>
      <c r="D306" s="222" t="s">
        <v>108</v>
      </c>
      <c r="E306" s="223" t="s">
        <v>623</v>
      </c>
      <c r="F306" s="223">
        <v>698.5</v>
      </c>
      <c r="G306" s="223"/>
      <c r="H306" s="223">
        <v>890</v>
      </c>
      <c r="I306" s="225">
        <v>890</v>
      </c>
      <c r="J306" s="195" t="s">
        <v>859</v>
      </c>
      <c r="K306" s="196">
        <f t="shared" si="180"/>
        <v>191.5</v>
      </c>
      <c r="L306" s="197">
        <f t="shared" si="181"/>
        <v>0.27415891195418757</v>
      </c>
      <c r="M306" s="192" t="s">
        <v>591</v>
      </c>
      <c r="N306" s="198">
        <v>44328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0">
        <v>130</v>
      </c>
      <c r="B307" s="221">
        <v>42877</v>
      </c>
      <c r="C307" s="221"/>
      <c r="D307" s="222" t="s">
        <v>376</v>
      </c>
      <c r="E307" s="223" t="s">
        <v>623</v>
      </c>
      <c r="F307" s="223">
        <v>127.6</v>
      </c>
      <c r="G307" s="223"/>
      <c r="H307" s="223">
        <v>138</v>
      </c>
      <c r="I307" s="225">
        <v>190</v>
      </c>
      <c r="J307" s="195" t="s">
        <v>787</v>
      </c>
      <c r="K307" s="196">
        <f t="shared" si="180"/>
        <v>10.400000000000006</v>
      </c>
      <c r="L307" s="197">
        <f t="shared" si="181"/>
        <v>8.1504702194357417E-2</v>
      </c>
      <c r="M307" s="192" t="s">
        <v>591</v>
      </c>
      <c r="N307" s="198">
        <v>43774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0">
        <v>131</v>
      </c>
      <c r="B308" s="221">
        <v>43158</v>
      </c>
      <c r="C308" s="221"/>
      <c r="D308" s="222" t="s">
        <v>788</v>
      </c>
      <c r="E308" s="223" t="s">
        <v>623</v>
      </c>
      <c r="F308" s="223">
        <v>317</v>
      </c>
      <c r="G308" s="223"/>
      <c r="H308" s="223">
        <v>382.5</v>
      </c>
      <c r="I308" s="225">
        <v>398</v>
      </c>
      <c r="J308" s="195" t="s">
        <v>789</v>
      </c>
      <c r="K308" s="196">
        <f t="shared" si="180"/>
        <v>65.5</v>
      </c>
      <c r="L308" s="197">
        <f t="shared" si="181"/>
        <v>0.20662460567823343</v>
      </c>
      <c r="M308" s="192" t="s">
        <v>591</v>
      </c>
      <c r="N308" s="198">
        <v>44238</v>
      </c>
      <c r="O308" s="1"/>
      <c r="P308" s="1"/>
      <c r="Q308" s="1"/>
      <c r="R308" s="6" t="s">
        <v>784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33">
        <v>132</v>
      </c>
      <c r="B309" s="234">
        <v>43164</v>
      </c>
      <c r="C309" s="234"/>
      <c r="D309" s="235" t="s">
        <v>145</v>
      </c>
      <c r="E309" s="236" t="s">
        <v>623</v>
      </c>
      <c r="F309" s="231">
        <f>510-14.4</f>
        <v>495.6</v>
      </c>
      <c r="G309" s="236"/>
      <c r="H309" s="236">
        <v>350</v>
      </c>
      <c r="I309" s="237">
        <v>672</v>
      </c>
      <c r="J309" s="205" t="s">
        <v>790</v>
      </c>
      <c r="K309" s="206">
        <f t="shared" si="180"/>
        <v>-145.60000000000002</v>
      </c>
      <c r="L309" s="207">
        <f t="shared" si="181"/>
        <v>-0.29378531073446329</v>
      </c>
      <c r="M309" s="203" t="s">
        <v>604</v>
      </c>
      <c r="N309" s="200">
        <v>43887</v>
      </c>
      <c r="O309" s="1"/>
      <c r="P309" s="1"/>
      <c r="Q309" s="1"/>
      <c r="R309" s="6" t="s">
        <v>780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33">
        <v>133</v>
      </c>
      <c r="B310" s="234">
        <v>43237</v>
      </c>
      <c r="C310" s="234"/>
      <c r="D310" s="235" t="s">
        <v>474</v>
      </c>
      <c r="E310" s="236" t="s">
        <v>623</v>
      </c>
      <c r="F310" s="231">
        <v>230.3</v>
      </c>
      <c r="G310" s="236"/>
      <c r="H310" s="236">
        <v>102.5</v>
      </c>
      <c r="I310" s="237">
        <v>348</v>
      </c>
      <c r="J310" s="205" t="s">
        <v>791</v>
      </c>
      <c r="K310" s="206">
        <f t="shared" si="180"/>
        <v>-127.80000000000001</v>
      </c>
      <c r="L310" s="207">
        <f t="shared" si="181"/>
        <v>-0.55492835432045162</v>
      </c>
      <c r="M310" s="203" t="s">
        <v>604</v>
      </c>
      <c r="N310" s="200">
        <v>43896</v>
      </c>
      <c r="O310" s="1"/>
      <c r="P310" s="1"/>
      <c r="Q310" s="1"/>
      <c r="R310" s="6" t="s">
        <v>780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0">
        <v>134</v>
      </c>
      <c r="B311" s="221">
        <v>43258</v>
      </c>
      <c r="C311" s="221"/>
      <c r="D311" s="222" t="s">
        <v>439</v>
      </c>
      <c r="E311" s="223" t="s">
        <v>623</v>
      </c>
      <c r="F311" s="223">
        <f>342.5-5.1</f>
        <v>337.4</v>
      </c>
      <c r="G311" s="223"/>
      <c r="H311" s="223">
        <v>412.5</v>
      </c>
      <c r="I311" s="225">
        <v>439</v>
      </c>
      <c r="J311" s="195" t="s">
        <v>792</v>
      </c>
      <c r="K311" s="196">
        <f t="shared" si="180"/>
        <v>75.100000000000023</v>
      </c>
      <c r="L311" s="197">
        <f t="shared" si="181"/>
        <v>0.22258446947243635</v>
      </c>
      <c r="M311" s="192" t="s">
        <v>591</v>
      </c>
      <c r="N311" s="198">
        <v>44230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14">
        <v>135</v>
      </c>
      <c r="B312" s="213">
        <v>43285</v>
      </c>
      <c r="C312" s="213"/>
      <c r="D312" s="214" t="s">
        <v>55</v>
      </c>
      <c r="E312" s="215" t="s">
        <v>623</v>
      </c>
      <c r="F312" s="215">
        <f>127.5-5.53</f>
        <v>121.97</v>
      </c>
      <c r="G312" s="216"/>
      <c r="H312" s="216">
        <v>122.5</v>
      </c>
      <c r="I312" s="216">
        <v>170</v>
      </c>
      <c r="J312" s="217" t="s">
        <v>822</v>
      </c>
      <c r="K312" s="218">
        <f t="shared" si="180"/>
        <v>0.53000000000000114</v>
      </c>
      <c r="L312" s="219">
        <f t="shared" si="181"/>
        <v>4.3453308190538747E-3</v>
      </c>
      <c r="M312" s="215" t="s">
        <v>714</v>
      </c>
      <c r="N312" s="213">
        <v>44431</v>
      </c>
      <c r="O312" s="1"/>
      <c r="P312" s="1"/>
      <c r="Q312" s="1"/>
      <c r="R312" s="6" t="s">
        <v>780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33">
        <v>136</v>
      </c>
      <c r="B313" s="234">
        <v>43294</v>
      </c>
      <c r="C313" s="234"/>
      <c r="D313" s="235" t="s">
        <v>365</v>
      </c>
      <c r="E313" s="236" t="s">
        <v>623</v>
      </c>
      <c r="F313" s="231">
        <v>46.5</v>
      </c>
      <c r="G313" s="236"/>
      <c r="H313" s="236">
        <v>17</v>
      </c>
      <c r="I313" s="237">
        <v>59</v>
      </c>
      <c r="J313" s="205" t="s">
        <v>793</v>
      </c>
      <c r="K313" s="206">
        <f t="shared" ref="K313:K321" si="182">H313-F313</f>
        <v>-29.5</v>
      </c>
      <c r="L313" s="207">
        <f t="shared" ref="L313:L321" si="183">K313/F313</f>
        <v>-0.63440860215053763</v>
      </c>
      <c r="M313" s="203" t="s">
        <v>604</v>
      </c>
      <c r="N313" s="200">
        <v>43887</v>
      </c>
      <c r="O313" s="1"/>
      <c r="P313" s="1"/>
      <c r="Q313" s="1"/>
      <c r="R313" s="6" t="s">
        <v>780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0">
        <v>137</v>
      </c>
      <c r="B314" s="221">
        <v>43396</v>
      </c>
      <c r="C314" s="221"/>
      <c r="D314" s="222" t="s">
        <v>418</v>
      </c>
      <c r="E314" s="223" t="s">
        <v>623</v>
      </c>
      <c r="F314" s="223">
        <v>156.5</v>
      </c>
      <c r="G314" s="223"/>
      <c r="H314" s="223">
        <v>207.5</v>
      </c>
      <c r="I314" s="225">
        <v>191</v>
      </c>
      <c r="J314" s="195" t="s">
        <v>681</v>
      </c>
      <c r="K314" s="196">
        <f t="shared" si="182"/>
        <v>51</v>
      </c>
      <c r="L314" s="197">
        <f t="shared" si="183"/>
        <v>0.32587859424920129</v>
      </c>
      <c r="M314" s="192" t="s">
        <v>591</v>
      </c>
      <c r="N314" s="198">
        <v>44369</v>
      </c>
      <c r="O314" s="1"/>
      <c r="P314" s="1"/>
      <c r="Q314" s="1"/>
      <c r="R314" s="6" t="s">
        <v>780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0">
        <v>138</v>
      </c>
      <c r="B315" s="221">
        <v>43439</v>
      </c>
      <c r="C315" s="221"/>
      <c r="D315" s="222" t="s">
        <v>327</v>
      </c>
      <c r="E315" s="223" t="s">
        <v>623</v>
      </c>
      <c r="F315" s="223">
        <v>259.5</v>
      </c>
      <c r="G315" s="223"/>
      <c r="H315" s="223">
        <v>320</v>
      </c>
      <c r="I315" s="225">
        <v>320</v>
      </c>
      <c r="J315" s="195" t="s">
        <v>681</v>
      </c>
      <c r="K315" s="196">
        <f t="shared" si="182"/>
        <v>60.5</v>
      </c>
      <c r="L315" s="197">
        <f t="shared" si="183"/>
        <v>0.23314065510597304</v>
      </c>
      <c r="M315" s="192" t="s">
        <v>591</v>
      </c>
      <c r="N315" s="198">
        <v>44323</v>
      </c>
      <c r="O315" s="1"/>
      <c r="P315" s="1"/>
      <c r="Q315" s="1"/>
      <c r="R315" s="6" t="s">
        <v>780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33">
        <v>139</v>
      </c>
      <c r="B316" s="234">
        <v>43439</v>
      </c>
      <c r="C316" s="234"/>
      <c r="D316" s="235" t="s">
        <v>794</v>
      </c>
      <c r="E316" s="236" t="s">
        <v>623</v>
      </c>
      <c r="F316" s="236">
        <v>715</v>
      </c>
      <c r="G316" s="236"/>
      <c r="H316" s="236">
        <v>445</v>
      </c>
      <c r="I316" s="237">
        <v>840</v>
      </c>
      <c r="J316" s="205" t="s">
        <v>795</v>
      </c>
      <c r="K316" s="206">
        <f t="shared" si="182"/>
        <v>-270</v>
      </c>
      <c r="L316" s="207">
        <f t="shared" si="183"/>
        <v>-0.3776223776223776</v>
      </c>
      <c r="M316" s="203" t="s">
        <v>604</v>
      </c>
      <c r="N316" s="200">
        <v>43800</v>
      </c>
      <c r="O316" s="1"/>
      <c r="P316" s="1"/>
      <c r="Q316" s="1"/>
      <c r="R316" s="6" t="s">
        <v>780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0">
        <v>140</v>
      </c>
      <c r="B317" s="221">
        <v>43469</v>
      </c>
      <c r="C317" s="221"/>
      <c r="D317" s="222" t="s">
        <v>158</v>
      </c>
      <c r="E317" s="223" t="s">
        <v>623</v>
      </c>
      <c r="F317" s="223">
        <v>875</v>
      </c>
      <c r="G317" s="223"/>
      <c r="H317" s="223">
        <v>1165</v>
      </c>
      <c r="I317" s="225">
        <v>1185</v>
      </c>
      <c r="J317" s="195" t="s">
        <v>796</v>
      </c>
      <c r="K317" s="196">
        <f t="shared" si="182"/>
        <v>290</v>
      </c>
      <c r="L317" s="197">
        <f t="shared" si="183"/>
        <v>0.33142857142857141</v>
      </c>
      <c r="M317" s="192" t="s">
        <v>591</v>
      </c>
      <c r="N317" s="198">
        <v>43847</v>
      </c>
      <c r="O317" s="1"/>
      <c r="P317" s="1"/>
      <c r="Q317" s="1"/>
      <c r="R317" s="6" t="s">
        <v>780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0">
        <v>141</v>
      </c>
      <c r="B318" s="221">
        <v>43559</v>
      </c>
      <c r="C318" s="221"/>
      <c r="D318" s="222" t="s">
        <v>343</v>
      </c>
      <c r="E318" s="223" t="s">
        <v>623</v>
      </c>
      <c r="F318" s="223">
        <f>387-14.63</f>
        <v>372.37</v>
      </c>
      <c r="G318" s="223"/>
      <c r="H318" s="223">
        <v>490</v>
      </c>
      <c r="I318" s="225">
        <v>490</v>
      </c>
      <c r="J318" s="195" t="s">
        <v>681</v>
      </c>
      <c r="K318" s="196">
        <f t="shared" si="182"/>
        <v>117.63</v>
      </c>
      <c r="L318" s="197">
        <f t="shared" si="183"/>
        <v>0.31589548030185027</v>
      </c>
      <c r="M318" s="192" t="s">
        <v>591</v>
      </c>
      <c r="N318" s="198">
        <v>43850</v>
      </c>
      <c r="O318" s="1"/>
      <c r="P318" s="1"/>
      <c r="Q318" s="1"/>
      <c r="R318" s="6" t="s">
        <v>780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33">
        <v>142</v>
      </c>
      <c r="B319" s="234">
        <v>43578</v>
      </c>
      <c r="C319" s="234"/>
      <c r="D319" s="235" t="s">
        <v>797</v>
      </c>
      <c r="E319" s="236" t="s">
        <v>593</v>
      </c>
      <c r="F319" s="236">
        <v>220</v>
      </c>
      <c r="G319" s="236"/>
      <c r="H319" s="236">
        <v>127.5</v>
      </c>
      <c r="I319" s="237">
        <v>284</v>
      </c>
      <c r="J319" s="205" t="s">
        <v>798</v>
      </c>
      <c r="K319" s="206">
        <f t="shared" si="182"/>
        <v>-92.5</v>
      </c>
      <c r="L319" s="207">
        <f t="shared" si="183"/>
        <v>-0.42045454545454547</v>
      </c>
      <c r="M319" s="203" t="s">
        <v>604</v>
      </c>
      <c r="N319" s="200">
        <v>43896</v>
      </c>
      <c r="O319" s="1"/>
      <c r="P319" s="1"/>
      <c r="Q319" s="1"/>
      <c r="R319" s="6" t="s">
        <v>780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0">
        <v>143</v>
      </c>
      <c r="B320" s="221">
        <v>43622</v>
      </c>
      <c r="C320" s="221"/>
      <c r="D320" s="222" t="s">
        <v>483</v>
      </c>
      <c r="E320" s="223" t="s">
        <v>593</v>
      </c>
      <c r="F320" s="223">
        <v>332.8</v>
      </c>
      <c r="G320" s="223"/>
      <c r="H320" s="223">
        <v>405</v>
      </c>
      <c r="I320" s="225">
        <v>419</v>
      </c>
      <c r="J320" s="195" t="s">
        <v>799</v>
      </c>
      <c r="K320" s="196">
        <f t="shared" si="182"/>
        <v>72.199999999999989</v>
      </c>
      <c r="L320" s="197">
        <f t="shared" si="183"/>
        <v>0.21694711538461534</v>
      </c>
      <c r="M320" s="192" t="s">
        <v>591</v>
      </c>
      <c r="N320" s="198">
        <v>43860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14">
        <v>144</v>
      </c>
      <c r="B321" s="213">
        <v>43641</v>
      </c>
      <c r="C321" s="213"/>
      <c r="D321" s="214" t="s">
        <v>151</v>
      </c>
      <c r="E321" s="215" t="s">
        <v>623</v>
      </c>
      <c r="F321" s="215">
        <v>386</v>
      </c>
      <c r="G321" s="216"/>
      <c r="H321" s="216">
        <v>395</v>
      </c>
      <c r="I321" s="216">
        <v>452</v>
      </c>
      <c r="J321" s="217" t="s">
        <v>800</v>
      </c>
      <c r="K321" s="218">
        <f t="shared" si="182"/>
        <v>9</v>
      </c>
      <c r="L321" s="219">
        <f t="shared" si="183"/>
        <v>2.3316062176165803E-2</v>
      </c>
      <c r="M321" s="215" t="s">
        <v>714</v>
      </c>
      <c r="N321" s="213">
        <v>43868</v>
      </c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14">
        <v>145</v>
      </c>
      <c r="B322" s="213">
        <v>43707</v>
      </c>
      <c r="C322" s="213"/>
      <c r="D322" s="214" t="s">
        <v>131</v>
      </c>
      <c r="E322" s="215" t="s">
        <v>623</v>
      </c>
      <c r="F322" s="215">
        <v>137.5</v>
      </c>
      <c r="G322" s="216"/>
      <c r="H322" s="216">
        <v>138.5</v>
      </c>
      <c r="I322" s="216">
        <v>190</v>
      </c>
      <c r="J322" s="217" t="s">
        <v>821</v>
      </c>
      <c r="K322" s="218">
        <f t="shared" ref="K322" si="184">H322-F322</f>
        <v>1</v>
      </c>
      <c r="L322" s="219">
        <f t="shared" ref="L322" si="185">K322/F322</f>
        <v>7.2727272727272727E-3</v>
      </c>
      <c r="M322" s="215" t="s">
        <v>714</v>
      </c>
      <c r="N322" s="213">
        <v>44432</v>
      </c>
      <c r="O322" s="1"/>
      <c r="P322" s="1"/>
      <c r="Q322" s="1"/>
      <c r="R322" s="6" t="s">
        <v>780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20">
        <v>146</v>
      </c>
      <c r="B323" s="221">
        <v>43731</v>
      </c>
      <c r="C323" s="221"/>
      <c r="D323" s="222" t="s">
        <v>430</v>
      </c>
      <c r="E323" s="223" t="s">
        <v>623</v>
      </c>
      <c r="F323" s="223">
        <v>235</v>
      </c>
      <c r="G323" s="223"/>
      <c r="H323" s="223">
        <v>295</v>
      </c>
      <c r="I323" s="225">
        <v>296</v>
      </c>
      <c r="J323" s="195" t="s">
        <v>801</v>
      </c>
      <c r="K323" s="196">
        <f t="shared" ref="K323:K329" si="186">H323-F323</f>
        <v>60</v>
      </c>
      <c r="L323" s="197">
        <f t="shared" ref="L323:L329" si="187">K323/F323</f>
        <v>0.25531914893617019</v>
      </c>
      <c r="M323" s="192" t="s">
        <v>591</v>
      </c>
      <c r="N323" s="198">
        <v>43844</v>
      </c>
      <c r="O323" s="1"/>
      <c r="P323" s="1"/>
      <c r="Q323" s="1"/>
      <c r="R323" s="6" t="s">
        <v>784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0">
        <v>147</v>
      </c>
      <c r="B324" s="221">
        <v>43752</v>
      </c>
      <c r="C324" s="221"/>
      <c r="D324" s="222" t="s">
        <v>802</v>
      </c>
      <c r="E324" s="223" t="s">
        <v>623</v>
      </c>
      <c r="F324" s="223">
        <v>277.5</v>
      </c>
      <c r="G324" s="223"/>
      <c r="H324" s="223">
        <v>333</v>
      </c>
      <c r="I324" s="225">
        <v>333</v>
      </c>
      <c r="J324" s="195" t="s">
        <v>803</v>
      </c>
      <c r="K324" s="196">
        <f t="shared" si="186"/>
        <v>55.5</v>
      </c>
      <c r="L324" s="197">
        <f t="shared" si="187"/>
        <v>0.2</v>
      </c>
      <c r="M324" s="192" t="s">
        <v>591</v>
      </c>
      <c r="N324" s="198">
        <v>43846</v>
      </c>
      <c r="O324" s="1"/>
      <c r="P324" s="1"/>
      <c r="Q324" s="1"/>
      <c r="R324" s="6" t="s">
        <v>780</v>
      </c>
      <c r="S324" s="1"/>
      <c r="T324" s="1"/>
      <c r="U324" s="1"/>
      <c r="V324" s="1"/>
      <c r="W324" s="1"/>
      <c r="X324" s="1"/>
      <c r="Y324" s="1"/>
      <c r="Z324" s="1"/>
    </row>
    <row r="325" spans="1:26" ht="12.75" customHeight="1">
      <c r="A325" s="220">
        <v>148</v>
      </c>
      <c r="B325" s="221">
        <v>43752</v>
      </c>
      <c r="C325" s="221"/>
      <c r="D325" s="222" t="s">
        <v>804</v>
      </c>
      <c r="E325" s="223" t="s">
        <v>623</v>
      </c>
      <c r="F325" s="223">
        <v>930</v>
      </c>
      <c r="G325" s="223"/>
      <c r="H325" s="223">
        <v>1165</v>
      </c>
      <c r="I325" s="225">
        <v>1200</v>
      </c>
      <c r="J325" s="195" t="s">
        <v>805</v>
      </c>
      <c r="K325" s="196">
        <f t="shared" si="186"/>
        <v>235</v>
      </c>
      <c r="L325" s="197">
        <f t="shared" si="187"/>
        <v>0.25268817204301075</v>
      </c>
      <c r="M325" s="192" t="s">
        <v>591</v>
      </c>
      <c r="N325" s="198">
        <v>43847</v>
      </c>
      <c r="O325" s="1"/>
      <c r="P325" s="1"/>
      <c r="Q325" s="1"/>
      <c r="R325" s="6" t="s">
        <v>784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0">
        <v>149</v>
      </c>
      <c r="B326" s="221">
        <v>43753</v>
      </c>
      <c r="C326" s="221"/>
      <c r="D326" s="222" t="s">
        <v>806</v>
      </c>
      <c r="E326" s="223" t="s">
        <v>623</v>
      </c>
      <c r="F326" s="193">
        <v>111</v>
      </c>
      <c r="G326" s="223"/>
      <c r="H326" s="223">
        <v>141</v>
      </c>
      <c r="I326" s="225">
        <v>141</v>
      </c>
      <c r="J326" s="195" t="s">
        <v>607</v>
      </c>
      <c r="K326" s="196">
        <f t="shared" si="186"/>
        <v>30</v>
      </c>
      <c r="L326" s="197">
        <f t="shared" si="187"/>
        <v>0.27027027027027029</v>
      </c>
      <c r="M326" s="192" t="s">
        <v>591</v>
      </c>
      <c r="N326" s="198">
        <v>44328</v>
      </c>
      <c r="O326" s="1"/>
      <c r="P326" s="1"/>
      <c r="Q326" s="1"/>
      <c r="R326" s="6" t="s">
        <v>784</v>
      </c>
      <c r="S326" s="1"/>
      <c r="T326" s="1"/>
      <c r="U326" s="1"/>
      <c r="V326" s="1"/>
      <c r="W326" s="1"/>
      <c r="X326" s="1"/>
      <c r="Y326" s="1"/>
      <c r="Z326" s="1"/>
    </row>
    <row r="327" spans="1:26" ht="12.75" customHeight="1">
      <c r="A327" s="220">
        <v>150</v>
      </c>
      <c r="B327" s="221">
        <v>43753</v>
      </c>
      <c r="C327" s="221"/>
      <c r="D327" s="222" t="s">
        <v>807</v>
      </c>
      <c r="E327" s="223" t="s">
        <v>623</v>
      </c>
      <c r="F327" s="193">
        <v>296</v>
      </c>
      <c r="G327" s="223"/>
      <c r="H327" s="223">
        <v>370</v>
      </c>
      <c r="I327" s="225">
        <v>370</v>
      </c>
      <c r="J327" s="195" t="s">
        <v>681</v>
      </c>
      <c r="K327" s="196">
        <f t="shared" si="186"/>
        <v>74</v>
      </c>
      <c r="L327" s="197">
        <f t="shared" si="187"/>
        <v>0.25</v>
      </c>
      <c r="M327" s="192" t="s">
        <v>591</v>
      </c>
      <c r="N327" s="198">
        <v>43853</v>
      </c>
      <c r="O327" s="1"/>
      <c r="P327" s="1"/>
      <c r="Q327" s="1"/>
      <c r="R327" s="6" t="s">
        <v>784</v>
      </c>
      <c r="S327" s="1"/>
      <c r="T327" s="1"/>
      <c r="U327" s="1"/>
      <c r="V327" s="1"/>
      <c r="W327" s="1"/>
      <c r="X327" s="1"/>
      <c r="Y327" s="1"/>
      <c r="Z327" s="1"/>
    </row>
    <row r="328" spans="1:26" ht="12.75" customHeight="1">
      <c r="A328" s="220">
        <v>151</v>
      </c>
      <c r="B328" s="221">
        <v>43754</v>
      </c>
      <c r="C328" s="221"/>
      <c r="D328" s="222" t="s">
        <v>808</v>
      </c>
      <c r="E328" s="223" t="s">
        <v>623</v>
      </c>
      <c r="F328" s="193">
        <v>300</v>
      </c>
      <c r="G328" s="223"/>
      <c r="H328" s="223">
        <v>382.5</v>
      </c>
      <c r="I328" s="225">
        <v>344</v>
      </c>
      <c r="J328" s="195" t="s">
        <v>1099</v>
      </c>
      <c r="K328" s="196">
        <f t="shared" si="186"/>
        <v>82.5</v>
      </c>
      <c r="L328" s="197">
        <f t="shared" si="187"/>
        <v>0.27500000000000002</v>
      </c>
      <c r="M328" s="192" t="s">
        <v>591</v>
      </c>
      <c r="N328" s="198">
        <v>44238</v>
      </c>
      <c r="O328" s="1"/>
      <c r="P328" s="1"/>
      <c r="Q328" s="1"/>
      <c r="R328" s="6" t="s">
        <v>784</v>
      </c>
      <c r="S328" s="1"/>
      <c r="T328" s="1"/>
      <c r="U328" s="1"/>
      <c r="V328" s="1"/>
      <c r="W328" s="1"/>
      <c r="X328" s="1"/>
      <c r="Y328" s="1"/>
      <c r="Z328" s="1"/>
    </row>
    <row r="329" spans="1:26" ht="12.75" customHeight="1">
      <c r="A329" s="220">
        <v>152</v>
      </c>
      <c r="B329" s="221">
        <v>43832</v>
      </c>
      <c r="C329" s="221"/>
      <c r="D329" s="222" t="s">
        <v>809</v>
      </c>
      <c r="E329" s="223" t="s">
        <v>623</v>
      </c>
      <c r="F329" s="193">
        <v>495</v>
      </c>
      <c r="G329" s="223"/>
      <c r="H329" s="223">
        <v>595</v>
      </c>
      <c r="I329" s="225">
        <v>590</v>
      </c>
      <c r="J329" s="195" t="s">
        <v>1061</v>
      </c>
      <c r="K329" s="196">
        <f t="shared" si="186"/>
        <v>100</v>
      </c>
      <c r="L329" s="197">
        <f t="shared" si="187"/>
        <v>0.20202020202020202</v>
      </c>
      <c r="M329" s="192" t="s">
        <v>591</v>
      </c>
      <c r="N329" s="198" t="s">
        <v>1098</v>
      </c>
      <c r="O329" s="1"/>
      <c r="P329" s="1"/>
      <c r="Q329" s="1"/>
      <c r="R329" s="6" t="s">
        <v>784</v>
      </c>
      <c r="S329" s="1"/>
      <c r="T329" s="1"/>
      <c r="U329" s="1"/>
      <c r="V329" s="1"/>
      <c r="W329" s="1"/>
      <c r="X329" s="1"/>
      <c r="Y329" s="1"/>
      <c r="Z329" s="1"/>
    </row>
    <row r="330" spans="1:26" ht="12.75" customHeight="1">
      <c r="A330" s="220">
        <v>153</v>
      </c>
      <c r="B330" s="221">
        <v>43966</v>
      </c>
      <c r="C330" s="221"/>
      <c r="D330" s="222" t="s">
        <v>71</v>
      </c>
      <c r="E330" s="223" t="s">
        <v>623</v>
      </c>
      <c r="F330" s="193">
        <v>67.5</v>
      </c>
      <c r="G330" s="223"/>
      <c r="H330" s="223">
        <v>86</v>
      </c>
      <c r="I330" s="225">
        <v>86</v>
      </c>
      <c r="J330" s="195" t="s">
        <v>811</v>
      </c>
      <c r="K330" s="196">
        <f t="shared" ref="K330:K337" si="188">H330-F330</f>
        <v>18.5</v>
      </c>
      <c r="L330" s="197">
        <f t="shared" ref="L330:L337" si="189">K330/F330</f>
        <v>0.27407407407407408</v>
      </c>
      <c r="M330" s="192" t="s">
        <v>591</v>
      </c>
      <c r="N330" s="198">
        <v>44008</v>
      </c>
      <c r="O330" s="1"/>
      <c r="P330" s="1"/>
      <c r="Q330" s="1"/>
      <c r="R330" s="6" t="s">
        <v>784</v>
      </c>
      <c r="S330" s="1"/>
      <c r="T330" s="1"/>
      <c r="U330" s="1"/>
      <c r="V330" s="1"/>
      <c r="W330" s="1"/>
      <c r="X330" s="1"/>
      <c r="Y330" s="1"/>
      <c r="Z330" s="1"/>
    </row>
    <row r="331" spans="1:26" ht="12.75" customHeight="1">
      <c r="A331" s="220">
        <v>154</v>
      </c>
      <c r="B331" s="221">
        <v>44035</v>
      </c>
      <c r="C331" s="221"/>
      <c r="D331" s="222" t="s">
        <v>482</v>
      </c>
      <c r="E331" s="223" t="s">
        <v>623</v>
      </c>
      <c r="F331" s="193">
        <v>231</v>
      </c>
      <c r="G331" s="223"/>
      <c r="H331" s="223">
        <v>281</v>
      </c>
      <c r="I331" s="225">
        <v>281</v>
      </c>
      <c r="J331" s="195" t="s">
        <v>681</v>
      </c>
      <c r="K331" s="196">
        <f t="shared" si="188"/>
        <v>50</v>
      </c>
      <c r="L331" s="197">
        <f t="shared" si="189"/>
        <v>0.21645021645021645</v>
      </c>
      <c r="M331" s="192" t="s">
        <v>591</v>
      </c>
      <c r="N331" s="198">
        <v>44358</v>
      </c>
      <c r="O331" s="1"/>
      <c r="P331" s="1"/>
      <c r="Q331" s="1"/>
      <c r="R331" s="6" t="s">
        <v>784</v>
      </c>
      <c r="S331" s="1"/>
      <c r="T331" s="1"/>
      <c r="U331" s="1"/>
      <c r="V331" s="1"/>
      <c r="W331" s="1"/>
      <c r="X331" s="1"/>
      <c r="Y331" s="1"/>
      <c r="Z331" s="1"/>
    </row>
    <row r="332" spans="1:26" ht="12.75" customHeight="1">
      <c r="A332" s="220">
        <v>155</v>
      </c>
      <c r="B332" s="221">
        <v>44092</v>
      </c>
      <c r="C332" s="221"/>
      <c r="D332" s="222" t="s">
        <v>407</v>
      </c>
      <c r="E332" s="223" t="s">
        <v>623</v>
      </c>
      <c r="F332" s="223">
        <v>206</v>
      </c>
      <c r="G332" s="223"/>
      <c r="H332" s="223">
        <v>248</v>
      </c>
      <c r="I332" s="225">
        <v>248</v>
      </c>
      <c r="J332" s="195" t="s">
        <v>681</v>
      </c>
      <c r="K332" s="196">
        <f t="shared" si="188"/>
        <v>42</v>
      </c>
      <c r="L332" s="197">
        <f t="shared" si="189"/>
        <v>0.20388349514563106</v>
      </c>
      <c r="M332" s="192" t="s">
        <v>591</v>
      </c>
      <c r="N332" s="198">
        <v>44214</v>
      </c>
      <c r="O332" s="1"/>
      <c r="P332" s="1"/>
      <c r="Q332" s="1"/>
      <c r="R332" s="6" t="s">
        <v>784</v>
      </c>
      <c r="S332" s="1"/>
      <c r="T332" s="1"/>
      <c r="U332" s="1"/>
      <c r="V332" s="1"/>
      <c r="W332" s="1"/>
      <c r="X332" s="1"/>
      <c r="Y332" s="1"/>
      <c r="Z332" s="1"/>
    </row>
    <row r="333" spans="1:26" ht="12.75" customHeight="1">
      <c r="A333" s="220">
        <v>156</v>
      </c>
      <c r="B333" s="221">
        <v>44140</v>
      </c>
      <c r="C333" s="221"/>
      <c r="D333" s="222" t="s">
        <v>407</v>
      </c>
      <c r="E333" s="223" t="s">
        <v>623</v>
      </c>
      <c r="F333" s="223">
        <v>182.5</v>
      </c>
      <c r="G333" s="223"/>
      <c r="H333" s="223">
        <v>248</v>
      </c>
      <c r="I333" s="225">
        <v>248</v>
      </c>
      <c r="J333" s="195" t="s">
        <v>681</v>
      </c>
      <c r="K333" s="196">
        <f t="shared" si="188"/>
        <v>65.5</v>
      </c>
      <c r="L333" s="197">
        <f t="shared" si="189"/>
        <v>0.35890410958904112</v>
      </c>
      <c r="M333" s="192" t="s">
        <v>591</v>
      </c>
      <c r="N333" s="198">
        <v>44214</v>
      </c>
      <c r="O333" s="1"/>
      <c r="P333" s="1"/>
      <c r="Q333" s="1"/>
      <c r="R333" s="6" t="s">
        <v>784</v>
      </c>
      <c r="S333" s="1"/>
      <c r="T333" s="1"/>
      <c r="U333" s="1"/>
      <c r="V333" s="1"/>
      <c r="W333" s="1"/>
      <c r="X333" s="1"/>
      <c r="Y333" s="1"/>
      <c r="Z333" s="1"/>
    </row>
    <row r="334" spans="1:26" ht="12.75" customHeight="1">
      <c r="A334" s="220">
        <v>157</v>
      </c>
      <c r="B334" s="221">
        <v>44140</v>
      </c>
      <c r="C334" s="221"/>
      <c r="D334" s="222" t="s">
        <v>327</v>
      </c>
      <c r="E334" s="223" t="s">
        <v>623</v>
      </c>
      <c r="F334" s="223">
        <v>247.5</v>
      </c>
      <c r="G334" s="223"/>
      <c r="H334" s="223">
        <v>320</v>
      </c>
      <c r="I334" s="225">
        <v>320</v>
      </c>
      <c r="J334" s="195" t="s">
        <v>681</v>
      </c>
      <c r="K334" s="196">
        <f t="shared" si="188"/>
        <v>72.5</v>
      </c>
      <c r="L334" s="197">
        <f t="shared" si="189"/>
        <v>0.29292929292929293</v>
      </c>
      <c r="M334" s="192" t="s">
        <v>591</v>
      </c>
      <c r="N334" s="198">
        <v>44323</v>
      </c>
      <c r="O334" s="1"/>
      <c r="P334" s="1"/>
      <c r="Q334" s="1"/>
      <c r="R334" s="6" t="s">
        <v>784</v>
      </c>
      <c r="S334" s="1"/>
      <c r="T334" s="1"/>
      <c r="U334" s="1"/>
      <c r="V334" s="1"/>
      <c r="W334" s="1"/>
      <c r="X334" s="1"/>
      <c r="Y334" s="1"/>
      <c r="Z334" s="1"/>
    </row>
    <row r="335" spans="1:26" ht="12.75" customHeight="1">
      <c r="A335" s="220">
        <v>158</v>
      </c>
      <c r="B335" s="221">
        <v>44140</v>
      </c>
      <c r="C335" s="221"/>
      <c r="D335" s="222" t="s">
        <v>272</v>
      </c>
      <c r="E335" s="223" t="s">
        <v>623</v>
      </c>
      <c r="F335" s="193">
        <v>925</v>
      </c>
      <c r="G335" s="223"/>
      <c r="H335" s="223">
        <v>1095</v>
      </c>
      <c r="I335" s="225">
        <v>1093</v>
      </c>
      <c r="J335" s="195" t="s">
        <v>812</v>
      </c>
      <c r="K335" s="196">
        <f t="shared" si="188"/>
        <v>170</v>
      </c>
      <c r="L335" s="197">
        <f t="shared" si="189"/>
        <v>0.18378378378378379</v>
      </c>
      <c r="M335" s="192" t="s">
        <v>591</v>
      </c>
      <c r="N335" s="198">
        <v>44201</v>
      </c>
      <c r="O335" s="1"/>
      <c r="P335" s="1"/>
      <c r="Q335" s="1"/>
      <c r="R335" s="6" t="s">
        <v>784</v>
      </c>
      <c r="S335" s="1"/>
      <c r="T335" s="1"/>
      <c r="U335" s="1"/>
      <c r="V335" s="1"/>
      <c r="W335" s="1"/>
      <c r="X335" s="1"/>
      <c r="Y335" s="1"/>
      <c r="Z335" s="1"/>
    </row>
    <row r="336" spans="1:26" ht="12.75" customHeight="1">
      <c r="A336" s="220">
        <v>159</v>
      </c>
      <c r="B336" s="221">
        <v>44140</v>
      </c>
      <c r="C336" s="221"/>
      <c r="D336" s="222" t="s">
        <v>343</v>
      </c>
      <c r="E336" s="223" t="s">
        <v>623</v>
      </c>
      <c r="F336" s="193">
        <v>332.5</v>
      </c>
      <c r="G336" s="223"/>
      <c r="H336" s="223">
        <v>393</v>
      </c>
      <c r="I336" s="225">
        <v>406</v>
      </c>
      <c r="J336" s="195" t="s">
        <v>813</v>
      </c>
      <c r="K336" s="196">
        <f t="shared" si="188"/>
        <v>60.5</v>
      </c>
      <c r="L336" s="197">
        <f t="shared" si="189"/>
        <v>0.18195488721804512</v>
      </c>
      <c r="M336" s="192" t="s">
        <v>591</v>
      </c>
      <c r="N336" s="198">
        <v>44256</v>
      </c>
      <c r="O336" s="1"/>
      <c r="P336" s="1"/>
      <c r="Q336" s="1"/>
      <c r="R336" s="6" t="s">
        <v>784</v>
      </c>
      <c r="S336" s="1"/>
      <c r="T336" s="1"/>
      <c r="U336" s="1"/>
      <c r="V336" s="1"/>
      <c r="W336" s="1"/>
      <c r="X336" s="1"/>
      <c r="Y336" s="1"/>
      <c r="Z336" s="1"/>
    </row>
    <row r="337" spans="1:26" ht="12.75" customHeight="1">
      <c r="A337" s="220">
        <v>160</v>
      </c>
      <c r="B337" s="221">
        <v>44141</v>
      </c>
      <c r="C337" s="221"/>
      <c r="D337" s="222" t="s">
        <v>482</v>
      </c>
      <c r="E337" s="223" t="s">
        <v>623</v>
      </c>
      <c r="F337" s="193">
        <v>231</v>
      </c>
      <c r="G337" s="223"/>
      <c r="H337" s="223">
        <v>281</v>
      </c>
      <c r="I337" s="225">
        <v>281</v>
      </c>
      <c r="J337" s="195" t="s">
        <v>681</v>
      </c>
      <c r="K337" s="196">
        <f t="shared" si="188"/>
        <v>50</v>
      </c>
      <c r="L337" s="197">
        <f t="shared" si="189"/>
        <v>0.21645021645021645</v>
      </c>
      <c r="M337" s="192" t="s">
        <v>591</v>
      </c>
      <c r="N337" s="198">
        <v>44358</v>
      </c>
      <c r="O337" s="1"/>
      <c r="P337" s="1"/>
      <c r="Q337" s="1"/>
      <c r="R337" s="6" t="s">
        <v>784</v>
      </c>
      <c r="S337" s="1"/>
      <c r="T337" s="1"/>
      <c r="U337" s="1"/>
      <c r="V337" s="1"/>
      <c r="W337" s="1"/>
      <c r="X337" s="1"/>
      <c r="Y337" s="1"/>
      <c r="Z337" s="1"/>
    </row>
    <row r="338" spans="1:26" ht="12.75" customHeight="1">
      <c r="A338" s="246">
        <v>161</v>
      </c>
      <c r="B338" s="239">
        <v>44187</v>
      </c>
      <c r="C338" s="239"/>
      <c r="D338" s="240" t="s">
        <v>455</v>
      </c>
      <c r="E338" s="53" t="s">
        <v>623</v>
      </c>
      <c r="F338" s="241" t="s">
        <v>814</v>
      </c>
      <c r="G338" s="53"/>
      <c r="H338" s="53"/>
      <c r="I338" s="242">
        <v>239</v>
      </c>
      <c r="J338" s="238" t="s">
        <v>594</v>
      </c>
      <c r="K338" s="238"/>
      <c r="L338" s="243"/>
      <c r="M338" s="244"/>
      <c r="N338" s="245"/>
      <c r="O338" s="1"/>
      <c r="P338" s="1"/>
      <c r="Q338" s="1"/>
      <c r="R338" s="6" t="s">
        <v>784</v>
      </c>
      <c r="S338" s="1"/>
      <c r="T338" s="1"/>
      <c r="U338" s="1"/>
      <c r="V338" s="1"/>
      <c r="W338" s="1"/>
      <c r="X338" s="1"/>
      <c r="Y338" s="1"/>
      <c r="Z338" s="1"/>
    </row>
    <row r="339" spans="1:26" ht="12.75" customHeight="1">
      <c r="A339" s="220">
        <v>162</v>
      </c>
      <c r="B339" s="221">
        <v>44258</v>
      </c>
      <c r="C339" s="221"/>
      <c r="D339" s="222" t="s">
        <v>809</v>
      </c>
      <c r="E339" s="223" t="s">
        <v>623</v>
      </c>
      <c r="F339" s="193">
        <v>495</v>
      </c>
      <c r="G339" s="223"/>
      <c r="H339" s="223">
        <v>595</v>
      </c>
      <c r="I339" s="225">
        <v>590</v>
      </c>
      <c r="J339" s="195" t="s">
        <v>1061</v>
      </c>
      <c r="K339" s="196">
        <f t="shared" ref="K339" si="190">H339-F339</f>
        <v>100</v>
      </c>
      <c r="L339" s="197">
        <f t="shared" ref="L339" si="191">K339/F339</f>
        <v>0.20202020202020202</v>
      </c>
      <c r="M339" s="192" t="s">
        <v>591</v>
      </c>
      <c r="N339" s="198" t="s">
        <v>1098</v>
      </c>
      <c r="O339" s="1"/>
      <c r="P339" s="1"/>
      <c r="R339" s="6" t="s">
        <v>784</v>
      </c>
    </row>
    <row r="340" spans="1:26" ht="12.75" customHeight="1">
      <c r="A340" s="220">
        <v>163</v>
      </c>
      <c r="B340" s="221">
        <v>44274</v>
      </c>
      <c r="C340" s="221"/>
      <c r="D340" s="222" t="s">
        <v>343</v>
      </c>
      <c r="E340" s="223" t="s">
        <v>623</v>
      </c>
      <c r="F340" s="193">
        <v>355</v>
      </c>
      <c r="G340" s="223"/>
      <c r="H340" s="223">
        <v>422.5</v>
      </c>
      <c r="I340" s="225">
        <v>420</v>
      </c>
      <c r="J340" s="195" t="s">
        <v>815</v>
      </c>
      <c r="K340" s="196">
        <f t="shared" ref="K340:K343" si="192">H340-F340</f>
        <v>67.5</v>
      </c>
      <c r="L340" s="197">
        <f t="shared" ref="L340:L343" si="193">K340/F340</f>
        <v>0.19014084507042253</v>
      </c>
      <c r="M340" s="192" t="s">
        <v>591</v>
      </c>
      <c r="N340" s="198">
        <v>44361</v>
      </c>
      <c r="O340" s="1"/>
      <c r="R340" s="247" t="s">
        <v>784</v>
      </c>
    </row>
    <row r="341" spans="1:26" ht="12.75" customHeight="1">
      <c r="A341" s="220">
        <v>164</v>
      </c>
      <c r="B341" s="221">
        <v>44295</v>
      </c>
      <c r="C341" s="221"/>
      <c r="D341" s="222" t="s">
        <v>816</v>
      </c>
      <c r="E341" s="223" t="s">
        <v>623</v>
      </c>
      <c r="F341" s="193">
        <v>555</v>
      </c>
      <c r="G341" s="223"/>
      <c r="H341" s="223">
        <v>663</v>
      </c>
      <c r="I341" s="225">
        <v>663</v>
      </c>
      <c r="J341" s="195" t="s">
        <v>817</v>
      </c>
      <c r="K341" s="196">
        <f t="shared" si="192"/>
        <v>108</v>
      </c>
      <c r="L341" s="197">
        <f t="shared" si="193"/>
        <v>0.19459459459459461</v>
      </c>
      <c r="M341" s="192" t="s">
        <v>591</v>
      </c>
      <c r="N341" s="198">
        <v>44321</v>
      </c>
      <c r="O341" s="1"/>
      <c r="P341" s="1"/>
      <c r="Q341" s="1"/>
      <c r="R341" s="247" t="s">
        <v>784</v>
      </c>
      <c r="S341" s="1"/>
      <c r="T341" s="1"/>
      <c r="U341" s="1"/>
      <c r="V341" s="1"/>
      <c r="W341" s="1"/>
      <c r="X341" s="1"/>
      <c r="Y341" s="1"/>
      <c r="Z341" s="1"/>
    </row>
    <row r="342" spans="1:26" ht="12.75" customHeight="1">
      <c r="A342" s="220">
        <v>165</v>
      </c>
      <c r="B342" s="221">
        <v>44308</v>
      </c>
      <c r="C342" s="221"/>
      <c r="D342" s="222" t="s">
        <v>376</v>
      </c>
      <c r="E342" s="223" t="s">
        <v>623</v>
      </c>
      <c r="F342" s="193">
        <v>126.5</v>
      </c>
      <c r="G342" s="223"/>
      <c r="H342" s="223">
        <v>155</v>
      </c>
      <c r="I342" s="225">
        <v>155</v>
      </c>
      <c r="J342" s="195" t="s">
        <v>681</v>
      </c>
      <c r="K342" s="196">
        <f t="shared" si="192"/>
        <v>28.5</v>
      </c>
      <c r="L342" s="197">
        <f t="shared" si="193"/>
        <v>0.22529644268774704</v>
      </c>
      <c r="M342" s="192" t="s">
        <v>591</v>
      </c>
      <c r="N342" s="198">
        <v>44362</v>
      </c>
      <c r="O342" s="1"/>
      <c r="R342" s="247" t="s">
        <v>784</v>
      </c>
    </row>
    <row r="343" spans="1:26" ht="12.75" customHeight="1">
      <c r="A343" s="293">
        <v>166</v>
      </c>
      <c r="B343" s="294">
        <v>44368</v>
      </c>
      <c r="C343" s="294"/>
      <c r="D343" s="295" t="s">
        <v>394</v>
      </c>
      <c r="E343" s="296" t="s">
        <v>623</v>
      </c>
      <c r="F343" s="297">
        <v>287.5</v>
      </c>
      <c r="G343" s="296"/>
      <c r="H343" s="296">
        <v>245</v>
      </c>
      <c r="I343" s="298">
        <v>344</v>
      </c>
      <c r="J343" s="205" t="s">
        <v>856</v>
      </c>
      <c r="K343" s="206">
        <f t="shared" si="192"/>
        <v>-42.5</v>
      </c>
      <c r="L343" s="207">
        <f t="shared" si="193"/>
        <v>-0.14782608695652175</v>
      </c>
      <c r="M343" s="203" t="s">
        <v>604</v>
      </c>
      <c r="N343" s="200">
        <v>44508</v>
      </c>
      <c r="O343" s="1"/>
      <c r="R343" s="247" t="s">
        <v>784</v>
      </c>
    </row>
    <row r="344" spans="1:26" ht="12.75" customHeight="1">
      <c r="A344" s="246">
        <v>167</v>
      </c>
      <c r="B344" s="239">
        <v>44368</v>
      </c>
      <c r="C344" s="239"/>
      <c r="D344" s="240" t="s">
        <v>482</v>
      </c>
      <c r="E344" s="53" t="s">
        <v>623</v>
      </c>
      <c r="F344" s="241" t="s">
        <v>818</v>
      </c>
      <c r="G344" s="53"/>
      <c r="H344" s="53"/>
      <c r="I344" s="242">
        <v>320</v>
      </c>
      <c r="J344" s="238" t="s">
        <v>594</v>
      </c>
      <c r="K344" s="246"/>
      <c r="L344" s="239"/>
      <c r="M344" s="239"/>
      <c r="N344" s="240"/>
      <c r="O344" s="41"/>
      <c r="R344" s="247" t="s">
        <v>784</v>
      </c>
    </row>
    <row r="345" spans="1:26" ht="12.75" customHeight="1">
      <c r="A345" s="220">
        <v>168</v>
      </c>
      <c r="B345" s="221">
        <v>44406</v>
      </c>
      <c r="C345" s="221"/>
      <c r="D345" s="222" t="s">
        <v>376</v>
      </c>
      <c r="E345" s="223" t="s">
        <v>623</v>
      </c>
      <c r="F345" s="193">
        <v>162.5</v>
      </c>
      <c r="G345" s="223"/>
      <c r="H345" s="223">
        <v>200</v>
      </c>
      <c r="I345" s="225">
        <v>200</v>
      </c>
      <c r="J345" s="195" t="s">
        <v>681</v>
      </c>
      <c r="K345" s="196">
        <f t="shared" ref="K345" si="194">H345-F345</f>
        <v>37.5</v>
      </c>
      <c r="L345" s="197">
        <f t="shared" ref="L345" si="195">K345/F345</f>
        <v>0.23076923076923078</v>
      </c>
      <c r="M345" s="192" t="s">
        <v>591</v>
      </c>
      <c r="N345" s="198">
        <v>44571</v>
      </c>
      <c r="O345" s="1"/>
      <c r="R345" s="247" t="s">
        <v>784</v>
      </c>
    </row>
    <row r="346" spans="1:26" ht="12.75" customHeight="1">
      <c r="A346" s="220">
        <v>169</v>
      </c>
      <c r="B346" s="221">
        <v>44462</v>
      </c>
      <c r="C346" s="221"/>
      <c r="D346" s="222" t="s">
        <v>824</v>
      </c>
      <c r="E346" s="223" t="s">
        <v>623</v>
      </c>
      <c r="F346" s="193">
        <v>1235</v>
      </c>
      <c r="G346" s="223"/>
      <c r="H346" s="223">
        <v>1505</v>
      </c>
      <c r="I346" s="225">
        <v>1500</v>
      </c>
      <c r="J346" s="195" t="s">
        <v>681</v>
      </c>
      <c r="K346" s="196">
        <f t="shared" ref="K346" si="196">H346-F346</f>
        <v>270</v>
      </c>
      <c r="L346" s="197">
        <f t="shared" ref="L346" si="197">K346/F346</f>
        <v>0.21862348178137653</v>
      </c>
      <c r="M346" s="192" t="s">
        <v>591</v>
      </c>
      <c r="N346" s="198">
        <v>44564</v>
      </c>
      <c r="O346" s="1"/>
      <c r="R346" s="247" t="s">
        <v>784</v>
      </c>
    </row>
    <row r="347" spans="1:26" ht="12.75" customHeight="1">
      <c r="A347" s="264">
        <v>170</v>
      </c>
      <c r="B347" s="265">
        <v>44480</v>
      </c>
      <c r="C347" s="265"/>
      <c r="D347" s="266" t="s">
        <v>826</v>
      </c>
      <c r="E347" s="267" t="s">
        <v>623</v>
      </c>
      <c r="F347" s="268" t="s">
        <v>831</v>
      </c>
      <c r="G347" s="267"/>
      <c r="H347" s="267"/>
      <c r="I347" s="267">
        <v>145</v>
      </c>
      <c r="J347" s="269" t="s">
        <v>594</v>
      </c>
      <c r="K347" s="264"/>
      <c r="L347" s="265"/>
      <c r="M347" s="265"/>
      <c r="N347" s="266"/>
      <c r="O347" s="41"/>
      <c r="R347" s="247" t="s">
        <v>784</v>
      </c>
    </row>
    <row r="348" spans="1:26" ht="12.75" customHeight="1">
      <c r="A348" s="270">
        <v>171</v>
      </c>
      <c r="B348" s="271">
        <v>44481</v>
      </c>
      <c r="C348" s="271"/>
      <c r="D348" s="272" t="s">
        <v>261</v>
      </c>
      <c r="E348" s="273" t="s">
        <v>623</v>
      </c>
      <c r="F348" s="274" t="s">
        <v>828</v>
      </c>
      <c r="G348" s="273"/>
      <c r="H348" s="273"/>
      <c r="I348" s="273">
        <v>380</v>
      </c>
      <c r="J348" s="275" t="s">
        <v>594</v>
      </c>
      <c r="K348" s="270"/>
      <c r="L348" s="271"/>
      <c r="M348" s="271"/>
      <c r="N348" s="272"/>
      <c r="O348" s="41"/>
      <c r="R348" s="247" t="s">
        <v>784</v>
      </c>
    </row>
    <row r="349" spans="1:26" ht="12.75" customHeight="1">
      <c r="A349" s="270">
        <v>172</v>
      </c>
      <c r="B349" s="271">
        <v>44481</v>
      </c>
      <c r="C349" s="271"/>
      <c r="D349" s="272" t="s">
        <v>402</v>
      </c>
      <c r="E349" s="273" t="s">
        <v>623</v>
      </c>
      <c r="F349" s="274" t="s">
        <v>829</v>
      </c>
      <c r="G349" s="273"/>
      <c r="H349" s="273"/>
      <c r="I349" s="273">
        <v>56</v>
      </c>
      <c r="J349" s="275" t="s">
        <v>594</v>
      </c>
      <c r="K349" s="270"/>
      <c r="L349" s="271"/>
      <c r="M349" s="271"/>
      <c r="N349" s="272"/>
      <c r="O349" s="41"/>
      <c r="R349" s="247"/>
    </row>
    <row r="350" spans="1:26" ht="12.75" customHeight="1">
      <c r="A350" s="276">
        <v>173</v>
      </c>
      <c r="B350" s="271">
        <v>44551</v>
      </c>
      <c r="C350" s="276"/>
      <c r="D350" s="276" t="s">
        <v>119</v>
      </c>
      <c r="E350" s="273" t="s">
        <v>623</v>
      </c>
      <c r="F350" s="273" t="s">
        <v>867</v>
      </c>
      <c r="G350" s="273"/>
      <c r="H350" s="273"/>
      <c r="I350" s="273">
        <v>3000</v>
      </c>
      <c r="J350" s="273" t="s">
        <v>594</v>
      </c>
      <c r="K350" s="273"/>
      <c r="L350" s="273"/>
      <c r="M350" s="273"/>
      <c r="N350" s="276"/>
      <c r="O350" s="41"/>
      <c r="R350" s="247"/>
    </row>
    <row r="351" spans="1:26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247"/>
    </row>
    <row r="352" spans="1:26" ht="12.75" customHeight="1">
      <c r="A352" s="246"/>
      <c r="B352" s="248" t="s">
        <v>819</v>
      </c>
      <c r="F352" s="56"/>
      <c r="G352" s="56"/>
      <c r="H352" s="56"/>
      <c r="I352" s="56"/>
      <c r="J352" s="41"/>
      <c r="K352" s="56"/>
      <c r="L352" s="56"/>
      <c r="M352" s="56"/>
      <c r="O352" s="41"/>
      <c r="R352" s="247"/>
    </row>
    <row r="353" spans="1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1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1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1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1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1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1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1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1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1:18" ht="12.75" customHeight="1">
      <c r="A362" s="249"/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1:18" ht="12.75" customHeight="1">
      <c r="A363" s="249"/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1:18" ht="12.75" customHeight="1">
      <c r="A364" s="53"/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1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1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1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1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2.7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  <row r="513" spans="6:18" ht="12.75" customHeight="1">
      <c r="F513" s="56"/>
      <c r="G513" s="56"/>
      <c r="H513" s="56"/>
      <c r="I513" s="56"/>
      <c r="J513" s="41"/>
      <c r="K513" s="56"/>
      <c r="L513" s="56"/>
      <c r="M513" s="56"/>
      <c r="O513" s="41"/>
      <c r="R513" s="56"/>
    </row>
    <row r="514" spans="6:18" ht="12.75" customHeight="1">
      <c r="F514" s="56"/>
      <c r="G514" s="56"/>
      <c r="H514" s="56"/>
      <c r="I514" s="56"/>
      <c r="J514" s="41"/>
      <c r="K514" s="56"/>
      <c r="L514" s="56"/>
      <c r="M514" s="56"/>
      <c r="O514" s="41"/>
      <c r="R514" s="56"/>
    </row>
    <row r="515" spans="6:18" ht="12.75" customHeight="1">
      <c r="F515" s="56"/>
      <c r="G515" s="56"/>
      <c r="H515" s="56"/>
      <c r="I515" s="56"/>
      <c r="J515" s="41"/>
      <c r="K515" s="56"/>
      <c r="L515" s="56"/>
      <c r="M515" s="56"/>
      <c r="O515" s="41"/>
      <c r="R515" s="56"/>
    </row>
    <row r="516" spans="6:18" ht="12.75" customHeight="1">
      <c r="F516" s="56"/>
      <c r="G516" s="56"/>
      <c r="H516" s="56"/>
      <c r="I516" s="56"/>
      <c r="J516" s="41"/>
      <c r="K516" s="56"/>
      <c r="L516" s="56"/>
      <c r="M516" s="56"/>
      <c r="O516" s="41"/>
      <c r="R516" s="56"/>
    </row>
    <row r="517" spans="6:18" ht="12.75" customHeight="1">
      <c r="F517" s="56"/>
      <c r="G517" s="56"/>
      <c r="H517" s="56"/>
      <c r="I517" s="56"/>
      <c r="J517" s="41"/>
      <c r="K517" s="56"/>
      <c r="L517" s="56"/>
      <c r="M517" s="56"/>
      <c r="O517" s="41"/>
      <c r="R517" s="56"/>
    </row>
    <row r="518" spans="6:18" ht="12.75" customHeight="1">
      <c r="F518" s="56"/>
      <c r="G518" s="56"/>
      <c r="H518" s="56"/>
      <c r="I518" s="56"/>
      <c r="J518" s="41"/>
      <c r="K518" s="56"/>
      <c r="L518" s="56"/>
      <c r="M518" s="56"/>
      <c r="O518" s="41"/>
      <c r="R518" s="56"/>
    </row>
    <row r="519" spans="6:18" ht="12.75" customHeight="1">
      <c r="F519" s="56"/>
      <c r="G519" s="56"/>
      <c r="H519" s="56"/>
      <c r="I519" s="56"/>
      <c r="J519" s="41"/>
      <c r="K519" s="56"/>
      <c r="L519" s="56"/>
      <c r="M519" s="56"/>
      <c r="O519" s="41"/>
      <c r="R519" s="56"/>
    </row>
    <row r="520" spans="6:18" ht="12.75" customHeight="1">
      <c r="F520" s="56"/>
      <c r="G520" s="56"/>
      <c r="H520" s="56"/>
      <c r="I520" s="56"/>
      <c r="J520" s="41"/>
      <c r="K520" s="56"/>
      <c r="L520" s="56"/>
      <c r="M520" s="56"/>
      <c r="O520" s="41"/>
      <c r="R520" s="56"/>
    </row>
    <row r="521" spans="6:18" ht="12.75" customHeight="1">
      <c r="F521" s="56"/>
      <c r="G521" s="56"/>
      <c r="H521" s="56"/>
      <c r="I521" s="56"/>
      <c r="J521" s="41"/>
      <c r="K521" s="56"/>
      <c r="L521" s="56"/>
      <c r="M521" s="56"/>
      <c r="O521" s="41"/>
      <c r="R521" s="56"/>
    </row>
    <row r="522" spans="6:18" ht="12.75" customHeight="1">
      <c r="F522" s="56"/>
      <c r="G522" s="56"/>
      <c r="H522" s="56"/>
      <c r="I522" s="56"/>
      <c r="J522" s="41"/>
      <c r="K522" s="56"/>
      <c r="L522" s="56"/>
      <c r="M522" s="56"/>
      <c r="O522" s="41"/>
      <c r="R522" s="56"/>
    </row>
    <row r="523" spans="6:18" ht="12.75" customHeight="1">
      <c r="F523" s="56"/>
      <c r="G523" s="56"/>
      <c r="H523" s="56"/>
      <c r="I523" s="56"/>
      <c r="J523" s="41"/>
      <c r="K523" s="56"/>
      <c r="L523" s="56"/>
      <c r="M523" s="56"/>
      <c r="O523" s="41"/>
      <c r="R523" s="56"/>
    </row>
    <row r="524" spans="6:18" ht="12.75" customHeight="1">
      <c r="F524" s="56"/>
      <c r="G524" s="56"/>
      <c r="H524" s="56"/>
      <c r="I524" s="56"/>
      <c r="J524" s="41"/>
      <c r="K524" s="56"/>
      <c r="L524" s="56"/>
      <c r="M524" s="56"/>
      <c r="O524" s="41"/>
      <c r="R524" s="56"/>
    </row>
    <row r="525" spans="6:18" ht="12.75" customHeight="1">
      <c r="F525" s="56"/>
      <c r="G525" s="56"/>
      <c r="H525" s="56"/>
      <c r="I525" s="56"/>
      <c r="J525" s="41"/>
      <c r="K525" s="56"/>
      <c r="L525" s="56"/>
      <c r="M525" s="56"/>
      <c r="O525" s="41"/>
      <c r="R525" s="56"/>
    </row>
    <row r="526" spans="6:18" ht="12.75" customHeight="1">
      <c r="F526" s="56"/>
      <c r="G526" s="56"/>
      <c r="H526" s="56"/>
      <c r="I526" s="56"/>
      <c r="J526" s="41"/>
      <c r="K526" s="56"/>
      <c r="L526" s="56"/>
      <c r="M526" s="56"/>
      <c r="O526" s="41"/>
      <c r="R526" s="56"/>
    </row>
    <row r="527" spans="6:18" ht="12.75" customHeight="1">
      <c r="F527" s="56"/>
      <c r="G527" s="56"/>
      <c r="H527" s="56"/>
      <c r="I527" s="56"/>
      <c r="J527" s="41"/>
      <c r="K527" s="56"/>
      <c r="L527" s="56"/>
      <c r="M527" s="56"/>
      <c r="O527" s="41"/>
      <c r="R527" s="56"/>
    </row>
    <row r="528" spans="6:18" ht="12.75" customHeight="1">
      <c r="F528" s="56"/>
      <c r="G528" s="56"/>
      <c r="H528" s="56"/>
      <c r="I528" s="56"/>
      <c r="J528" s="41"/>
      <c r="K528" s="56"/>
      <c r="L528" s="56"/>
      <c r="M528" s="56"/>
      <c r="O528" s="41"/>
      <c r="R528" s="56"/>
    </row>
    <row r="529" spans="6:18" ht="12.75" customHeight="1">
      <c r="F529" s="56"/>
      <c r="G529" s="56"/>
      <c r="H529" s="56"/>
      <c r="I529" s="56"/>
      <c r="J529" s="41"/>
      <c r="K529" s="56"/>
      <c r="L529" s="56"/>
      <c r="M529" s="56"/>
      <c r="O529" s="41"/>
      <c r="R529" s="56"/>
    </row>
    <row r="530" spans="6:18" ht="12.75" customHeight="1">
      <c r="F530" s="56"/>
      <c r="G530" s="56"/>
      <c r="H530" s="56"/>
      <c r="I530" s="56"/>
      <c r="J530" s="41"/>
      <c r="K530" s="56"/>
      <c r="L530" s="56"/>
      <c r="M530" s="56"/>
      <c r="O530" s="41"/>
      <c r="R530" s="56"/>
    </row>
    <row r="531" spans="6:18" ht="12.75" customHeight="1">
      <c r="F531" s="56"/>
      <c r="G531" s="56"/>
      <c r="H531" s="56"/>
      <c r="I531" s="56"/>
      <c r="J531" s="41"/>
      <c r="K531" s="56"/>
      <c r="L531" s="56"/>
      <c r="M531" s="56"/>
      <c r="O531" s="41"/>
      <c r="R531" s="56"/>
    </row>
    <row r="532" spans="6:18" ht="12.75" customHeight="1">
      <c r="F532" s="56"/>
      <c r="G532" s="56"/>
      <c r="H532" s="56"/>
      <c r="I532" s="56"/>
      <c r="J532" s="41"/>
      <c r="K532" s="56"/>
      <c r="L532" s="56"/>
      <c r="M532" s="56"/>
      <c r="O532" s="41"/>
      <c r="R532" s="56"/>
    </row>
    <row r="533" spans="6:18" ht="12.75" customHeight="1">
      <c r="F533" s="56"/>
      <c r="G533" s="56"/>
      <c r="H533" s="56"/>
      <c r="I533" s="56"/>
      <c r="J533" s="41"/>
      <c r="K533" s="56"/>
      <c r="L533" s="56"/>
      <c r="M533" s="56"/>
      <c r="O533" s="41"/>
      <c r="R533" s="56"/>
    </row>
    <row r="534" spans="6:18" ht="12.75" customHeight="1">
      <c r="F534" s="56"/>
      <c r="G534" s="56"/>
      <c r="H534" s="56"/>
      <c r="I534" s="56"/>
      <c r="J534" s="41"/>
      <c r="K534" s="56"/>
      <c r="L534" s="56"/>
      <c r="M534" s="56"/>
      <c r="O534" s="41"/>
      <c r="R534" s="56"/>
    </row>
    <row r="535" spans="6:18" ht="12.75" customHeight="1">
      <c r="F535" s="56"/>
      <c r="G535" s="56"/>
      <c r="H535" s="56"/>
      <c r="I535" s="56"/>
      <c r="J535" s="41"/>
      <c r="K535" s="56"/>
      <c r="L535" s="56"/>
      <c r="M535" s="56"/>
      <c r="O535" s="41"/>
      <c r="R535" s="56"/>
    </row>
    <row r="536" spans="6:18" ht="12.75" customHeight="1">
      <c r="F536" s="56"/>
      <c r="G536" s="56"/>
      <c r="H536" s="56"/>
      <c r="I536" s="56"/>
      <c r="J536" s="41"/>
      <c r="K536" s="56"/>
      <c r="L536" s="56"/>
      <c r="M536" s="56"/>
      <c r="O536" s="41"/>
      <c r="R536" s="56"/>
    </row>
    <row r="537" spans="6:18" ht="12.75" customHeight="1">
      <c r="F537" s="56"/>
      <c r="G537" s="56"/>
      <c r="H537" s="56"/>
      <c r="I537" s="56"/>
      <c r="J537" s="41"/>
      <c r="K537" s="56"/>
      <c r="L537" s="56"/>
      <c r="M537" s="56"/>
      <c r="O537" s="41"/>
      <c r="R537" s="56"/>
    </row>
  </sheetData>
  <autoFilter ref="R1:R360"/>
  <mergeCells count="3">
    <mergeCell ref="A136:A137"/>
    <mergeCell ref="B136:B137"/>
    <mergeCell ref="J136:J137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2022-02-01T02:43:16Z</dcterms:modified>
</cp:coreProperties>
</file>