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F&amp;O)'!$R$1:$R$348</definedName>
    <definedName name="_xlnm._FilterDatabase" localSheetId="1" hidden="1">'Future Intra'!#REF!</definedName>
  </definedNames>
  <calcPr calcId="125725"/>
</workbook>
</file>

<file path=xl/calcChain.xml><?xml version="1.0" encoding="utf-8"?>
<calcChain xmlns="http://schemas.openxmlformats.org/spreadsheetml/2006/main">
  <c r="L60" i="6"/>
  <c r="K60"/>
  <c r="L58"/>
  <c r="K58"/>
  <c r="M58" s="1"/>
  <c r="K133"/>
  <c r="M133" s="1"/>
  <c r="K132"/>
  <c r="M132" s="1"/>
  <c r="K131"/>
  <c r="M131" s="1"/>
  <c r="K130"/>
  <c r="M130" s="1"/>
  <c r="K129"/>
  <c r="M129" s="1"/>
  <c r="L99"/>
  <c r="K99"/>
  <c r="L100"/>
  <c r="M100" s="1"/>
  <c r="K100"/>
  <c r="L54"/>
  <c r="K54"/>
  <c r="M54" s="1"/>
  <c r="P28"/>
  <c r="P27"/>
  <c r="L15"/>
  <c r="H15"/>
  <c r="K15" s="1"/>
  <c r="M60" l="1"/>
  <c r="M99"/>
  <c r="M15"/>
  <c r="L98" l="1"/>
  <c r="K98"/>
  <c r="K128"/>
  <c r="M128" s="1"/>
  <c r="K127"/>
  <c r="M127" s="1"/>
  <c r="K126"/>
  <c r="M126" s="1"/>
  <c r="K125"/>
  <c r="M125" s="1"/>
  <c r="K124"/>
  <c r="M124" s="1"/>
  <c r="L25"/>
  <c r="K25"/>
  <c r="L13"/>
  <c r="K13"/>
  <c r="L26"/>
  <c r="K26"/>
  <c r="M122"/>
  <c r="K123"/>
  <c r="K122"/>
  <c r="K121"/>
  <c r="M121" s="1"/>
  <c r="L47"/>
  <c r="K47"/>
  <c r="H21"/>
  <c r="L55"/>
  <c r="K55"/>
  <c r="L97"/>
  <c r="K97"/>
  <c r="K120"/>
  <c r="M120" s="1"/>
  <c r="L96"/>
  <c r="K96"/>
  <c r="L95"/>
  <c r="K95"/>
  <c r="L52"/>
  <c r="K52"/>
  <c r="L93"/>
  <c r="K93"/>
  <c r="L92"/>
  <c r="K92"/>
  <c r="L91"/>
  <c r="K91"/>
  <c r="L94"/>
  <c r="K94"/>
  <c r="L53"/>
  <c r="K53"/>
  <c r="L51"/>
  <c r="K51"/>
  <c r="L22"/>
  <c r="K22"/>
  <c r="L90"/>
  <c r="K90"/>
  <c r="L89"/>
  <c r="K89"/>
  <c r="K119"/>
  <c r="M119" s="1"/>
  <c r="L48"/>
  <c r="K48"/>
  <c r="L40"/>
  <c r="K40"/>
  <c r="P24"/>
  <c r="L39"/>
  <c r="K39"/>
  <c r="L50"/>
  <c r="K50"/>
  <c r="M50" s="1"/>
  <c r="L16"/>
  <c r="K16"/>
  <c r="P23"/>
  <c r="L49"/>
  <c r="K49"/>
  <c r="K112"/>
  <c r="M112" s="1"/>
  <c r="K118"/>
  <c r="M118" s="1"/>
  <c r="L87"/>
  <c r="K87"/>
  <c r="L85"/>
  <c r="K85"/>
  <c r="L88"/>
  <c r="K88"/>
  <c r="L84"/>
  <c r="K84"/>
  <c r="L19"/>
  <c r="K19"/>
  <c r="K117"/>
  <c r="M117" s="1"/>
  <c r="M113"/>
  <c r="K116"/>
  <c r="M116" s="1"/>
  <c r="L86"/>
  <c r="K86"/>
  <c r="K115"/>
  <c r="M115" s="1"/>
  <c r="K113"/>
  <c r="K114"/>
  <c r="M91" l="1"/>
  <c r="M26"/>
  <c r="M25"/>
  <c r="M98"/>
  <c r="M96"/>
  <c r="M84"/>
  <c r="M16"/>
  <c r="M22"/>
  <c r="M53"/>
  <c r="M47"/>
  <c r="M13"/>
  <c r="M19"/>
  <c r="M49"/>
  <c r="M40"/>
  <c r="M52"/>
  <c r="M97"/>
  <c r="M48"/>
  <c r="M51"/>
  <c r="M55"/>
  <c r="M95"/>
  <c r="M93"/>
  <c r="M92"/>
  <c r="M94"/>
  <c r="M90"/>
  <c r="M89"/>
  <c r="M39"/>
  <c r="M87"/>
  <c r="M88"/>
  <c r="M85"/>
  <c r="M86"/>
  <c r="L46"/>
  <c r="K46"/>
  <c r="P20"/>
  <c r="L44"/>
  <c r="K44"/>
  <c r="L43"/>
  <c r="K43"/>
  <c r="L41"/>
  <c r="K41"/>
  <c r="L82"/>
  <c r="K82"/>
  <c r="L79"/>
  <c r="K79"/>
  <c r="L78"/>
  <c r="K78"/>
  <c r="L80"/>
  <c r="K80"/>
  <c r="K110"/>
  <c r="M110" s="1"/>
  <c r="L83"/>
  <c r="K83"/>
  <c r="L21"/>
  <c r="K21"/>
  <c r="L45"/>
  <c r="K45"/>
  <c r="L81"/>
  <c r="K81"/>
  <c r="L77"/>
  <c r="K77"/>
  <c r="M111"/>
  <c r="L74"/>
  <c r="K74"/>
  <c r="L76"/>
  <c r="K76"/>
  <c r="L75"/>
  <c r="K75"/>
  <c r="M81" l="1"/>
  <c r="M74"/>
  <c r="M45"/>
  <c r="M78"/>
  <c r="M82"/>
  <c r="M43"/>
  <c r="M83"/>
  <c r="M80"/>
  <c r="M79"/>
  <c r="M41"/>
  <c r="M44"/>
  <c r="M46"/>
  <c r="M21"/>
  <c r="M77"/>
  <c r="M76"/>
  <c r="M75"/>
  <c r="L12" l="1"/>
  <c r="K12"/>
  <c r="L42"/>
  <c r="K42"/>
  <c r="L17"/>
  <c r="K17"/>
  <c r="L14"/>
  <c r="K14"/>
  <c r="K10"/>
  <c r="L10"/>
  <c r="L18"/>
  <c r="K18"/>
  <c r="P143"/>
  <c r="P11"/>
  <c r="L143"/>
  <c r="K143"/>
  <c r="M12" l="1"/>
  <c r="M42"/>
  <c r="M17"/>
  <c r="M14"/>
  <c r="M10"/>
  <c r="M18"/>
  <c r="M143"/>
  <c r="K310" l="1"/>
  <c r="L310" s="1"/>
  <c r="K330" l="1"/>
  <c r="L330" s="1"/>
  <c r="K329"/>
  <c r="L329" s="1"/>
  <c r="K328"/>
  <c r="L328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5"/>
  <c r="L315" s="1"/>
  <c r="K314"/>
  <c r="L314" s="1"/>
  <c r="K313"/>
  <c r="L313" s="1"/>
  <c r="K312"/>
  <c r="L312" s="1"/>
  <c r="K311"/>
  <c r="L311" s="1"/>
  <c r="K309"/>
  <c r="L309" s="1"/>
  <c r="K308"/>
  <c r="L308" s="1"/>
  <c r="K307"/>
  <c r="L307" s="1"/>
  <c r="F306"/>
  <c r="K306" s="1"/>
  <c r="L306" s="1"/>
  <c r="K305"/>
  <c r="L305" s="1"/>
  <c r="K304"/>
  <c r="L304" s="1"/>
  <c r="K303"/>
  <c r="L303" s="1"/>
  <c r="K302"/>
  <c r="L302" s="1"/>
  <c r="K301"/>
  <c r="L301" s="1"/>
  <c r="F300"/>
  <c r="K300" s="1"/>
  <c r="L300" s="1"/>
  <c r="F299"/>
  <c r="K299" s="1"/>
  <c r="L299" s="1"/>
  <c r="K298"/>
  <c r="L298" s="1"/>
  <c r="F297"/>
  <c r="K297" s="1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79"/>
  <c r="L279" s="1"/>
  <c r="K278"/>
  <c r="L278" s="1"/>
  <c r="F277"/>
  <c r="K277" s="1"/>
  <c r="L277" s="1"/>
  <c r="K276"/>
  <c r="L276" s="1"/>
  <c r="K273"/>
  <c r="L273" s="1"/>
  <c r="K272"/>
  <c r="L272" s="1"/>
  <c r="K271"/>
  <c r="L271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7"/>
  <c r="L247" s="1"/>
  <c r="K245"/>
  <c r="L245" s="1"/>
  <c r="K244"/>
  <c r="L244" s="1"/>
  <c r="K243"/>
  <c r="L243" s="1"/>
  <c r="K241"/>
  <c r="L241" s="1"/>
  <c r="K240"/>
  <c r="L240" s="1"/>
  <c r="K239"/>
  <c r="L239" s="1"/>
  <c r="K238"/>
  <c r="K237"/>
  <c r="L237" s="1"/>
  <c r="K236"/>
  <c r="L236" s="1"/>
  <c r="K234"/>
  <c r="L234" s="1"/>
  <c r="K233"/>
  <c r="L233" s="1"/>
  <c r="K232"/>
  <c r="L232" s="1"/>
  <c r="K231"/>
  <c r="L231" s="1"/>
  <c r="K230"/>
  <c r="L230" s="1"/>
  <c r="F229"/>
  <c r="K229" s="1"/>
  <c r="L229" s="1"/>
  <c r="H228"/>
  <c r="K228" s="1"/>
  <c r="L228" s="1"/>
  <c r="K225"/>
  <c r="L225" s="1"/>
  <c r="K224"/>
  <c r="L224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H194"/>
  <c r="K194" s="1"/>
  <c r="L194" s="1"/>
  <c r="F193"/>
  <c r="K193" s="1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M7"/>
  <c r="D7" i="5"/>
  <c r="K6" i="4"/>
  <c r="K6" i="3"/>
  <c r="L6" i="2"/>
</calcChain>
</file>

<file path=xl/sharedStrings.xml><?xml version="1.0" encoding="utf-8"?>
<sst xmlns="http://schemas.openxmlformats.org/spreadsheetml/2006/main" count="2911" uniqueCount="1134">
  <si>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</si>
  <si>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</si>
  <si>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</si>
  <si>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</si>
  <si>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</si>
  <si>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</si>
  <si>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</si>
  <si>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</si>
  <si>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</si>
  <si>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</si>
  <si>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</si>
  <si>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</si>
  <si>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</si>
  <si>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</si>
  <si>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</si>
  <si>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</si>
  <si>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</si>
  <si>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</si>
  <si>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</si>
  <si>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</si>
  <si>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</si>
  <si>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</si>
  <si>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</si>
  <si>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</si>
  <si>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</si>
  <si>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</si>
  <si>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</si>
  <si>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</si>
  <si>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</si>
  <si>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</si>
  <si>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</si>
  <si>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</si>
  <si>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</si>
  <si>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</si>
  <si>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</si>
  <si>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</si>
  <si>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</si>
  <si>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</si>
  <si>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</si>
  <si>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</si>
  <si>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</si>
  <si>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</si>
  <si>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</si>
  <si>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</si>
  <si>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</si>
  <si>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</si>
  <si>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</si>
  <si>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</si>
  <si>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</si>
  <si>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</si>
  <si>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</si>
  <si>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</si>
  <si>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</si>
  <si>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</si>
  <si>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</si>
  <si>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</si>
  <si>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</si>
  <si>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</si>
  <si>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</si>
  <si>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</si>
  <si>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</si>
  <si>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</si>
  <si>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</si>
  <si>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</si>
  <si>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</si>
  <si>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</si>
  <si>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</si>
  <si>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</si>
  <si>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</si>
  <si>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</si>
  <si>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</si>
  <si>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</si>
  <si>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</si>
  <si>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</si>
  <si>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</si>
  <si>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</si>
  <si>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</si>
  <si>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</si>
  <si>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</si>
  <si>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</si>
  <si>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</si>
  <si>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</si>
  <si>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</si>
  <si>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</si>
  <si>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</si>
  <si>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</si>
  <si>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</si>
  <si>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</si>
  <si>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</si>
  <si>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</si>
  <si>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</si>
  <si>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</si>
  <si>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</si>
  <si>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</si>
  <si>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</si>
  <si>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</si>
  <si>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</si>
  <si>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</si>
  <si>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</si>
  <si>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</si>
  <si>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</si>
  <si>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</si>
  <si>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</si>
  <si>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</si>
  <si>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</si>
  <si>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</si>
  <si>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</si>
  <si>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</si>
  <si>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</si>
  <si>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</si>
  <si>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</si>
  <si>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</si>
  <si>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</si>
  <si>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</si>
  <si>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</si>
  <si>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</si>
  <si>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</si>
  <si>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</si>
  <si>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</si>
  <si>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</si>
  <si>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</si>
  <si>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</si>
  <si>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</si>
  <si>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</si>
  <si>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</si>
  <si>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</si>
  <si>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</si>
  <si>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</si>
  <si>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</si>
  <si>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</si>
  <si>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</si>
  <si>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</si>
  <si>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</si>
  <si>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</si>
  <si>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</si>
  <si>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</si>
  <si>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</si>
  <si>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</si>
  <si>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</si>
  <si>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</si>
  <si>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</si>
  <si>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</si>
  <si>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</si>
  <si>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</si>
  <si>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</si>
  <si>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</si>
  <si>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</si>
  <si>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</si>
  <si>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</si>
  <si>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</si>
  <si>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</si>
  <si>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</si>
  <si>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</si>
  <si>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</si>
  <si>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</si>
  <si>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</si>
  <si>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</si>
  <si>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</si>
  <si>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</si>
  <si>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</si>
  <si>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</si>
  <si>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</si>
  <si>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</si>
  <si>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</si>
  <si>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</si>
  <si>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</si>
  <si>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</si>
  <si>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</si>
  <si>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</si>
  <si>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</si>
  <si>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</si>
  <si>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</si>
  <si>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</si>
  <si>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</si>
  <si>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</si>
  <si>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</si>
  <si>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</si>
  <si>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</si>
  <si>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</si>
  <si>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</si>
  <si>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</si>
  <si>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</si>
  <si>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</si>
  <si>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</si>
  <si>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</si>
  <si>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</si>
  <si>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</si>
  <si>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</si>
  <si>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</si>
  <si>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</si>
  <si>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</si>
  <si>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</si>
  <si>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</si>
  <si>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</si>
  <si>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</si>
  <si>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</si>
  <si>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</si>
  <si>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</si>
  <si>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</si>
  <si>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</si>
  <si>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</si>
  <si>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</si>
  <si>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</si>
  <si>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</si>
  <si>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</si>
  <si>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</si>
  <si>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</si>
  <si>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</si>
  <si>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</si>
  <si>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</si>
  <si>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</si>
  <si>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</si>
  <si>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</si>
  <si>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</si>
  <si>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</si>
  <si>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</si>
  <si>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</si>
  <si>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</si>
  <si>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</si>
  <si>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</si>
  <si>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</si>
  <si>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</si>
  <si>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</si>
  <si>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</si>
  <si>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</si>
  <si>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</si>
  <si>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</si>
  <si>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</si>
  <si>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</si>
  <si>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</si>
  <si>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</si>
  <si>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</si>
  <si>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</si>
  <si>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</si>
  <si>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</si>
  <si>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</si>
  <si>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</si>
  <si>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</si>
  <si>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</si>
  <si>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</si>
  <si>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</si>
  <si>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</si>
  <si>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</si>
  <si>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</si>
  <si>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</si>
  <si>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</si>
  <si>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</si>
  <si>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</si>
  <si>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</si>
  <si>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</si>
  <si>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</si>
  <si>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</si>
  <si>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</si>
  <si>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</si>
  <si>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</si>
  <si>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</si>
  <si>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</si>
  <si>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</si>
  <si>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</si>
  <si>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</si>
  <si>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</si>
  <si>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</si>
  <si>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</si>
  <si>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</si>
  <si>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</si>
  <si>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</si>
  <si>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</si>
  <si>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</si>
  <si>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</si>
  <si>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</si>
  <si>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</si>
  <si>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</si>
  <si>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</si>
  <si>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</si>
  <si>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</si>
  <si>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</si>
  <si>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</si>
  <si>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</si>
  <si>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</si>
  <si>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</si>
  <si>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</si>
  <si>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</si>
  <si>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</si>
  <si>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</si>
  <si>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</si>
  <si>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</si>
  <si>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</si>
  <si>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</si>
  <si>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</si>
  <si>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</si>
  <si>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</si>
  <si>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</si>
  <si>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</si>
  <si>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</si>
  <si>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</si>
  <si>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</si>
  <si>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</si>
  <si>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</si>
  <si>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</si>
  <si>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</si>
  <si>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</si>
  <si>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</si>
  <si>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</si>
  <si>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</si>
  <si>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</si>
  <si>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</si>
  <si>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</si>
  <si>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</si>
  <si>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</si>
  <si>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</si>
  <si>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</si>
  <si>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</si>
  <si>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</si>
  <si>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</si>
  <si>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</si>
  <si>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</si>
  <si>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</si>
  <si>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</si>
  <si>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</si>
  <si>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</si>
  <si>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</si>
  <si>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</si>
  <si>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</si>
  <si>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</si>
  <si>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</si>
  <si>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</si>
  <si>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</si>
  <si>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</si>
  <si>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</si>
  <si>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</si>
  <si>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</si>
  <si>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</si>
  <si>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</si>
  <si>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</si>
  <si>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</si>
  <si>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</si>
  <si>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</si>
  <si>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</si>
  <si>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</si>
  <si>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</si>
  <si>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</si>
  <si>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</si>
  <si>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</si>
  <si>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</si>
  <si>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</si>
  <si>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</si>
  <si>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</si>
  <si>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</si>
  <si>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</si>
  <si>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</si>
  <si>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</si>
  <si>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</si>
  <si>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</si>
  <si>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</si>
  <si>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</si>
  <si>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</si>
  <si>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</si>
  <si>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</si>
  <si>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</si>
  <si>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</si>
  <si>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</si>
  <si>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</si>
  <si>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</si>
  <si>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</si>
  <si>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</si>
  <si>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</si>
  <si>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</si>
  <si>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</si>
  <si>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</si>
  <si>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</si>
  <si>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</si>
  <si>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</si>
  <si>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</si>
  <si>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</si>
  <si>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</si>
  <si>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</si>
  <si>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</si>
  <si>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</si>
  <si>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</si>
  <si>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</si>
  <si>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</si>
  <si>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</si>
  <si>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</si>
  <si>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</si>
  <si>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</si>
  <si>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</si>
  <si>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</si>
  <si>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</si>
  <si>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</si>
  <si>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</si>
  <si>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</si>
  <si>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</si>
  <si>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</si>
  <si>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</si>
  <si>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</si>
  <si>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</si>
  <si>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</si>
  <si>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</si>
  <si>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</si>
  <si>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</si>
  <si>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</si>
  <si>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</si>
  <si>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</si>
  <si>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</si>
  <si>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</si>
  <si>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</si>
  <si>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</si>
  <si>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</si>
  <si>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</si>
  <si>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</si>
  <si>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</si>
  <si>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</si>
  <si>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</si>
  <si>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</si>
  <si>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</si>
  <si>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</si>
  <si>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</si>
  <si>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</si>
  <si>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</si>
  <si>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</si>
  <si>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</si>
  <si>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</si>
  <si>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</si>
  <si>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</si>
  <si>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</si>
  <si>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</si>
  <si>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</si>
  <si>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</si>
  <si>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</si>
  <si>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</si>
  <si>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</si>
  <si>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</si>
  <si>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</si>
  <si>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</si>
  <si>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</si>
  <si>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</si>
  <si>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</si>
  <si>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</si>
  <si>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</si>
  <si>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</si>
  <si>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</si>
  <si>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</si>
  <si>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</si>
  <si>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</si>
  <si>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</si>
  <si>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</si>
  <si>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</si>
  <si>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</si>
  <si>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</si>
  <si>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</si>
  <si>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</si>
  <si>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</si>
  <si>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</si>
  <si>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</si>
  <si>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</si>
  <si>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</si>
  <si>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</si>
  <si>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</si>
  <si>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</si>
  <si>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</si>
  <si>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</si>
  <si>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</si>
  <si>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</si>
  <si>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</si>
  <si>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</si>
  <si>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</si>
  <si>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</si>
  <si>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</si>
  <si>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</si>
  <si>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</si>
  <si>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</si>
  <si>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</si>
  <si>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</si>
  <si>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</si>
  <si>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</si>
  <si>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</si>
  <si>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</si>
  <si>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</si>
  <si>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</si>
  <si>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</si>
  <si>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</si>
  <si>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</si>
  <si>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</si>
  <si>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</si>
  <si>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</si>
  <si>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</si>
  <si>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</si>
  <si>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</si>
  <si>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</si>
  <si>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</si>
  <si>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</si>
  <si>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</si>
  <si>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</si>
  <si>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</si>
  <si>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</si>
  <si>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</si>
  <si>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</si>
  <si>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</si>
  <si>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</si>
  <si>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</si>
  <si>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</si>
  <si>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</si>
  <si>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</si>
  <si>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</si>
  <si>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</si>
  <si>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</si>
  <si>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</si>
  <si>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</si>
  <si>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</si>
  <si>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</si>
  <si>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</si>
  <si>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</si>
  <si>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</si>
  <si>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</si>
  <si>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</si>
  <si>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</si>
  <si>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</si>
  <si>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</si>
  <si>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</si>
  <si>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</si>
  <si>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</si>
  <si>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</si>
  <si>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</si>
  <si>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</si>
  <si>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</si>
  <si>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</si>
  <si>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</si>
  <si>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</si>
  <si>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</si>
  <si>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</si>
  <si>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</si>
  <si>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</si>
  <si>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</si>
  <si>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</si>
  <si>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</si>
  <si>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</si>
  <si>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</si>
  <si>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</si>
  <si>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</si>
  <si>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</si>
  <si>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</si>
  <si>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</si>
  <si>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</si>
  <si>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</si>
  <si>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</si>
  <si>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</si>
  <si>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</si>
  <si>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</si>
  <si>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</si>
  <si>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</si>
  <si>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</si>
  <si>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</si>
  <si>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</si>
  <si>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</si>
  <si>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</si>
  <si>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</si>
  <si>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</si>
  <si>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</si>
  <si>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</si>
  <si>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</si>
  <si>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</si>
  <si>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</si>
  <si>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</si>
  <si>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</si>
  <si>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</si>
  <si>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</si>
  <si>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</si>
  <si>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</si>
  <si>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</si>
  <si>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</si>
  <si>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</si>
  <si>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</si>
  <si>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</si>
  <si>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</si>
  <si>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</si>
  <si>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</si>
  <si>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</si>
  <si>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</si>
  <si>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</si>
  <si>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</si>
  <si>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</si>
  <si>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</si>
  <si>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</si>
  <si>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</si>
  <si>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</si>
  <si>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</si>
  <si>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</si>
  <si>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</si>
  <si>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</si>
  <si>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</si>
  <si>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</si>
  <si>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</si>
  <si>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</si>
  <si>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</si>
  <si>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</si>
  <si>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</si>
  <si>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</si>
  <si>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</si>
  <si>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</si>
  <si>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</si>
  <si>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</si>
  <si>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</si>
  <si>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</si>
  <si>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</si>
  <si>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</si>
  <si>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</si>
  <si>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</si>
  <si>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</si>
  <si>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</si>
  <si>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</si>
  <si>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</si>
  <si>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</si>
  <si>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</si>
  <si>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</si>
  <si>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</si>
  <si>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</si>
  <si>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</si>
  <si>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</si>
  <si>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</si>
  <si>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</si>
  <si>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</si>
  <si>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</si>
  <si>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</si>
  <si>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</si>
  <si>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</si>
  <si>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</si>
  <si>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</si>
  <si>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</si>
  <si>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</si>
  <si>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</si>
  <si>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</si>
  <si>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</si>
  <si>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</si>
  <si>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</si>
  <si>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</si>
  <si>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</si>
  <si>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</si>
  <si>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</si>
  <si>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</si>
  <si>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</si>
  <si>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</si>
  <si>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</si>
  <si>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</si>
  <si>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</si>
  <si>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</si>
  <si>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</si>
  <si>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</si>
  <si>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</si>
  <si>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</si>
  <si>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</si>
  <si>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</si>
  <si>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</si>
  <si>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</si>
  <si>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</si>
  <si>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</si>
  <si>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</si>
  <si>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</si>
  <si>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</si>
  <si>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</si>
  <si>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</si>
  <si>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</si>
  <si>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</si>
  <si>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</si>
  <si>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</si>
  <si>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</si>
  <si>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</si>
  <si>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</si>
  <si>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</si>
  <si>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</si>
  <si>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</si>
  <si>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</si>
  <si>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</si>
  <si>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</si>
  <si>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</si>
  <si>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</si>
  <si>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</si>
  <si>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</si>
  <si>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</si>
  <si>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</si>
  <si>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</si>
  <si>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</si>
  <si>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</si>
  <si>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</si>
  <si>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</si>
  <si>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</si>
  <si>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</si>
  <si>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</si>
  <si>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</si>
  <si>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</si>
  <si>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</si>
  <si>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</si>
  <si>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</si>
  <si>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</si>
  <si>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</si>
  <si>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</si>
  <si>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</si>
  <si>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</si>
  <si>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</si>
  <si>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</si>
  <si>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</si>
  <si>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</si>
  <si>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</si>
  <si>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</si>
  <si>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</si>
  <si>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</si>
  <si>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</si>
  <si>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</si>
  <si>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</si>
  <si>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</si>
  <si>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</si>
  <si>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</si>
  <si>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</si>
  <si>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</si>
  <si>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</si>
  <si>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</si>
  <si>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</si>
  <si>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</si>
  <si>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</si>
  <si>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</si>
  <si>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</si>
  <si>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</si>
  <si>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</si>
  <si>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</si>
  <si>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</si>
  <si>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</si>
  <si>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</si>
  <si>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</si>
  <si>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</si>
  <si>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</si>
  <si>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</si>
  <si>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</si>
  <si>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</si>
  <si>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</si>
  <si>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</si>
  <si>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</si>
  <si>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</si>
  <si>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</si>
  <si>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</si>
  <si>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</si>
  <si>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</si>
  <si>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</si>
  <si>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</si>
  <si>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</si>
  <si>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</si>
  <si>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</si>
  <si>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</si>
  <si>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</si>
  <si>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</si>
  <si>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</si>
  <si>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</si>
  <si>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</si>
  <si>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</si>
  <si>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</si>
  <si>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</si>
  <si>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</si>
  <si>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</si>
  <si>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</si>
  <si>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</si>
  <si>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</si>
  <si>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</si>
  <si>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</si>
  <si>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</si>
  <si>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</si>
  <si>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</si>
  <si>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</si>
  <si>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</si>
  <si>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</si>
  <si>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</si>
  <si>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</si>
  <si>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</si>
  <si>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</si>
  <si>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</si>
  <si>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</si>
  <si>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</si>
  <si>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</si>
  <si>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</si>
  <si>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</si>
  <si>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</si>
  <si>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</si>
  <si>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</si>
  <si>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</si>
  <si>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</si>
  <si>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</si>
  <si>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</si>
  <si>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</si>
  <si>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</si>
  <si>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</si>
  <si>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</si>
  <si>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</si>
  <si>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</si>
  <si>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</si>
  <si>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</si>
  <si>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</si>
  <si>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</si>
  <si>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</si>
  <si>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</si>
  <si>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</si>
  <si>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</si>
  <si>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</si>
  <si>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</si>
  <si>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</si>
  <si>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</si>
  <si>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</si>
  <si>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</si>
  <si>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</si>
  <si>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</si>
  <si>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</si>
  <si>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</si>
  <si>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</si>
  <si>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</si>
  <si>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</si>
  <si>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</si>
  <si>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</si>
  <si>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</si>
  <si>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</si>
  <si>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</si>
  <si>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</si>
  <si>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</si>
  <si>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</si>
  <si>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</si>
  <si>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</si>
  <si>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</si>
  <si>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</si>
  <si>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</si>
  <si>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</si>
  <si>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</si>
  <si>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</si>
  <si>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</si>
  <si>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</si>
  <si>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</si>
  <si>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</si>
  <si>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</si>
  <si>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</si>
  <si>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</si>
  <si>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</si>
  <si>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</si>
  <si>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</si>
  <si>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</si>
  <si>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KIMS</t>
  </si>
  <si>
    <t>1225-1245</t>
  </si>
  <si>
    <t>Market Closing Price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</si>
  <si>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</si>
  <si>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</si>
  <si>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</si>
  <si>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</si>
  <si>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</si>
  <si>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</si>
  <si>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</si>
  <si>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</si>
  <si>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</si>
  <si>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</si>
  <si>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</si>
  <si>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</si>
  <si>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</si>
  <si>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</si>
  <si>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</si>
  <si>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</si>
  <si>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</si>
  <si>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</si>
  <si>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</si>
  <si>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</si>
  <si>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</si>
  <si>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</si>
  <si>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</si>
  <si>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</si>
  <si>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</si>
  <si>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</si>
  <si>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</si>
  <si>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</si>
  <si>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</si>
  <si>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</si>
  <si>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</si>
  <si>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</si>
  <si>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</si>
  <si>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</si>
  <si>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</si>
  <si>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</si>
  <si>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</si>
  <si>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</si>
  <si>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</si>
  <si>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</si>
  <si>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</si>
  <si>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</si>
  <si>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</si>
  <si>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</si>
  <si>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</si>
  <si>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</si>
  <si>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</si>
  <si>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</si>
  <si>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</si>
  <si>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</si>
  <si>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</si>
  <si>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</si>
  <si>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</si>
  <si>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</si>
  <si>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</si>
  <si>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</si>
  <si>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</si>
  <si>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</si>
  <si>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</si>
  <si>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</si>
  <si>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</si>
  <si>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</si>
  <si>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</si>
  <si>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</si>
  <si>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</si>
  <si>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</si>
  <si>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</si>
  <si>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</si>
  <si>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</si>
  <si>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</si>
  <si>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</si>
  <si>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</si>
  <si>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</si>
  <si>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</si>
  <si>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</si>
  <si>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</si>
  <si>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</si>
  <si>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</si>
  <si>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</si>
  <si>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</si>
  <si>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</si>
  <si>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</si>
  <si>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</si>
  <si>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FILATEX</t>
  </si>
  <si>
    <t>7300-7360</t>
  </si>
  <si>
    <t>7700-8000</t>
  </si>
  <si>
    <t>244-248</t>
  </si>
  <si>
    <t>Profit of Rs.2/-</t>
  </si>
  <si>
    <t>835-845</t>
  </si>
  <si>
    <t>2280-2320</t>
  </si>
  <si>
    <t>SIEMENS OCT FUT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</si>
  <si>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</si>
  <si>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</si>
  <si>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</si>
  <si>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</si>
  <si>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</si>
  <si>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</si>
  <si>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</si>
  <si>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</si>
  <si>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</si>
  <si>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</si>
  <si>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</si>
  <si>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</si>
  <si>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</si>
  <si>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</si>
  <si>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Profit of Rs.22.5/-</t>
  </si>
  <si>
    <t>Loss of Rs.15/-</t>
  </si>
  <si>
    <t>BRITANNIA OCT FUT</t>
  </si>
  <si>
    <t>3950-4000</t>
  </si>
  <si>
    <t>ICICIBANK OCT FUT</t>
  </si>
  <si>
    <t>724-730</t>
  </si>
  <si>
    <t>Profit of Rs.28/-</t>
  </si>
  <si>
    <t xml:space="preserve">AXISBANK OCT FUT </t>
  </si>
  <si>
    <t>806-815</t>
  </si>
  <si>
    <t>Profit of Rs.11.5/-</t>
  </si>
  <si>
    <t>Profit of Rs.8/-</t>
  </si>
  <si>
    <t>2690-2710</t>
  </si>
  <si>
    <t xml:space="preserve">HDFC OCT FUT </t>
  </si>
  <si>
    <t>2850-2870</t>
  </si>
  <si>
    <t>Loss of Rs.6.5/-</t>
  </si>
  <si>
    <t>435-455</t>
  </si>
  <si>
    <t>1740-1760</t>
  </si>
  <si>
    <t>Profit of Rs.34.5/-</t>
  </si>
  <si>
    <t>Profit of Rs.32/-</t>
  </si>
  <si>
    <t>HINDUNILVR 2560 CE OCT</t>
  </si>
  <si>
    <t>70-80</t>
  </si>
  <si>
    <t>320-340</t>
  </si>
  <si>
    <t>Profit of Rs.3/-</t>
  </si>
  <si>
    <t>2590-2610</t>
  </si>
  <si>
    <t>3250-3350</t>
  </si>
  <si>
    <t>Loss of Rs.100/-</t>
  </si>
  <si>
    <t>Loss of Rs.44.5/-</t>
  </si>
  <si>
    <t>KANELIND</t>
  </si>
  <si>
    <t>DHIREN KANAIYALAL THAKKAR</t>
  </si>
  <si>
    <t>115-120</t>
  </si>
  <si>
    <t>MNIL</t>
  </si>
  <si>
    <t>Loss of Rs.13.25/-</t>
  </si>
  <si>
    <t>5400-6000</t>
  </si>
  <si>
    <t>Loss of Rs.59/-</t>
  </si>
  <si>
    <t>645-675</t>
  </si>
  <si>
    <t>ICICIBANK 760 CE OCT</t>
  </si>
  <si>
    <t>18-20</t>
  </si>
  <si>
    <t>Profit of Rs.2.75/-</t>
  </si>
  <si>
    <t>BANKNIFTY 39800 CE 28-OCT</t>
  </si>
  <si>
    <t>BANKNIFTY 39800 CE 21-OCT</t>
  </si>
  <si>
    <t>700-800</t>
  </si>
  <si>
    <t>Profit of Rs. 125/-</t>
  </si>
  <si>
    <t>Loss of Rs.41/-</t>
  </si>
  <si>
    <t>Loss of Rs.32.5/-</t>
  </si>
  <si>
    <t>2920-2930</t>
  </si>
  <si>
    <t>3020-3050</t>
  </si>
  <si>
    <t>ITC 245 CE OCT</t>
  </si>
  <si>
    <t>4.5-5.5</t>
  </si>
  <si>
    <t>INTELSOFT</t>
  </si>
  <si>
    <t>MICRO LOGISTICS INDIA PRIVATE LIMITED</t>
  </si>
  <si>
    <t>Loss of Rs.24.5/-</t>
  </si>
  <si>
    <t>NIFTY 18200 CE OCT</t>
  </si>
  <si>
    <t>120-140</t>
  </si>
  <si>
    <t>HDFC 2900 CE OCT</t>
  </si>
  <si>
    <t>45-55</t>
  </si>
  <si>
    <t>HDFCBANK 1660 CE OCT</t>
  </si>
  <si>
    <t>20-28</t>
  </si>
  <si>
    <t>Profit of Rs.7.50/-</t>
  </si>
  <si>
    <t>Profit of Rs.12.50/-</t>
  </si>
  <si>
    <t>AXISBANK OCT FUT</t>
  </si>
  <si>
    <t>855-865</t>
  </si>
  <si>
    <t>ALANKIT</t>
  </si>
  <si>
    <t>Alankit Limited</t>
  </si>
  <si>
    <t>RS SECURITIES</t>
  </si>
  <si>
    <t>OLGA TRADING PRIVATE LIMITED</t>
  </si>
  <si>
    <t>NSE</t>
  </si>
  <si>
    <t>3480-3495</t>
  </si>
  <si>
    <t>3600-3650</t>
  </si>
  <si>
    <t>Loss of Rs.12/-</t>
  </si>
  <si>
    <t>HDFCBANK NOV FUT</t>
  </si>
  <si>
    <t>1685-1695</t>
  </si>
  <si>
    <t>PROMAX</t>
  </si>
  <si>
    <t>FINNIFTY</t>
  </si>
  <si>
    <t>230-251</t>
  </si>
  <si>
    <t>4150-4550</t>
  </si>
  <si>
    <t>1480-1500</t>
  </si>
  <si>
    <t>1600-1700</t>
  </si>
  <si>
    <t>HDFCBANK 1700 CE NOV</t>
  </si>
  <si>
    <t>40-50</t>
  </si>
  <si>
    <t>418-430</t>
  </si>
  <si>
    <t>AXISBANK NOV FUT</t>
  </si>
  <si>
    <t>810-820</t>
  </si>
  <si>
    <t>2230-2260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</si>
  <si>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</si>
  <si>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</si>
  <si>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</si>
  <si>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</si>
  <si>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</si>
  <si>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</si>
  <si>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</si>
  <si>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</si>
  <si>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</si>
  <si>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</si>
  <si>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</si>
  <si>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</si>
  <si>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</si>
  <si>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</si>
  <si>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</si>
  <si>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</si>
  <si>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</si>
  <si>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</si>
  <si>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</si>
  <si>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</si>
  <si>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</si>
  <si>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SBI MUTUAL FUND</t>
  </si>
  <si>
    <t>LANCER</t>
  </si>
  <si>
    <t>AANCHAL</t>
  </si>
  <si>
    <t>PANAFIC</t>
  </si>
  <si>
    <t>RAVINDER KUMAR GUPTA</t>
  </si>
  <si>
    <t>GNANAPRAKASAMRAGUNATHAN</t>
  </si>
  <si>
    <t>Loss of Rs.10/-</t>
  </si>
  <si>
    <t>Loss of Rs.21/-</t>
  </si>
  <si>
    <t>205.5-206.5</t>
  </si>
  <si>
    <t>213-218</t>
  </si>
  <si>
    <t>NIFTY 18000 CE OCT</t>
  </si>
  <si>
    <t>100-120</t>
  </si>
  <si>
    <t xml:space="preserve">BANKNIFTY 40200 CE OCT </t>
  </si>
  <si>
    <t>NIFTY 17950 CE OCT</t>
  </si>
  <si>
    <t>75-85</t>
  </si>
  <si>
    <t>BANKNIFTY 40000 CE OCT</t>
  </si>
  <si>
    <t>150-200</t>
  </si>
  <si>
    <t>Profit of Rs.50/-</t>
  </si>
  <si>
    <t>Loss of Rs.32/-</t>
  </si>
  <si>
    <t>Loss of Rs.72.5/-</t>
  </si>
  <si>
    <t>365-375</t>
  </si>
  <si>
    <t>415-417</t>
  </si>
  <si>
    <t>432-445</t>
  </si>
  <si>
    <t>BANKBARODA 85 PE NOV</t>
  </si>
  <si>
    <t>2.20-2.30</t>
  </si>
  <si>
    <t>DDIL</t>
  </si>
  <si>
    <t>SIDDAPPA VEERAPPA HAGARAGI</t>
  </si>
  <si>
    <t>PAYAL PANKAJ HUNDIA</t>
  </si>
  <si>
    <t>DEVHARI</t>
  </si>
  <si>
    <t>RAMESHCHANDRA SAMPATLAL GANNA</t>
  </si>
  <si>
    <t>DHRUV</t>
  </si>
  <si>
    <t>SUBHASH RATHOD</t>
  </si>
  <si>
    <t>B M TRADERS</t>
  </si>
  <si>
    <t>DISAQ</t>
  </si>
  <si>
    <t>IDFC MUTUAL FUND</t>
  </si>
  <si>
    <t>GIANLIFE</t>
  </si>
  <si>
    <t>VIVEK KUMAR BHAUKA</t>
  </si>
  <si>
    <t>KRRAIL</t>
  </si>
  <si>
    <t>RAJENDRA KUMAR AGARWAL</t>
  </si>
  <si>
    <t>MAYUKH</t>
  </si>
  <si>
    <t>BLUEPEAK CONSULTANCY LLP</t>
  </si>
  <si>
    <t>ROSHAN DEALMARK PRIVATE LIMITED</t>
  </si>
  <si>
    <t>MISQUITA</t>
  </si>
  <si>
    <t>SHAREEN MUKADAM RAFI .</t>
  </si>
  <si>
    <t>DEEPAK KUMAR</t>
  </si>
  <si>
    <t>NDTV</t>
  </si>
  <si>
    <t>ERISKA INVESTMENT FUND LTD</t>
  </si>
  <si>
    <t>VIKASA INDIA EIF I FUND</t>
  </si>
  <si>
    <t>OBCL</t>
  </si>
  <si>
    <t>NNM SECURITIES PVT LTD</t>
  </si>
  <si>
    <t>OBIL</t>
  </si>
  <si>
    <t>THOMAS KALAIMANI</t>
  </si>
  <si>
    <t>SUMICKSHA</t>
  </si>
  <si>
    <t>PVVINFRA</t>
  </si>
  <si>
    <t>DAVOS INTERNATIONAL FUND</t>
  </si>
  <si>
    <t>RGRL</t>
  </si>
  <si>
    <t>SUSHIL C SHINDE</t>
  </si>
  <si>
    <t>MOHD AZIM ABDULLAH MAPKAR</t>
  </si>
  <si>
    <t>SCAPDVR</t>
  </si>
  <si>
    <t>ALPHA LEON ENTERPRISES LLP</t>
  </si>
  <si>
    <t>SUPERIOR</t>
  </si>
  <si>
    <t>RAJENDRA BHANWARLAL MEHTA</t>
  </si>
  <si>
    <t>TIAANC</t>
  </si>
  <si>
    <t>RASHMINKUMAR KANTILALJI JAIN</t>
  </si>
  <si>
    <t>BMETRICS</t>
  </si>
  <si>
    <t>Bombay Metrics S C Ltd</t>
  </si>
  <si>
    <t>PRASENJIT KUMAR PAUL</t>
  </si>
  <si>
    <t>SUNILKUMAR C MEHTA</t>
  </si>
  <si>
    <t>RIKHAV SECURITIES LIMITED</t>
  </si>
  <si>
    <t>DSML</t>
  </si>
  <si>
    <t>Debock Sale Marketing Ltd</t>
  </si>
  <si>
    <t>NANALAL BHANJI DUDHAIYA</t>
  </si>
  <si>
    <t>RAMESH BHANDAPPA MUNNOLI</t>
  </si>
  <si>
    <t>SATISH RAMSEVAK PANDEY</t>
  </si>
  <si>
    <t>JUMPNET</t>
  </si>
  <si>
    <t>Jump Networks Limited</t>
  </si>
  <si>
    <t>B SATYANANDA KUMAR</t>
  </si>
  <si>
    <t>Stampede Capital Limited</t>
  </si>
  <si>
    <t>PAVANKUMAR DONEPUDI</t>
  </si>
  <si>
    <t>TI</t>
  </si>
  <si>
    <t>Tilaknagar Industries Ltd</t>
  </si>
  <si>
    <t>PRANAL VINODBHAI RABADIYA</t>
  </si>
  <si>
    <t>RAVINDRA SHRIKANT KATTI</t>
  </si>
  <si>
    <t>SACHI  KAPOOR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</si>
</sst>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6" fillId="11" borderId="30" xfId="0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" fontId="37" fillId="13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16" fontId="36" fillId="13" borderId="2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center"/>
    </xf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0" fontId="35" fillId="14" borderId="21" xfId="0" applyFont="1" applyFill="1" applyBorder="1" applyAlignment="1">
      <alignment horizontal="left"/>
    </xf>
    <xf numFmtId="165" fontId="35" fillId="25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" fontId="37" fillId="11" borderId="18" xfId="0" applyNumberFormat="1" applyFont="1" applyFill="1" applyBorder="1" applyAlignment="1">
      <alignment horizontal="center" vertical="center"/>
    </xf>
    <xf numFmtId="16" fontId="37" fillId="11" borderId="15" xfId="0" applyNumberFormat="1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15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165" fontId="35" fillId="11" borderId="1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197</xdr:row>
      <xdr:rowOff>0</xdr:rowOff>
    </xdr:from>
    <xdr:to>
      <xdr:col>11</xdr:col>
      <xdr:colOff>123825</xdr:colOff>
      <xdr:row>211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512</xdr:row>
      <xdr:rowOff>6722</xdr:rowOff>
    </xdr:from>
    <xdr:to>
      <xdr:col>3</xdr:col>
      <xdr:colOff>759760</xdr:colOff>
      <xdr:row>515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44498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44498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5" t="s">
        <v>16</v>
      </c>
      <c r="B9" s="507" t="s">
        <v>17</v>
      </c>
      <c r="C9" s="507" t="s">
        <v>18</v>
      </c>
      <c r="D9" s="507" t="s">
        <v>19</v>
      </c>
      <c r="E9" s="26" t="s">
        <v>20</v>
      </c>
      <c r="F9" s="26" t="s">
        <v>21</v>
      </c>
      <c r="G9" s="502" t="s">
        <v>22</v>
      </c>
      <c r="H9" s="503"/>
      <c r="I9" s="504"/>
      <c r="J9" s="502" t="s">
        <v>23</v>
      </c>
      <c r="K9" s="503"/>
      <c r="L9" s="504"/>
      <c r="M9" s="26"/>
      <c r="N9" s="27"/>
      <c r="O9" s="27"/>
      <c r="P9" s="27"/>
    </row>
    <row r="10" spans="1:16" ht="59.25" customHeight="1">
      <c r="A10" s="506"/>
      <c r="B10" s="508"/>
      <c r="C10" s="508"/>
      <c r="D10" s="50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39696.15</v>
      </c>
      <c r="F11" s="35">
        <v>40106.366666666669</v>
      </c>
      <c r="G11" s="36">
        <v>39139.78333333334</v>
      </c>
      <c r="H11" s="36">
        <v>38583.416666666672</v>
      </c>
      <c r="I11" s="36">
        <v>37616.833333333343</v>
      </c>
      <c r="J11" s="36">
        <v>40662.733333333337</v>
      </c>
      <c r="K11" s="36">
        <v>41629.316666666666</v>
      </c>
      <c r="L11" s="36">
        <v>42185.683333333334</v>
      </c>
      <c r="M11" s="37">
        <v>41072.949999999997</v>
      </c>
      <c r="N11" s="37">
        <v>39550</v>
      </c>
      <c r="O11" s="38">
        <v>2086950</v>
      </c>
      <c r="P11" s="39">
        <v>-0.26073980924717283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17913.099999999999</v>
      </c>
      <c r="F12" s="40">
        <v>18002.366666666665</v>
      </c>
      <c r="G12" s="41">
        <v>17770.73333333333</v>
      </c>
      <c r="H12" s="41">
        <v>17628.366666666665</v>
      </c>
      <c r="I12" s="41">
        <v>17396.73333333333</v>
      </c>
      <c r="J12" s="41">
        <v>18144.73333333333</v>
      </c>
      <c r="K12" s="41">
        <v>18376.366666666669</v>
      </c>
      <c r="L12" s="41">
        <v>18518.73333333333</v>
      </c>
      <c r="M12" s="31">
        <v>18234</v>
      </c>
      <c r="N12" s="31">
        <v>17860</v>
      </c>
      <c r="O12" s="42">
        <v>11156000</v>
      </c>
      <c r="P12" s="43">
        <v>-0.14846519935425023</v>
      </c>
    </row>
    <row r="13" spans="1:16" ht="12.75" customHeight="1">
      <c r="A13" s="31">
        <v>3</v>
      </c>
      <c r="B13" s="32" t="s">
        <v>35</v>
      </c>
      <c r="C13" s="33" t="s">
        <v>1018</v>
      </c>
      <c r="D13" s="34">
        <v>44530</v>
      </c>
      <c r="E13" s="40">
        <v>19001</v>
      </c>
      <c r="F13" s="40">
        <v>19283.899999999998</v>
      </c>
      <c r="G13" s="41">
        <v>18718.099999999995</v>
      </c>
      <c r="H13" s="41">
        <v>18435.199999999997</v>
      </c>
      <c r="I13" s="41">
        <v>17869.399999999994</v>
      </c>
      <c r="J13" s="41">
        <v>19566.799999999996</v>
      </c>
      <c r="K13" s="41">
        <v>20132.599999999999</v>
      </c>
      <c r="L13" s="41">
        <v>20415.499999999996</v>
      </c>
      <c r="M13" s="31">
        <v>19849.7</v>
      </c>
      <c r="N13" s="31">
        <v>19001</v>
      </c>
      <c r="O13" s="42">
        <v>2040</v>
      </c>
      <c r="P13" s="43">
        <v>0.18604651162790697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983</v>
      </c>
      <c r="F14" s="40">
        <v>989.75</v>
      </c>
      <c r="G14" s="41">
        <v>967.3</v>
      </c>
      <c r="H14" s="41">
        <v>951.59999999999991</v>
      </c>
      <c r="I14" s="41">
        <v>929.14999999999986</v>
      </c>
      <c r="J14" s="41">
        <v>1005.45</v>
      </c>
      <c r="K14" s="41">
        <v>1027.9000000000001</v>
      </c>
      <c r="L14" s="41">
        <v>1043.6000000000001</v>
      </c>
      <c r="M14" s="31">
        <v>1012.2</v>
      </c>
      <c r="N14" s="31">
        <v>974.05</v>
      </c>
      <c r="O14" s="42">
        <v>3592100</v>
      </c>
      <c r="P14" s="43">
        <v>-0.12631796568120737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20090.75</v>
      </c>
      <c r="F15" s="40">
        <v>20249.433333333334</v>
      </c>
      <c r="G15" s="41">
        <v>19897.866666666669</v>
      </c>
      <c r="H15" s="41">
        <v>19704.983333333334</v>
      </c>
      <c r="I15" s="41">
        <v>19353.416666666668</v>
      </c>
      <c r="J15" s="41">
        <v>20442.316666666669</v>
      </c>
      <c r="K15" s="41">
        <v>20793.883333333335</v>
      </c>
      <c r="L15" s="41">
        <v>20986.76666666667</v>
      </c>
      <c r="M15" s="31">
        <v>20601</v>
      </c>
      <c r="N15" s="31">
        <v>20056.55</v>
      </c>
      <c r="O15" s="42">
        <v>31325</v>
      </c>
      <c r="P15" s="43">
        <v>-0.15793010752688172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256.10000000000002</v>
      </c>
      <c r="F16" s="40">
        <v>254.6</v>
      </c>
      <c r="G16" s="41">
        <v>249.5</v>
      </c>
      <c r="H16" s="41">
        <v>242.9</v>
      </c>
      <c r="I16" s="41">
        <v>237.8</v>
      </c>
      <c r="J16" s="41">
        <v>261.2</v>
      </c>
      <c r="K16" s="41">
        <v>266.29999999999995</v>
      </c>
      <c r="L16" s="41">
        <v>272.89999999999998</v>
      </c>
      <c r="M16" s="31">
        <v>259.7</v>
      </c>
      <c r="N16" s="31">
        <v>248</v>
      </c>
      <c r="O16" s="42">
        <v>9755200</v>
      </c>
      <c r="P16" s="43">
        <v>-0.17917304747320062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2295.6</v>
      </c>
      <c r="F17" s="40">
        <v>2292.3333333333335</v>
      </c>
      <c r="G17" s="41">
        <v>2253.2666666666669</v>
      </c>
      <c r="H17" s="41">
        <v>2210.9333333333334</v>
      </c>
      <c r="I17" s="41">
        <v>2171.8666666666668</v>
      </c>
      <c r="J17" s="41">
        <v>2334.666666666667</v>
      </c>
      <c r="K17" s="41">
        <v>2373.7333333333336</v>
      </c>
      <c r="L17" s="41">
        <v>2416.0666666666671</v>
      </c>
      <c r="M17" s="31">
        <v>2331.4</v>
      </c>
      <c r="N17" s="31">
        <v>2250</v>
      </c>
      <c r="O17" s="42">
        <v>2417000</v>
      </c>
      <c r="P17" s="43">
        <v>-0.10165396766400298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1403.55</v>
      </c>
      <c r="F18" s="40">
        <v>1451.8833333333332</v>
      </c>
      <c r="G18" s="41">
        <v>1330.7666666666664</v>
      </c>
      <c r="H18" s="41">
        <v>1257.9833333333331</v>
      </c>
      <c r="I18" s="41">
        <v>1136.8666666666663</v>
      </c>
      <c r="J18" s="41">
        <v>1524.6666666666665</v>
      </c>
      <c r="K18" s="41">
        <v>1645.7833333333333</v>
      </c>
      <c r="L18" s="41">
        <v>1718.5666666666666</v>
      </c>
      <c r="M18" s="31">
        <v>1573</v>
      </c>
      <c r="N18" s="31">
        <v>1379.1</v>
      </c>
      <c r="O18" s="42">
        <v>27815000</v>
      </c>
      <c r="P18" s="43">
        <v>0.15362282775496661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689.8</v>
      </c>
      <c r="F19" s="40">
        <v>703.38333333333321</v>
      </c>
      <c r="G19" s="41">
        <v>668.61666666666645</v>
      </c>
      <c r="H19" s="41">
        <v>647.43333333333328</v>
      </c>
      <c r="I19" s="41">
        <v>612.66666666666652</v>
      </c>
      <c r="J19" s="41">
        <v>724.56666666666638</v>
      </c>
      <c r="K19" s="41">
        <v>759.33333333333326</v>
      </c>
      <c r="L19" s="41">
        <v>780.51666666666631</v>
      </c>
      <c r="M19" s="31">
        <v>738.15</v>
      </c>
      <c r="N19" s="31">
        <v>682.2</v>
      </c>
      <c r="O19" s="42">
        <v>94922500</v>
      </c>
      <c r="P19" s="43">
        <v>2.6522115280631555E-2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3709.2</v>
      </c>
      <c r="F20" s="40">
        <v>3718.7166666666667</v>
      </c>
      <c r="G20" s="41">
        <v>3671.4833333333336</v>
      </c>
      <c r="H20" s="41">
        <v>3633.7666666666669</v>
      </c>
      <c r="I20" s="41">
        <v>3586.5333333333338</v>
      </c>
      <c r="J20" s="41">
        <v>3756.4333333333334</v>
      </c>
      <c r="K20" s="41">
        <v>3803.6666666666661</v>
      </c>
      <c r="L20" s="41">
        <v>3841.3833333333332</v>
      </c>
      <c r="M20" s="31">
        <v>3765.95</v>
      </c>
      <c r="N20" s="31">
        <v>3681</v>
      </c>
      <c r="O20" s="42">
        <v>518000</v>
      </c>
      <c r="P20" s="43">
        <v>-5.5778344877870943E-2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685.15</v>
      </c>
      <c r="F21" s="40">
        <v>690.38333333333333</v>
      </c>
      <c r="G21" s="41">
        <v>678.01666666666665</v>
      </c>
      <c r="H21" s="41">
        <v>670.88333333333333</v>
      </c>
      <c r="I21" s="41">
        <v>658.51666666666665</v>
      </c>
      <c r="J21" s="41">
        <v>697.51666666666665</v>
      </c>
      <c r="K21" s="41">
        <v>709.88333333333321</v>
      </c>
      <c r="L21" s="41">
        <v>717.01666666666665</v>
      </c>
      <c r="M21" s="31">
        <v>702.75</v>
      </c>
      <c r="N21" s="31">
        <v>683.25</v>
      </c>
      <c r="O21" s="42">
        <v>8796000</v>
      </c>
      <c r="P21" s="43">
        <v>-0.25286672895608597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390.4</v>
      </c>
      <c r="F22" s="40">
        <v>388.61666666666662</v>
      </c>
      <c r="G22" s="41">
        <v>384.53333333333325</v>
      </c>
      <c r="H22" s="41">
        <v>378.66666666666663</v>
      </c>
      <c r="I22" s="41">
        <v>374.58333333333326</v>
      </c>
      <c r="J22" s="41">
        <v>394.48333333333323</v>
      </c>
      <c r="K22" s="41">
        <v>398.56666666666661</v>
      </c>
      <c r="L22" s="41">
        <v>404.43333333333322</v>
      </c>
      <c r="M22" s="31">
        <v>392.7</v>
      </c>
      <c r="N22" s="31">
        <v>382.75</v>
      </c>
      <c r="O22" s="42">
        <v>15876000</v>
      </c>
      <c r="P22" s="43">
        <v>-0.1101395661678157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746.25</v>
      </c>
      <c r="F23" s="40">
        <v>747.43333333333339</v>
      </c>
      <c r="G23" s="41">
        <v>738.91666666666674</v>
      </c>
      <c r="H23" s="41">
        <v>731.58333333333337</v>
      </c>
      <c r="I23" s="41">
        <v>723.06666666666672</v>
      </c>
      <c r="J23" s="41">
        <v>754.76666666666677</v>
      </c>
      <c r="K23" s="41">
        <v>763.28333333333342</v>
      </c>
      <c r="L23" s="41">
        <v>770.61666666666679</v>
      </c>
      <c r="M23" s="31">
        <v>755.95</v>
      </c>
      <c r="N23" s="31">
        <v>740.1</v>
      </c>
      <c r="O23" s="42">
        <v>2335300</v>
      </c>
      <c r="P23" s="43">
        <v>-0.12054681027340514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4304.3999999999996</v>
      </c>
      <c r="F24" s="40">
        <v>4291.5333333333328</v>
      </c>
      <c r="G24" s="41">
        <v>4252.8666666666659</v>
      </c>
      <c r="H24" s="41">
        <v>4201.333333333333</v>
      </c>
      <c r="I24" s="41">
        <v>4162.6666666666661</v>
      </c>
      <c r="J24" s="41">
        <v>4343.0666666666657</v>
      </c>
      <c r="K24" s="41">
        <v>4381.7333333333336</v>
      </c>
      <c r="L24" s="41">
        <v>4433.2666666666655</v>
      </c>
      <c r="M24" s="31">
        <v>4330.2</v>
      </c>
      <c r="N24" s="31">
        <v>4240</v>
      </c>
      <c r="O24" s="42">
        <v>2521750</v>
      </c>
      <c r="P24" s="43">
        <v>-9.0441839495040574E-2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213.75</v>
      </c>
      <c r="F25" s="40">
        <v>214.91666666666666</v>
      </c>
      <c r="G25" s="41">
        <v>211.38333333333333</v>
      </c>
      <c r="H25" s="41">
        <v>209.01666666666668</v>
      </c>
      <c r="I25" s="41">
        <v>205.48333333333335</v>
      </c>
      <c r="J25" s="41">
        <v>217.2833333333333</v>
      </c>
      <c r="K25" s="41">
        <v>220.81666666666666</v>
      </c>
      <c r="L25" s="41">
        <v>223.18333333333328</v>
      </c>
      <c r="M25" s="31">
        <v>218.45</v>
      </c>
      <c r="N25" s="31">
        <v>212.55</v>
      </c>
      <c r="O25" s="42">
        <v>15120000</v>
      </c>
      <c r="P25" s="43">
        <v>-3.2629558541266791E-2</v>
      </c>
    </row>
    <row r="26" spans="1:16" ht="12.75" customHeight="1">
      <c r="A26" s="31">
        <v>16</v>
      </c>
      <c r="B26" s="348" t="s">
        <v>49</v>
      </c>
      <c r="C26" s="33" t="s">
        <v>55</v>
      </c>
      <c r="D26" s="34">
        <v>44525</v>
      </c>
      <c r="E26" s="40">
        <v>141.5</v>
      </c>
      <c r="F26" s="40">
        <v>142.38333333333333</v>
      </c>
      <c r="G26" s="41">
        <v>139.61666666666665</v>
      </c>
      <c r="H26" s="41">
        <v>137.73333333333332</v>
      </c>
      <c r="I26" s="41">
        <v>134.96666666666664</v>
      </c>
      <c r="J26" s="41">
        <v>144.26666666666665</v>
      </c>
      <c r="K26" s="41">
        <v>147.0333333333333</v>
      </c>
      <c r="L26" s="41">
        <v>148.91666666666666</v>
      </c>
      <c r="M26" s="31">
        <v>145.15</v>
      </c>
      <c r="N26" s="31">
        <v>140.5</v>
      </c>
      <c r="O26" s="42">
        <v>36009000</v>
      </c>
      <c r="P26" s="43">
        <v>-0.1465443686006826</v>
      </c>
    </row>
    <row r="27" spans="1:16" ht="12.75" customHeight="1">
      <c r="A27" s="31">
        <v>17</v>
      </c>
      <c r="B27" s="349" t="s">
        <v>56</v>
      </c>
      <c r="C27" s="33" t="s">
        <v>57</v>
      </c>
      <c r="D27" s="34">
        <v>44525</v>
      </c>
      <c r="E27" s="40">
        <v>3122.1</v>
      </c>
      <c r="F27" s="40">
        <v>3114.0833333333335</v>
      </c>
      <c r="G27" s="41">
        <v>3076.166666666667</v>
      </c>
      <c r="H27" s="41">
        <v>3030.2333333333336</v>
      </c>
      <c r="I27" s="41">
        <v>2992.3166666666671</v>
      </c>
      <c r="J27" s="41">
        <v>3160.0166666666669</v>
      </c>
      <c r="K27" s="41">
        <v>3197.9333333333338</v>
      </c>
      <c r="L27" s="41">
        <v>3243.8666666666668</v>
      </c>
      <c r="M27" s="31">
        <v>3152</v>
      </c>
      <c r="N27" s="31">
        <v>3068.15</v>
      </c>
      <c r="O27" s="42">
        <v>4150200</v>
      </c>
      <c r="P27" s="43">
        <v>-0.17379359770664118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44525</v>
      </c>
      <c r="E28" s="40">
        <v>2188.4</v>
      </c>
      <c r="F28" s="40">
        <v>2185.6833333333334</v>
      </c>
      <c r="G28" s="41">
        <v>2161.416666666667</v>
      </c>
      <c r="H28" s="41">
        <v>2134.4333333333334</v>
      </c>
      <c r="I28" s="41">
        <v>2110.166666666667</v>
      </c>
      <c r="J28" s="41">
        <v>2212.666666666667</v>
      </c>
      <c r="K28" s="41">
        <v>2236.9333333333334</v>
      </c>
      <c r="L28" s="41">
        <v>2263.916666666667</v>
      </c>
      <c r="M28" s="31">
        <v>2209.9499999999998</v>
      </c>
      <c r="N28" s="31">
        <v>2158.6999999999998</v>
      </c>
      <c r="O28" s="42">
        <v>683925</v>
      </c>
      <c r="P28" s="43">
        <v>-0.17649006622516555</v>
      </c>
    </row>
    <row r="29" spans="1:16" ht="12.75" customHeight="1">
      <c r="A29" s="31">
        <v>19</v>
      </c>
      <c r="B29" s="32" t="s">
        <v>58</v>
      </c>
      <c r="C29" s="33" t="s">
        <v>59</v>
      </c>
      <c r="D29" s="34">
        <v>44525</v>
      </c>
      <c r="E29" s="40">
        <v>1233.95</v>
      </c>
      <c r="F29" s="40">
        <v>1251.6833333333332</v>
      </c>
      <c r="G29" s="41">
        <v>1202.3666666666663</v>
      </c>
      <c r="H29" s="41">
        <v>1170.7833333333331</v>
      </c>
      <c r="I29" s="41">
        <v>1121.4666666666662</v>
      </c>
      <c r="J29" s="41">
        <v>1283.2666666666664</v>
      </c>
      <c r="K29" s="41">
        <v>1332.5833333333335</v>
      </c>
      <c r="L29" s="41">
        <v>1364.1666666666665</v>
      </c>
      <c r="M29" s="31">
        <v>1301</v>
      </c>
      <c r="N29" s="31">
        <v>1220.0999999999999</v>
      </c>
      <c r="O29" s="42">
        <v>4576000</v>
      </c>
      <c r="P29" s="43">
        <v>-2.9583289152793978E-2</v>
      </c>
    </row>
    <row r="30" spans="1:16" ht="12.75" customHeight="1">
      <c r="A30" s="31">
        <v>20</v>
      </c>
      <c r="B30" s="32" t="s">
        <v>47</v>
      </c>
      <c r="C30" s="33" t="s">
        <v>60</v>
      </c>
      <c r="D30" s="34">
        <v>44525</v>
      </c>
      <c r="E30" s="40">
        <v>679.8</v>
      </c>
      <c r="F30" s="40">
        <v>688.08333333333337</v>
      </c>
      <c r="G30" s="41">
        <v>667.91666666666674</v>
      </c>
      <c r="H30" s="41">
        <v>656.03333333333342</v>
      </c>
      <c r="I30" s="41">
        <v>635.86666666666679</v>
      </c>
      <c r="J30" s="41">
        <v>699.9666666666667</v>
      </c>
      <c r="K30" s="41">
        <v>720.13333333333344</v>
      </c>
      <c r="L30" s="41">
        <v>732.01666666666665</v>
      </c>
      <c r="M30" s="31">
        <v>708.25</v>
      </c>
      <c r="N30" s="31">
        <v>676.2</v>
      </c>
      <c r="O30" s="42">
        <v>13230100</v>
      </c>
      <c r="P30" s="43">
        <v>-8.6445242369838415E-2</v>
      </c>
    </row>
    <row r="31" spans="1:16" ht="12.75" customHeight="1">
      <c r="A31" s="31">
        <v>21</v>
      </c>
      <c r="B31" s="32" t="s">
        <v>58</v>
      </c>
      <c r="C31" s="33" t="s">
        <v>61</v>
      </c>
      <c r="D31" s="34">
        <v>44525</v>
      </c>
      <c r="E31" s="40">
        <v>761.35</v>
      </c>
      <c r="F31" s="40">
        <v>770.28333333333342</v>
      </c>
      <c r="G31" s="41">
        <v>748.86666666666679</v>
      </c>
      <c r="H31" s="41">
        <v>736.38333333333333</v>
      </c>
      <c r="I31" s="41">
        <v>714.9666666666667</v>
      </c>
      <c r="J31" s="41">
        <v>782.76666666666688</v>
      </c>
      <c r="K31" s="41">
        <v>804.18333333333362</v>
      </c>
      <c r="L31" s="41">
        <v>816.66666666666697</v>
      </c>
      <c r="M31" s="31">
        <v>791.7</v>
      </c>
      <c r="N31" s="31">
        <v>757.8</v>
      </c>
      <c r="O31" s="42">
        <v>46065600</v>
      </c>
      <c r="P31" s="43">
        <v>-1.3745086452740024E-2</v>
      </c>
    </row>
    <row r="32" spans="1:16" ht="12.75" customHeight="1">
      <c r="A32" s="31">
        <v>22</v>
      </c>
      <c r="B32" s="32" t="s">
        <v>49</v>
      </c>
      <c r="C32" s="33" t="s">
        <v>62</v>
      </c>
      <c r="D32" s="34">
        <v>44525</v>
      </c>
      <c r="E32" s="40">
        <v>3712.7</v>
      </c>
      <c r="F32" s="40">
        <v>3761.4166666666665</v>
      </c>
      <c r="G32" s="41">
        <v>3648.833333333333</v>
      </c>
      <c r="H32" s="41">
        <v>3584.9666666666667</v>
      </c>
      <c r="I32" s="41">
        <v>3472.3833333333332</v>
      </c>
      <c r="J32" s="41">
        <v>3825.2833333333328</v>
      </c>
      <c r="K32" s="41">
        <v>3937.8666666666659</v>
      </c>
      <c r="L32" s="41">
        <v>4001.7333333333327</v>
      </c>
      <c r="M32" s="31">
        <v>3874</v>
      </c>
      <c r="N32" s="31">
        <v>3697.55</v>
      </c>
      <c r="O32" s="42">
        <v>2498500</v>
      </c>
      <c r="P32" s="43">
        <v>-6.133183056259979E-2</v>
      </c>
    </row>
    <row r="33" spans="1:16" ht="12.75" customHeight="1">
      <c r="A33" s="31">
        <v>23</v>
      </c>
      <c r="B33" s="32" t="s">
        <v>63</v>
      </c>
      <c r="C33" s="33" t="s">
        <v>64</v>
      </c>
      <c r="D33" s="34">
        <v>44525</v>
      </c>
      <c r="E33" s="40">
        <v>18036.2</v>
      </c>
      <c r="F33" s="40">
        <v>18110.133333333331</v>
      </c>
      <c r="G33" s="41">
        <v>17780.266666666663</v>
      </c>
      <c r="H33" s="41">
        <v>17524.333333333332</v>
      </c>
      <c r="I33" s="41">
        <v>17194.466666666664</v>
      </c>
      <c r="J33" s="41">
        <v>18366.066666666662</v>
      </c>
      <c r="K33" s="41">
        <v>18695.933333333331</v>
      </c>
      <c r="L33" s="41">
        <v>18951.866666666661</v>
      </c>
      <c r="M33" s="31">
        <v>18440</v>
      </c>
      <c r="N33" s="31">
        <v>17854.2</v>
      </c>
      <c r="O33" s="42">
        <v>689250</v>
      </c>
      <c r="P33" s="43">
        <v>-9.7692685321551301E-2</v>
      </c>
    </row>
    <row r="34" spans="1:16" ht="12.75" customHeight="1">
      <c r="A34" s="31">
        <v>24</v>
      </c>
      <c r="B34" s="32" t="s">
        <v>63</v>
      </c>
      <c r="C34" s="33" t="s">
        <v>65</v>
      </c>
      <c r="D34" s="34">
        <v>44525</v>
      </c>
      <c r="E34" s="40">
        <v>7505.2</v>
      </c>
      <c r="F34" s="40">
        <v>7500.7333333333336</v>
      </c>
      <c r="G34" s="41">
        <v>7382.4666666666672</v>
      </c>
      <c r="H34" s="41">
        <v>7259.7333333333336</v>
      </c>
      <c r="I34" s="41">
        <v>7141.4666666666672</v>
      </c>
      <c r="J34" s="41">
        <v>7623.4666666666672</v>
      </c>
      <c r="K34" s="41">
        <v>7741.7333333333336</v>
      </c>
      <c r="L34" s="41">
        <v>7864.4666666666672</v>
      </c>
      <c r="M34" s="31">
        <v>7619</v>
      </c>
      <c r="N34" s="31">
        <v>7378</v>
      </c>
      <c r="O34" s="42">
        <v>4810375</v>
      </c>
      <c r="P34" s="43">
        <v>-8.2755333094982717E-2</v>
      </c>
    </row>
    <row r="35" spans="1:16" ht="12.75" customHeight="1">
      <c r="A35" s="31">
        <v>25</v>
      </c>
      <c r="B35" s="32" t="s">
        <v>49</v>
      </c>
      <c r="C35" s="33" t="s">
        <v>66</v>
      </c>
      <c r="D35" s="34">
        <v>44525</v>
      </c>
      <c r="E35" s="40">
        <v>2491.8000000000002</v>
      </c>
      <c r="F35" s="40">
        <v>2490.4166666666665</v>
      </c>
      <c r="G35" s="41">
        <v>2467.333333333333</v>
      </c>
      <c r="H35" s="41">
        <v>2442.8666666666663</v>
      </c>
      <c r="I35" s="41">
        <v>2419.7833333333328</v>
      </c>
      <c r="J35" s="41">
        <v>2514.8833333333332</v>
      </c>
      <c r="K35" s="41">
        <v>2537.9666666666662</v>
      </c>
      <c r="L35" s="41">
        <v>2562.4333333333334</v>
      </c>
      <c r="M35" s="31">
        <v>2513.5</v>
      </c>
      <c r="N35" s="31">
        <v>2465.9499999999998</v>
      </c>
      <c r="O35" s="42">
        <v>1192400</v>
      </c>
      <c r="P35" s="43">
        <v>-0.22065359477124183</v>
      </c>
    </row>
    <row r="36" spans="1:16" ht="12.75" customHeight="1">
      <c r="A36" s="31">
        <v>26</v>
      </c>
      <c r="B36" s="32" t="s">
        <v>58</v>
      </c>
      <c r="C36" s="33" t="s">
        <v>67</v>
      </c>
      <c r="D36" s="34">
        <v>44525</v>
      </c>
      <c r="E36" s="40">
        <v>299.45</v>
      </c>
      <c r="F36" s="40">
        <v>300.81666666666666</v>
      </c>
      <c r="G36" s="41">
        <v>290.63333333333333</v>
      </c>
      <c r="H36" s="41">
        <v>281.81666666666666</v>
      </c>
      <c r="I36" s="41">
        <v>271.63333333333333</v>
      </c>
      <c r="J36" s="41">
        <v>309.63333333333333</v>
      </c>
      <c r="K36" s="41">
        <v>319.81666666666661</v>
      </c>
      <c r="L36" s="41">
        <v>328.63333333333333</v>
      </c>
      <c r="M36" s="31">
        <v>311</v>
      </c>
      <c r="N36" s="31">
        <v>292</v>
      </c>
      <c r="O36" s="42">
        <v>31168800</v>
      </c>
      <c r="P36" s="43">
        <v>-0.16287164612037708</v>
      </c>
    </row>
    <row r="37" spans="1:16" ht="12.75" customHeight="1">
      <c r="A37" s="31">
        <v>27</v>
      </c>
      <c r="B37" s="32" t="s">
        <v>58</v>
      </c>
      <c r="C37" s="33" t="s">
        <v>68</v>
      </c>
      <c r="D37" s="34">
        <v>44525</v>
      </c>
      <c r="E37" s="40">
        <v>98.1</v>
      </c>
      <c r="F37" s="40">
        <v>99.116666666666674</v>
      </c>
      <c r="G37" s="41">
        <v>96.583333333333343</v>
      </c>
      <c r="H37" s="41">
        <v>95.066666666666663</v>
      </c>
      <c r="I37" s="41">
        <v>92.533333333333331</v>
      </c>
      <c r="J37" s="41">
        <v>100.63333333333335</v>
      </c>
      <c r="K37" s="41">
        <v>103.16666666666669</v>
      </c>
      <c r="L37" s="41">
        <v>104.68333333333337</v>
      </c>
      <c r="M37" s="31">
        <v>101.65</v>
      </c>
      <c r="N37" s="31">
        <v>97.6</v>
      </c>
      <c r="O37" s="42">
        <v>158488200</v>
      </c>
      <c r="P37" s="43">
        <v>-8.6088247200107951E-2</v>
      </c>
    </row>
    <row r="38" spans="1:16" ht="12.75" customHeight="1">
      <c r="A38" s="31">
        <v>28</v>
      </c>
      <c r="B38" s="32" t="s">
        <v>56</v>
      </c>
      <c r="C38" s="33" t="s">
        <v>69</v>
      </c>
      <c r="D38" s="34">
        <v>44525</v>
      </c>
      <c r="E38" s="40">
        <v>1973.6</v>
      </c>
      <c r="F38" s="40">
        <v>1982.9333333333334</v>
      </c>
      <c r="G38" s="41">
        <v>1948.8666666666668</v>
      </c>
      <c r="H38" s="41">
        <v>1924.1333333333334</v>
      </c>
      <c r="I38" s="41">
        <v>1890.0666666666668</v>
      </c>
      <c r="J38" s="41">
        <v>2007.6666666666667</v>
      </c>
      <c r="K38" s="41">
        <v>2041.7333333333333</v>
      </c>
      <c r="L38" s="41">
        <v>2066.4666666666667</v>
      </c>
      <c r="M38" s="31">
        <v>2017</v>
      </c>
      <c r="N38" s="31">
        <v>1958.2</v>
      </c>
      <c r="O38" s="42">
        <v>1625800</v>
      </c>
      <c r="P38" s="43">
        <v>-0.15300859598853869</v>
      </c>
    </row>
    <row r="39" spans="1:16" ht="12.75" customHeight="1">
      <c r="A39" s="31">
        <v>29</v>
      </c>
      <c r="B39" s="32" t="s">
        <v>70</v>
      </c>
      <c r="C39" s="33" t="s">
        <v>71</v>
      </c>
      <c r="D39" s="34">
        <v>44525</v>
      </c>
      <c r="E39" s="40">
        <v>200.85</v>
      </c>
      <c r="F39" s="40">
        <v>203.11666666666665</v>
      </c>
      <c r="G39" s="41">
        <v>197.93333333333328</v>
      </c>
      <c r="H39" s="41">
        <v>195.01666666666662</v>
      </c>
      <c r="I39" s="41">
        <v>189.83333333333326</v>
      </c>
      <c r="J39" s="41">
        <v>206.0333333333333</v>
      </c>
      <c r="K39" s="41">
        <v>211.21666666666664</v>
      </c>
      <c r="L39" s="41">
        <v>214.13333333333333</v>
      </c>
      <c r="M39" s="31">
        <v>208.3</v>
      </c>
      <c r="N39" s="31">
        <v>200.2</v>
      </c>
      <c r="O39" s="42">
        <v>19186200</v>
      </c>
      <c r="P39" s="43">
        <v>-0.24472700074794315</v>
      </c>
    </row>
    <row r="40" spans="1:16" ht="12.75" customHeight="1">
      <c r="A40" s="31">
        <v>30</v>
      </c>
      <c r="B40" s="32" t="s">
        <v>56</v>
      </c>
      <c r="C40" s="33" t="s">
        <v>72</v>
      </c>
      <c r="D40" s="34">
        <v>44525</v>
      </c>
      <c r="E40" s="40">
        <v>740.2</v>
      </c>
      <c r="F40" s="40">
        <v>737.6</v>
      </c>
      <c r="G40" s="41">
        <v>727.05000000000007</v>
      </c>
      <c r="H40" s="41">
        <v>713.90000000000009</v>
      </c>
      <c r="I40" s="41">
        <v>703.35000000000014</v>
      </c>
      <c r="J40" s="41">
        <v>750.75</v>
      </c>
      <c r="K40" s="41">
        <v>761.3</v>
      </c>
      <c r="L40" s="41">
        <v>774.44999999999993</v>
      </c>
      <c r="M40" s="31">
        <v>748.15</v>
      </c>
      <c r="N40" s="31">
        <v>724.45</v>
      </c>
      <c r="O40" s="42">
        <v>5227200</v>
      </c>
      <c r="P40" s="43">
        <v>-8.5802231627549061E-2</v>
      </c>
    </row>
    <row r="41" spans="1:16" ht="12.75" customHeight="1">
      <c r="A41" s="31">
        <v>31</v>
      </c>
      <c r="B41" s="32" t="s">
        <v>49</v>
      </c>
      <c r="C41" s="33" t="s">
        <v>73</v>
      </c>
      <c r="D41" s="34">
        <v>44525</v>
      </c>
      <c r="E41" s="40">
        <v>767.2</v>
      </c>
      <c r="F41" s="40">
        <v>772.83333333333337</v>
      </c>
      <c r="G41" s="41">
        <v>759.31666666666672</v>
      </c>
      <c r="H41" s="41">
        <v>751.43333333333339</v>
      </c>
      <c r="I41" s="41">
        <v>737.91666666666674</v>
      </c>
      <c r="J41" s="41">
        <v>780.7166666666667</v>
      </c>
      <c r="K41" s="41">
        <v>794.23333333333335</v>
      </c>
      <c r="L41" s="41">
        <v>802.11666666666667</v>
      </c>
      <c r="M41" s="31">
        <v>786.35</v>
      </c>
      <c r="N41" s="31">
        <v>764.95</v>
      </c>
      <c r="O41" s="42">
        <v>9825000</v>
      </c>
      <c r="P41" s="43">
        <v>-6.880864373045209E-2</v>
      </c>
    </row>
    <row r="42" spans="1:16" ht="12.75" customHeight="1">
      <c r="A42" s="31">
        <v>32</v>
      </c>
      <c r="B42" s="32" t="s">
        <v>74</v>
      </c>
      <c r="C42" s="33" t="s">
        <v>75</v>
      </c>
      <c r="D42" s="34">
        <v>44525</v>
      </c>
      <c r="E42" s="40">
        <v>691.2</v>
      </c>
      <c r="F42" s="40">
        <v>694.7833333333333</v>
      </c>
      <c r="G42" s="41">
        <v>682.56666666666661</v>
      </c>
      <c r="H42" s="41">
        <v>673.93333333333328</v>
      </c>
      <c r="I42" s="41">
        <v>661.71666666666658</v>
      </c>
      <c r="J42" s="41">
        <v>703.41666666666663</v>
      </c>
      <c r="K42" s="41">
        <v>715.63333333333333</v>
      </c>
      <c r="L42" s="41">
        <v>724.26666666666665</v>
      </c>
      <c r="M42" s="31">
        <v>707</v>
      </c>
      <c r="N42" s="31">
        <v>686.15</v>
      </c>
      <c r="O42" s="42">
        <v>65940218</v>
      </c>
      <c r="P42" s="43">
        <v>-2.004036100678289E-2</v>
      </c>
    </row>
    <row r="43" spans="1:16" ht="12.75" customHeight="1">
      <c r="A43" s="31">
        <v>33</v>
      </c>
      <c r="B43" s="32" t="s">
        <v>70</v>
      </c>
      <c r="C43" s="33" t="s">
        <v>76</v>
      </c>
      <c r="D43" s="34">
        <v>44525</v>
      </c>
      <c r="E43" s="40">
        <v>68.150000000000006</v>
      </c>
      <c r="F43" s="40">
        <v>69.000000000000014</v>
      </c>
      <c r="G43" s="41">
        <v>66.800000000000026</v>
      </c>
      <c r="H43" s="41">
        <v>65.450000000000017</v>
      </c>
      <c r="I43" s="41">
        <v>63.250000000000028</v>
      </c>
      <c r="J43" s="41">
        <v>70.350000000000023</v>
      </c>
      <c r="K43" s="41">
        <v>72.550000000000011</v>
      </c>
      <c r="L43" s="41">
        <v>73.90000000000002</v>
      </c>
      <c r="M43" s="31">
        <v>71.2</v>
      </c>
      <c r="N43" s="31">
        <v>67.650000000000006</v>
      </c>
      <c r="O43" s="42">
        <v>115678500</v>
      </c>
      <c r="P43" s="43">
        <v>-7.3890383322125081E-2</v>
      </c>
    </row>
    <row r="44" spans="1:16" ht="12.75" customHeight="1">
      <c r="A44" s="31">
        <v>34</v>
      </c>
      <c r="B44" s="32" t="s">
        <v>47</v>
      </c>
      <c r="C44" s="33" t="s">
        <v>77</v>
      </c>
      <c r="D44" s="34">
        <v>44525</v>
      </c>
      <c r="E44" s="40">
        <v>338.4</v>
      </c>
      <c r="F44" s="40">
        <v>338.76666666666665</v>
      </c>
      <c r="G44" s="41">
        <v>336.13333333333333</v>
      </c>
      <c r="H44" s="41">
        <v>333.86666666666667</v>
      </c>
      <c r="I44" s="41">
        <v>331.23333333333335</v>
      </c>
      <c r="J44" s="41">
        <v>341.0333333333333</v>
      </c>
      <c r="K44" s="41">
        <v>343.66666666666663</v>
      </c>
      <c r="L44" s="41">
        <v>345.93333333333328</v>
      </c>
      <c r="M44" s="31">
        <v>341.4</v>
      </c>
      <c r="N44" s="31">
        <v>336.5</v>
      </c>
      <c r="O44" s="42">
        <v>18425300</v>
      </c>
      <c r="P44" s="43">
        <v>-8.8104723961297662E-2</v>
      </c>
    </row>
    <row r="45" spans="1:16" ht="12.75" customHeight="1">
      <c r="A45" s="31">
        <v>35</v>
      </c>
      <c r="B45" s="32" t="s">
        <v>49</v>
      </c>
      <c r="C45" s="33" t="s">
        <v>78</v>
      </c>
      <c r="D45" s="34">
        <v>44525</v>
      </c>
      <c r="E45" s="40">
        <v>16781.099999999999</v>
      </c>
      <c r="F45" s="40">
        <v>16851.033333333333</v>
      </c>
      <c r="G45" s="41">
        <v>16624.216666666667</v>
      </c>
      <c r="H45" s="41">
        <v>16467.333333333336</v>
      </c>
      <c r="I45" s="41">
        <v>16240.51666666667</v>
      </c>
      <c r="J45" s="41">
        <v>17007.916666666664</v>
      </c>
      <c r="K45" s="41">
        <v>17234.73333333333</v>
      </c>
      <c r="L45" s="41">
        <v>17391.616666666661</v>
      </c>
      <c r="M45" s="31">
        <v>17077.849999999999</v>
      </c>
      <c r="N45" s="31">
        <v>16694.150000000001</v>
      </c>
      <c r="O45" s="42">
        <v>142450</v>
      </c>
      <c r="P45" s="43">
        <v>-7.7695046940757531E-2</v>
      </c>
    </row>
    <row r="46" spans="1:16" ht="12.75" customHeight="1">
      <c r="A46" s="31">
        <v>36</v>
      </c>
      <c r="B46" s="32" t="s">
        <v>79</v>
      </c>
      <c r="C46" s="33" t="s">
        <v>80</v>
      </c>
      <c r="D46" s="34">
        <v>44525</v>
      </c>
      <c r="E46" s="40">
        <v>416</v>
      </c>
      <c r="F46" s="40">
        <v>419.3</v>
      </c>
      <c r="G46" s="41">
        <v>410.95000000000005</v>
      </c>
      <c r="H46" s="41">
        <v>405.90000000000003</v>
      </c>
      <c r="I46" s="41">
        <v>397.55000000000007</v>
      </c>
      <c r="J46" s="41">
        <v>424.35</v>
      </c>
      <c r="K46" s="41">
        <v>432.70000000000005</v>
      </c>
      <c r="L46" s="41">
        <v>437.75</v>
      </c>
      <c r="M46" s="31">
        <v>427.65</v>
      </c>
      <c r="N46" s="31">
        <v>414.25</v>
      </c>
      <c r="O46" s="42">
        <v>30355200</v>
      </c>
      <c r="P46" s="43">
        <v>-0.19794540093217922</v>
      </c>
    </row>
    <row r="47" spans="1:16" ht="12.75" customHeight="1">
      <c r="A47" s="31">
        <v>37</v>
      </c>
      <c r="B47" s="32" t="s">
        <v>56</v>
      </c>
      <c r="C47" s="33" t="s">
        <v>81</v>
      </c>
      <c r="D47" s="34">
        <v>44525</v>
      </c>
      <c r="E47" s="40">
        <v>3684.35</v>
      </c>
      <c r="F47" s="40">
        <v>3691.9666666666667</v>
      </c>
      <c r="G47" s="41">
        <v>3652.7333333333336</v>
      </c>
      <c r="H47" s="41">
        <v>3621.1166666666668</v>
      </c>
      <c r="I47" s="41">
        <v>3581.8833333333337</v>
      </c>
      <c r="J47" s="41">
        <v>3723.5833333333335</v>
      </c>
      <c r="K47" s="41">
        <v>3762.8166666666662</v>
      </c>
      <c r="L47" s="41">
        <v>3794.4333333333334</v>
      </c>
      <c r="M47" s="31">
        <v>3731.2</v>
      </c>
      <c r="N47" s="31">
        <v>3660.35</v>
      </c>
      <c r="O47" s="42">
        <v>1058000</v>
      </c>
      <c r="P47" s="43">
        <v>-8.9657546033384966E-2</v>
      </c>
    </row>
    <row r="48" spans="1:16" ht="12.75" customHeight="1">
      <c r="A48" s="31">
        <v>38</v>
      </c>
      <c r="B48" s="32" t="s">
        <v>47</v>
      </c>
      <c r="C48" s="33" t="s">
        <v>82</v>
      </c>
      <c r="D48" s="34">
        <v>44525</v>
      </c>
      <c r="E48" s="40">
        <v>493.35</v>
      </c>
      <c r="F48" s="40">
        <v>498.66666666666669</v>
      </c>
      <c r="G48" s="41">
        <v>486.08333333333337</v>
      </c>
      <c r="H48" s="41">
        <v>478.81666666666666</v>
      </c>
      <c r="I48" s="41">
        <v>466.23333333333335</v>
      </c>
      <c r="J48" s="41">
        <v>505.93333333333339</v>
      </c>
      <c r="K48" s="41">
        <v>518.51666666666677</v>
      </c>
      <c r="L48" s="41">
        <v>525.78333333333342</v>
      </c>
      <c r="M48" s="31">
        <v>511.25</v>
      </c>
      <c r="N48" s="31">
        <v>491.4</v>
      </c>
      <c r="O48" s="42">
        <v>18860600</v>
      </c>
      <c r="P48" s="43">
        <v>-3.0532624674884087E-2</v>
      </c>
    </row>
    <row r="49" spans="1:16" ht="12.75" customHeight="1">
      <c r="A49" s="31">
        <v>39</v>
      </c>
      <c r="B49" s="32" t="s">
        <v>58</v>
      </c>
      <c r="C49" s="33" t="s">
        <v>83</v>
      </c>
      <c r="D49" s="34">
        <v>44525</v>
      </c>
      <c r="E49" s="40">
        <v>194.8</v>
      </c>
      <c r="F49" s="40">
        <v>197.41666666666666</v>
      </c>
      <c r="G49" s="41">
        <v>190.23333333333332</v>
      </c>
      <c r="H49" s="41">
        <v>185.66666666666666</v>
      </c>
      <c r="I49" s="41">
        <v>178.48333333333332</v>
      </c>
      <c r="J49" s="41">
        <v>201.98333333333332</v>
      </c>
      <c r="K49" s="41">
        <v>209.16666666666666</v>
      </c>
      <c r="L49" s="41">
        <v>213.73333333333332</v>
      </c>
      <c r="M49" s="31">
        <v>204.6</v>
      </c>
      <c r="N49" s="31">
        <v>192.85</v>
      </c>
      <c r="O49" s="42">
        <v>47455200</v>
      </c>
      <c r="P49" s="43">
        <v>-0.22640845070422536</v>
      </c>
    </row>
    <row r="50" spans="1:16" ht="12.75" customHeight="1">
      <c r="A50" s="31">
        <v>40</v>
      </c>
      <c r="B50" s="32" t="s">
        <v>63</v>
      </c>
      <c r="C50" s="33" t="s">
        <v>332</v>
      </c>
      <c r="D50" s="34">
        <v>44525</v>
      </c>
      <c r="E50" s="40">
        <v>629</v>
      </c>
      <c r="F50" s="40">
        <v>635.33333333333337</v>
      </c>
      <c r="G50" s="41">
        <v>617.66666666666674</v>
      </c>
      <c r="H50" s="41">
        <v>606.33333333333337</v>
      </c>
      <c r="I50" s="41">
        <v>588.66666666666674</v>
      </c>
      <c r="J50" s="41">
        <v>646.66666666666674</v>
      </c>
      <c r="K50" s="41">
        <v>664.33333333333348</v>
      </c>
      <c r="L50" s="41">
        <v>675.66666666666674</v>
      </c>
      <c r="M50" s="31">
        <v>653</v>
      </c>
      <c r="N50" s="31">
        <v>624</v>
      </c>
      <c r="O50" s="42">
        <v>4518150</v>
      </c>
      <c r="P50" s="43">
        <v>-0.12845589618205755</v>
      </c>
    </row>
    <row r="51" spans="1:16" ht="12.75" customHeight="1">
      <c r="A51" s="31">
        <v>41</v>
      </c>
      <c r="B51" s="32" t="s">
        <v>63</v>
      </c>
      <c r="C51" s="33" t="s">
        <v>84</v>
      </c>
      <c r="D51" s="34">
        <v>44525</v>
      </c>
      <c r="E51" s="40">
        <v>610.54999999999995</v>
      </c>
      <c r="F51" s="40">
        <v>616.13333333333333</v>
      </c>
      <c r="G51" s="41">
        <v>599.4666666666667</v>
      </c>
      <c r="H51" s="41">
        <v>588.38333333333333</v>
      </c>
      <c r="I51" s="41">
        <v>571.7166666666667</v>
      </c>
      <c r="J51" s="41">
        <v>627.2166666666667</v>
      </c>
      <c r="K51" s="41">
        <v>643.88333333333344</v>
      </c>
      <c r="L51" s="41">
        <v>654.9666666666667</v>
      </c>
      <c r="M51" s="31">
        <v>632.79999999999995</v>
      </c>
      <c r="N51" s="31">
        <v>605.04999999999995</v>
      </c>
      <c r="O51" s="42">
        <v>9677500</v>
      </c>
      <c r="P51" s="43">
        <v>-6.3845223700120912E-2</v>
      </c>
    </row>
    <row r="52" spans="1:16" ht="12.75" customHeight="1">
      <c r="A52" s="31">
        <v>42</v>
      </c>
      <c r="B52" s="32" t="s">
        <v>47</v>
      </c>
      <c r="C52" s="33" t="s">
        <v>85</v>
      </c>
      <c r="D52" s="34">
        <v>44525</v>
      </c>
      <c r="E52" s="40">
        <v>895.4</v>
      </c>
      <c r="F52" s="40">
        <v>904.80000000000007</v>
      </c>
      <c r="G52" s="41">
        <v>881.20000000000016</v>
      </c>
      <c r="H52" s="41">
        <v>867.00000000000011</v>
      </c>
      <c r="I52" s="41">
        <v>843.4000000000002</v>
      </c>
      <c r="J52" s="41">
        <v>919.00000000000011</v>
      </c>
      <c r="K52" s="41">
        <v>942.6</v>
      </c>
      <c r="L52" s="41">
        <v>956.80000000000007</v>
      </c>
      <c r="M52" s="31">
        <v>928.4</v>
      </c>
      <c r="N52" s="31">
        <v>890.6</v>
      </c>
      <c r="O52" s="42">
        <v>11742900</v>
      </c>
      <c r="P52" s="43">
        <v>-6.1262665627435695E-2</v>
      </c>
    </row>
    <row r="53" spans="1:16" ht="12.75" customHeight="1">
      <c r="A53" s="31">
        <v>43</v>
      </c>
      <c r="B53" s="32" t="s">
        <v>44</v>
      </c>
      <c r="C53" s="33" t="s">
        <v>86</v>
      </c>
      <c r="D53" s="34">
        <v>44525</v>
      </c>
      <c r="E53" s="40">
        <v>166.05</v>
      </c>
      <c r="F53" s="40">
        <v>167.98333333333335</v>
      </c>
      <c r="G53" s="41">
        <v>163.41666666666669</v>
      </c>
      <c r="H53" s="41">
        <v>160.78333333333333</v>
      </c>
      <c r="I53" s="41">
        <v>156.21666666666667</v>
      </c>
      <c r="J53" s="41">
        <v>170.6166666666667</v>
      </c>
      <c r="K53" s="41">
        <v>175.18333333333337</v>
      </c>
      <c r="L53" s="41">
        <v>177.81666666666672</v>
      </c>
      <c r="M53" s="31">
        <v>172.55</v>
      </c>
      <c r="N53" s="31">
        <v>165.35</v>
      </c>
      <c r="O53" s="42">
        <v>65608200</v>
      </c>
      <c r="P53" s="43">
        <v>-0.13476237952808243</v>
      </c>
    </row>
    <row r="54" spans="1:16" ht="12.75" customHeight="1">
      <c r="A54" s="31">
        <v>44</v>
      </c>
      <c r="B54" s="32" t="s">
        <v>87</v>
      </c>
      <c r="C54" s="33" t="s">
        <v>88</v>
      </c>
      <c r="D54" s="34">
        <v>44525</v>
      </c>
      <c r="E54" s="40">
        <v>4986.8</v>
      </c>
      <c r="F54" s="40">
        <v>5003.95</v>
      </c>
      <c r="G54" s="41">
        <v>4887.95</v>
      </c>
      <c r="H54" s="41">
        <v>4789.1000000000004</v>
      </c>
      <c r="I54" s="41">
        <v>4673.1000000000004</v>
      </c>
      <c r="J54" s="41">
        <v>5102.7999999999993</v>
      </c>
      <c r="K54" s="41">
        <v>5218.7999999999993</v>
      </c>
      <c r="L54" s="41">
        <v>5317.6499999999987</v>
      </c>
      <c r="M54" s="31">
        <v>5119.95</v>
      </c>
      <c r="N54" s="31">
        <v>4905.1000000000004</v>
      </c>
      <c r="O54" s="42">
        <v>536000</v>
      </c>
      <c r="P54" s="43">
        <v>-0.16847657461991933</v>
      </c>
    </row>
    <row r="55" spans="1:16" ht="12.75" customHeight="1">
      <c r="A55" s="31">
        <v>45</v>
      </c>
      <c r="B55" s="32" t="s">
        <v>56</v>
      </c>
      <c r="C55" s="33" t="s">
        <v>89</v>
      </c>
      <c r="D55" s="34">
        <v>44525</v>
      </c>
      <c r="E55" s="40">
        <v>1501.75</v>
      </c>
      <c r="F55" s="40">
        <v>1507.4833333333333</v>
      </c>
      <c r="G55" s="41">
        <v>1491.0666666666666</v>
      </c>
      <c r="H55" s="41">
        <v>1480.3833333333332</v>
      </c>
      <c r="I55" s="41">
        <v>1463.9666666666665</v>
      </c>
      <c r="J55" s="41">
        <v>1518.1666666666667</v>
      </c>
      <c r="K55" s="41">
        <v>1534.5833333333333</v>
      </c>
      <c r="L55" s="41">
        <v>1545.2666666666669</v>
      </c>
      <c r="M55" s="31">
        <v>1523.9</v>
      </c>
      <c r="N55" s="31">
        <v>1496.8</v>
      </c>
      <c r="O55" s="42">
        <v>3362100</v>
      </c>
      <c r="P55" s="43">
        <v>-4.5793185656104102E-2</v>
      </c>
    </row>
    <row r="56" spans="1:16" ht="12.75" customHeight="1">
      <c r="A56" s="31">
        <v>46</v>
      </c>
      <c r="B56" s="32" t="s">
        <v>44</v>
      </c>
      <c r="C56" s="33" t="s">
        <v>90</v>
      </c>
      <c r="D56" s="34">
        <v>44525</v>
      </c>
      <c r="E56" s="40">
        <v>657.05</v>
      </c>
      <c r="F56" s="40">
        <v>664.85</v>
      </c>
      <c r="G56" s="41">
        <v>645.5</v>
      </c>
      <c r="H56" s="41">
        <v>633.94999999999993</v>
      </c>
      <c r="I56" s="41">
        <v>614.59999999999991</v>
      </c>
      <c r="J56" s="41">
        <v>676.40000000000009</v>
      </c>
      <c r="K56" s="41">
        <v>695.75000000000023</v>
      </c>
      <c r="L56" s="41">
        <v>707.30000000000018</v>
      </c>
      <c r="M56" s="31">
        <v>684.2</v>
      </c>
      <c r="N56" s="31">
        <v>653.29999999999995</v>
      </c>
      <c r="O56" s="42">
        <v>6716211</v>
      </c>
      <c r="P56" s="43">
        <v>-8.6910327241818949E-2</v>
      </c>
    </row>
    <row r="57" spans="1:16" ht="12.75" customHeight="1">
      <c r="A57" s="31">
        <v>47</v>
      </c>
      <c r="B57" s="32" t="s">
        <v>44</v>
      </c>
      <c r="C57" s="33" t="s">
        <v>91</v>
      </c>
      <c r="D57" s="34">
        <v>44525</v>
      </c>
      <c r="E57" s="40">
        <v>797.25</v>
      </c>
      <c r="F57" s="40">
        <v>794.4</v>
      </c>
      <c r="G57" s="41">
        <v>778.8</v>
      </c>
      <c r="H57" s="41">
        <v>760.35</v>
      </c>
      <c r="I57" s="41">
        <v>744.75</v>
      </c>
      <c r="J57" s="41">
        <v>812.84999999999991</v>
      </c>
      <c r="K57" s="41">
        <v>828.45</v>
      </c>
      <c r="L57" s="41">
        <v>846.89999999999986</v>
      </c>
      <c r="M57" s="31">
        <v>810</v>
      </c>
      <c r="N57" s="31">
        <v>775.95</v>
      </c>
      <c r="O57" s="42">
        <v>1690625</v>
      </c>
      <c r="P57" s="43">
        <v>-0.11946614583333333</v>
      </c>
    </row>
    <row r="58" spans="1:16" ht="12.75" customHeight="1">
      <c r="A58" s="31">
        <v>48</v>
      </c>
      <c r="B58" s="32" t="s">
        <v>70</v>
      </c>
      <c r="C58" s="33" t="s">
        <v>251</v>
      </c>
      <c r="D58" s="34">
        <v>44525</v>
      </c>
      <c r="E58" s="40">
        <v>466.05</v>
      </c>
      <c r="F58" s="40">
        <v>471.84999999999997</v>
      </c>
      <c r="G58" s="41">
        <v>456.74999999999994</v>
      </c>
      <c r="H58" s="41">
        <v>447.45</v>
      </c>
      <c r="I58" s="41">
        <v>432.34999999999997</v>
      </c>
      <c r="J58" s="41">
        <v>481.14999999999992</v>
      </c>
      <c r="K58" s="41">
        <v>496.24999999999994</v>
      </c>
      <c r="L58" s="41">
        <v>505.5499999999999</v>
      </c>
      <c r="M58" s="31">
        <v>486.95</v>
      </c>
      <c r="N58" s="31">
        <v>462.55</v>
      </c>
      <c r="O58" s="42">
        <v>1659900</v>
      </c>
      <c r="P58" s="43">
        <v>-0.14697569248162803</v>
      </c>
    </row>
    <row r="59" spans="1:16" ht="12.75" customHeight="1">
      <c r="A59" s="31">
        <v>49</v>
      </c>
      <c r="B59" s="32" t="s">
        <v>58</v>
      </c>
      <c r="C59" s="33" t="s">
        <v>92</v>
      </c>
      <c r="D59" s="34">
        <v>44525</v>
      </c>
      <c r="E59" s="40">
        <v>170.35</v>
      </c>
      <c r="F59" s="40">
        <v>172.35</v>
      </c>
      <c r="G59" s="41">
        <v>167.45</v>
      </c>
      <c r="H59" s="41">
        <v>164.54999999999998</v>
      </c>
      <c r="I59" s="41">
        <v>159.64999999999998</v>
      </c>
      <c r="J59" s="41">
        <v>175.25</v>
      </c>
      <c r="K59" s="41">
        <v>180.15000000000003</v>
      </c>
      <c r="L59" s="41">
        <v>183.05</v>
      </c>
      <c r="M59" s="31">
        <v>177.25</v>
      </c>
      <c r="N59" s="31">
        <v>169.45</v>
      </c>
      <c r="O59" s="42">
        <v>8943500</v>
      </c>
      <c r="P59" s="43">
        <v>-8.3253892596123286E-2</v>
      </c>
    </row>
    <row r="60" spans="1:16" ht="12.75" customHeight="1">
      <c r="A60" s="31">
        <v>50</v>
      </c>
      <c r="B60" s="32" t="s">
        <v>70</v>
      </c>
      <c r="C60" s="33" t="s">
        <v>93</v>
      </c>
      <c r="D60" s="34">
        <v>44525</v>
      </c>
      <c r="E60" s="40">
        <v>894.9</v>
      </c>
      <c r="F60" s="40">
        <v>911.88333333333321</v>
      </c>
      <c r="G60" s="41">
        <v>868.96666666666647</v>
      </c>
      <c r="H60" s="41">
        <v>843.0333333333333</v>
      </c>
      <c r="I60" s="41">
        <v>800.11666666666656</v>
      </c>
      <c r="J60" s="41">
        <v>937.81666666666638</v>
      </c>
      <c r="K60" s="41">
        <v>980.73333333333312</v>
      </c>
      <c r="L60" s="41">
        <v>1006.6666666666663</v>
      </c>
      <c r="M60" s="31">
        <v>954.8</v>
      </c>
      <c r="N60" s="31">
        <v>885.95</v>
      </c>
      <c r="O60" s="42">
        <v>2951400</v>
      </c>
      <c r="P60" s="43">
        <v>-1.3041733547351525E-2</v>
      </c>
    </row>
    <row r="61" spans="1:16" ht="12.75" customHeight="1">
      <c r="A61" s="31">
        <v>51</v>
      </c>
      <c r="B61" s="32" t="s">
        <v>56</v>
      </c>
      <c r="C61" s="33" t="s">
        <v>94</v>
      </c>
      <c r="D61" s="34">
        <v>44525</v>
      </c>
      <c r="E61" s="40">
        <v>589.45000000000005</v>
      </c>
      <c r="F61" s="40">
        <v>590.33333333333337</v>
      </c>
      <c r="G61" s="41">
        <v>586.2166666666667</v>
      </c>
      <c r="H61" s="41">
        <v>582.98333333333335</v>
      </c>
      <c r="I61" s="41">
        <v>578.86666666666667</v>
      </c>
      <c r="J61" s="41">
        <v>593.56666666666672</v>
      </c>
      <c r="K61" s="41">
        <v>597.68333333333328</v>
      </c>
      <c r="L61" s="41">
        <v>600.91666666666674</v>
      </c>
      <c r="M61" s="31">
        <v>594.45000000000005</v>
      </c>
      <c r="N61" s="31">
        <v>587.1</v>
      </c>
      <c r="O61" s="42">
        <v>12712500</v>
      </c>
      <c r="P61" s="43">
        <v>-0.10285815102328864</v>
      </c>
    </row>
    <row r="62" spans="1:16" ht="12.75" customHeight="1">
      <c r="A62" s="31">
        <v>52</v>
      </c>
      <c r="B62" s="32" t="s">
        <v>42</v>
      </c>
      <c r="C62" s="33" t="s">
        <v>252</v>
      </c>
      <c r="D62" s="34">
        <v>44525</v>
      </c>
      <c r="E62" s="40">
        <v>1991.1</v>
      </c>
      <c r="F62" s="40">
        <v>1963.8500000000001</v>
      </c>
      <c r="G62" s="41">
        <v>1916.7500000000002</v>
      </c>
      <c r="H62" s="41">
        <v>1842.4</v>
      </c>
      <c r="I62" s="41">
        <v>1795.3000000000002</v>
      </c>
      <c r="J62" s="41">
        <v>2038.2000000000003</v>
      </c>
      <c r="K62" s="41">
        <v>2085.3000000000002</v>
      </c>
      <c r="L62" s="41">
        <v>2159.6500000000005</v>
      </c>
      <c r="M62" s="31">
        <v>2010.95</v>
      </c>
      <c r="N62" s="31">
        <v>1889.5</v>
      </c>
      <c r="O62" s="42">
        <v>522000</v>
      </c>
      <c r="P62" s="43">
        <v>-0.15568135867367569</v>
      </c>
    </row>
    <row r="63" spans="1:16" ht="12.75" customHeight="1">
      <c r="A63" s="31">
        <v>53</v>
      </c>
      <c r="B63" s="32" t="s">
        <v>38</v>
      </c>
      <c r="C63" s="33" t="s">
        <v>95</v>
      </c>
      <c r="D63" s="34">
        <v>44525</v>
      </c>
      <c r="E63" s="40">
        <v>2252.3000000000002</v>
      </c>
      <c r="F63" s="40">
        <v>2270.1166666666668</v>
      </c>
      <c r="G63" s="41">
        <v>2190.2333333333336</v>
      </c>
      <c r="H63" s="41">
        <v>2128.166666666667</v>
      </c>
      <c r="I63" s="41">
        <v>2048.2833333333338</v>
      </c>
      <c r="J63" s="41">
        <v>2332.1833333333334</v>
      </c>
      <c r="K63" s="41">
        <v>2412.0666666666666</v>
      </c>
      <c r="L63" s="41">
        <v>2474.1333333333332</v>
      </c>
      <c r="M63" s="31">
        <v>2350</v>
      </c>
      <c r="N63" s="31">
        <v>2208.0500000000002</v>
      </c>
      <c r="O63" s="42">
        <v>3248500</v>
      </c>
      <c r="P63" s="43">
        <v>-1.6500151377535573E-2</v>
      </c>
    </row>
    <row r="64" spans="1:16" ht="12.75" customHeight="1">
      <c r="A64" s="31">
        <v>54</v>
      </c>
      <c r="B64" s="32" t="s">
        <v>44</v>
      </c>
      <c r="C64" s="33" t="s">
        <v>351</v>
      </c>
      <c r="D64" s="34">
        <v>44525</v>
      </c>
      <c r="E64" s="40">
        <v>260.89999999999998</v>
      </c>
      <c r="F64" s="40">
        <v>263.98333333333335</v>
      </c>
      <c r="G64" s="41">
        <v>255.9666666666667</v>
      </c>
      <c r="H64" s="41">
        <v>251.03333333333336</v>
      </c>
      <c r="I64" s="41">
        <v>243.01666666666671</v>
      </c>
      <c r="J64" s="41">
        <v>268.91666666666669</v>
      </c>
      <c r="K64" s="41">
        <v>276.93333333333334</v>
      </c>
      <c r="L64" s="41">
        <v>281.86666666666667</v>
      </c>
      <c r="M64" s="31">
        <v>272</v>
      </c>
      <c r="N64" s="31">
        <v>259.05</v>
      </c>
      <c r="O64" s="42">
        <v>11642600</v>
      </c>
      <c r="P64" s="43">
        <v>-6.2418966475273202E-2</v>
      </c>
    </row>
    <row r="65" spans="1:16" ht="12.75" customHeight="1">
      <c r="A65" s="31">
        <v>55</v>
      </c>
      <c r="B65" s="32" t="s">
        <v>47</v>
      </c>
      <c r="C65" s="33" t="s">
        <v>96</v>
      </c>
      <c r="D65" s="34">
        <v>44525</v>
      </c>
      <c r="E65" s="40">
        <v>5128.2</v>
      </c>
      <c r="F65" s="40">
        <v>5154.5666666666666</v>
      </c>
      <c r="G65" s="41">
        <v>5090.1333333333332</v>
      </c>
      <c r="H65" s="41">
        <v>5052.0666666666666</v>
      </c>
      <c r="I65" s="41">
        <v>4987.6333333333332</v>
      </c>
      <c r="J65" s="41">
        <v>5192.6333333333332</v>
      </c>
      <c r="K65" s="41">
        <v>5257.0666666666657</v>
      </c>
      <c r="L65" s="41">
        <v>5295.1333333333332</v>
      </c>
      <c r="M65" s="31">
        <v>5219</v>
      </c>
      <c r="N65" s="31">
        <v>5116.5</v>
      </c>
      <c r="O65" s="42">
        <v>1792200</v>
      </c>
      <c r="P65" s="43">
        <v>-6.029781879194631E-2</v>
      </c>
    </row>
    <row r="66" spans="1:16" ht="12.75" customHeight="1">
      <c r="A66" s="31">
        <v>56</v>
      </c>
      <c r="B66" s="32" t="s">
        <v>44</v>
      </c>
      <c r="C66" s="33" t="s">
        <v>254</v>
      </c>
      <c r="D66" s="34">
        <v>44525</v>
      </c>
      <c r="E66" s="40">
        <v>5160.6000000000004</v>
      </c>
      <c r="F66" s="40">
        <v>5171.8833333333341</v>
      </c>
      <c r="G66" s="41">
        <v>5043.7666666666682</v>
      </c>
      <c r="H66" s="41">
        <v>4926.9333333333343</v>
      </c>
      <c r="I66" s="41">
        <v>4798.8166666666684</v>
      </c>
      <c r="J66" s="41">
        <v>5288.7166666666681</v>
      </c>
      <c r="K66" s="41">
        <v>5416.8333333333348</v>
      </c>
      <c r="L66" s="41">
        <v>5533.6666666666679</v>
      </c>
      <c r="M66" s="31">
        <v>5300</v>
      </c>
      <c r="N66" s="31">
        <v>5055.05</v>
      </c>
      <c r="O66" s="42">
        <v>469000</v>
      </c>
      <c r="P66" s="43">
        <v>-5.3958648512355017E-2</v>
      </c>
    </row>
    <row r="67" spans="1:16" ht="12.75" customHeight="1">
      <c r="A67" s="31">
        <v>57</v>
      </c>
      <c r="B67" s="32" t="s">
        <v>97</v>
      </c>
      <c r="C67" s="33" t="s">
        <v>98</v>
      </c>
      <c r="D67" s="34">
        <v>44525</v>
      </c>
      <c r="E67" s="40">
        <v>398.05</v>
      </c>
      <c r="F67" s="40">
        <v>403.15000000000003</v>
      </c>
      <c r="G67" s="41">
        <v>389.65000000000009</v>
      </c>
      <c r="H67" s="41">
        <v>381.25000000000006</v>
      </c>
      <c r="I67" s="41">
        <v>367.75000000000011</v>
      </c>
      <c r="J67" s="41">
        <v>411.55000000000007</v>
      </c>
      <c r="K67" s="41">
        <v>425.04999999999995</v>
      </c>
      <c r="L67" s="41">
        <v>433.45000000000005</v>
      </c>
      <c r="M67" s="31">
        <v>416.65</v>
      </c>
      <c r="N67" s="31">
        <v>394.75</v>
      </c>
      <c r="O67" s="42">
        <v>36111900</v>
      </c>
      <c r="P67" s="43">
        <v>-5.8099500774660008E-2</v>
      </c>
    </row>
    <row r="68" spans="1:16" ht="12.75" customHeight="1">
      <c r="A68" s="31">
        <v>58</v>
      </c>
      <c r="B68" s="32" t="s">
        <v>47</v>
      </c>
      <c r="C68" s="33" t="s">
        <v>99</v>
      </c>
      <c r="D68" s="34">
        <v>44525</v>
      </c>
      <c r="E68" s="40">
        <v>4588</v>
      </c>
      <c r="F68" s="40">
        <v>4617.4000000000005</v>
      </c>
      <c r="G68" s="41">
        <v>4542.5500000000011</v>
      </c>
      <c r="H68" s="41">
        <v>4497.1000000000004</v>
      </c>
      <c r="I68" s="41">
        <v>4422.2500000000009</v>
      </c>
      <c r="J68" s="41">
        <v>4662.8500000000013</v>
      </c>
      <c r="K68" s="41">
        <v>4737.7000000000016</v>
      </c>
      <c r="L68" s="41">
        <v>4783.1500000000015</v>
      </c>
      <c r="M68" s="31">
        <v>4692.25</v>
      </c>
      <c r="N68" s="31">
        <v>4571.95</v>
      </c>
      <c r="O68" s="42">
        <v>2804625</v>
      </c>
      <c r="P68" s="43">
        <v>-4.0210463275869447E-2</v>
      </c>
    </row>
    <row r="69" spans="1:16" ht="12.75" customHeight="1">
      <c r="A69" s="31">
        <v>59</v>
      </c>
      <c r="B69" s="32" t="s">
        <v>49</v>
      </c>
      <c r="C69" s="33" t="s">
        <v>100</v>
      </c>
      <c r="D69" s="34">
        <v>44525</v>
      </c>
      <c r="E69" s="40">
        <v>2539.6</v>
      </c>
      <c r="F69" s="40">
        <v>2541.1333333333332</v>
      </c>
      <c r="G69" s="41">
        <v>2490.1166666666663</v>
      </c>
      <c r="H69" s="41">
        <v>2440.6333333333332</v>
      </c>
      <c r="I69" s="41">
        <v>2389.6166666666663</v>
      </c>
      <c r="J69" s="41">
        <v>2590.6166666666663</v>
      </c>
      <c r="K69" s="41">
        <v>2641.6333333333328</v>
      </c>
      <c r="L69" s="41">
        <v>2691.1166666666663</v>
      </c>
      <c r="M69" s="31">
        <v>2592.15</v>
      </c>
      <c r="N69" s="31">
        <v>2491.65</v>
      </c>
      <c r="O69" s="42">
        <v>4010300</v>
      </c>
      <c r="P69" s="43">
        <v>-4.7468617507689749E-2</v>
      </c>
    </row>
    <row r="70" spans="1:16" ht="12.75" customHeight="1">
      <c r="A70" s="31">
        <v>60</v>
      </c>
      <c r="B70" s="32" t="s">
        <v>49</v>
      </c>
      <c r="C70" s="33" t="s">
        <v>101</v>
      </c>
      <c r="D70" s="34">
        <v>44525</v>
      </c>
      <c r="E70" s="40">
        <v>1539.3</v>
      </c>
      <c r="F70" s="40">
        <v>1543.0166666666667</v>
      </c>
      <c r="G70" s="41">
        <v>1514.2833333333333</v>
      </c>
      <c r="H70" s="41">
        <v>1489.2666666666667</v>
      </c>
      <c r="I70" s="41">
        <v>1460.5333333333333</v>
      </c>
      <c r="J70" s="41">
        <v>1568.0333333333333</v>
      </c>
      <c r="K70" s="41">
        <v>1596.7666666666664</v>
      </c>
      <c r="L70" s="41">
        <v>1621.7833333333333</v>
      </c>
      <c r="M70" s="31">
        <v>1571.75</v>
      </c>
      <c r="N70" s="31">
        <v>1518</v>
      </c>
      <c r="O70" s="42">
        <v>7988200</v>
      </c>
      <c r="P70" s="43">
        <v>-1.4386536373507057E-2</v>
      </c>
    </row>
    <row r="71" spans="1:16" ht="12.75" customHeight="1">
      <c r="A71" s="31">
        <v>61</v>
      </c>
      <c r="B71" s="32" t="s">
        <v>49</v>
      </c>
      <c r="C71" s="33" t="s">
        <v>102</v>
      </c>
      <c r="D71" s="34">
        <v>44525</v>
      </c>
      <c r="E71" s="40">
        <v>172.35</v>
      </c>
      <c r="F71" s="40">
        <v>173.68333333333331</v>
      </c>
      <c r="G71" s="41">
        <v>170.41666666666663</v>
      </c>
      <c r="H71" s="41">
        <v>168.48333333333332</v>
      </c>
      <c r="I71" s="41">
        <v>165.21666666666664</v>
      </c>
      <c r="J71" s="41">
        <v>175.61666666666662</v>
      </c>
      <c r="K71" s="41">
        <v>178.88333333333333</v>
      </c>
      <c r="L71" s="41">
        <v>180.81666666666661</v>
      </c>
      <c r="M71" s="31">
        <v>176.95</v>
      </c>
      <c r="N71" s="31">
        <v>171.75</v>
      </c>
      <c r="O71" s="42">
        <v>29959200</v>
      </c>
      <c r="P71" s="43">
        <v>-0.1079429735234216</v>
      </c>
    </row>
    <row r="72" spans="1:16" ht="12.75" customHeight="1">
      <c r="A72" s="31">
        <v>62</v>
      </c>
      <c r="B72" s="32" t="s">
        <v>58</v>
      </c>
      <c r="C72" s="33" t="s">
        <v>103</v>
      </c>
      <c r="D72" s="34">
        <v>44525</v>
      </c>
      <c r="E72" s="40">
        <v>98.15</v>
      </c>
      <c r="F72" s="40">
        <v>99.216666666666683</v>
      </c>
      <c r="G72" s="41">
        <v>96.483333333333363</v>
      </c>
      <c r="H72" s="41">
        <v>94.816666666666677</v>
      </c>
      <c r="I72" s="41">
        <v>92.083333333333357</v>
      </c>
      <c r="J72" s="41">
        <v>100.88333333333337</v>
      </c>
      <c r="K72" s="41">
        <v>103.61666666666669</v>
      </c>
      <c r="L72" s="41">
        <v>105.28333333333337</v>
      </c>
      <c r="M72" s="31">
        <v>101.95</v>
      </c>
      <c r="N72" s="31">
        <v>97.55</v>
      </c>
      <c r="O72" s="42">
        <v>93500000</v>
      </c>
      <c r="P72" s="43">
        <v>-9.5044521873790172E-2</v>
      </c>
    </row>
    <row r="73" spans="1:16" ht="12.75" customHeight="1">
      <c r="A73" s="31">
        <v>63</v>
      </c>
      <c r="B73" s="32" t="s">
        <v>79</v>
      </c>
      <c r="C73" s="33" t="s">
        <v>104</v>
      </c>
      <c r="D73" s="34">
        <v>44525</v>
      </c>
      <c r="E73" s="40">
        <v>147.6</v>
      </c>
      <c r="F73" s="40">
        <v>148.56666666666666</v>
      </c>
      <c r="G73" s="41">
        <v>145.78333333333333</v>
      </c>
      <c r="H73" s="41">
        <v>143.96666666666667</v>
      </c>
      <c r="I73" s="41">
        <v>141.18333333333334</v>
      </c>
      <c r="J73" s="41">
        <v>150.38333333333333</v>
      </c>
      <c r="K73" s="41">
        <v>153.16666666666663</v>
      </c>
      <c r="L73" s="41">
        <v>154.98333333333332</v>
      </c>
      <c r="M73" s="31">
        <v>151.35</v>
      </c>
      <c r="N73" s="31">
        <v>146.75</v>
      </c>
      <c r="O73" s="42">
        <v>41187200</v>
      </c>
      <c r="P73" s="43">
        <v>-0.31542127141843251</v>
      </c>
    </row>
    <row r="74" spans="1:16" ht="12.75" customHeight="1">
      <c r="A74" s="31">
        <v>64</v>
      </c>
      <c r="B74" s="32" t="s">
        <v>47</v>
      </c>
      <c r="C74" s="33" t="s">
        <v>105</v>
      </c>
      <c r="D74" s="34">
        <v>44525</v>
      </c>
      <c r="E74" s="40">
        <v>494.65</v>
      </c>
      <c r="F74" s="40">
        <v>497.5333333333333</v>
      </c>
      <c r="G74" s="41">
        <v>487.51666666666659</v>
      </c>
      <c r="H74" s="41">
        <v>480.38333333333327</v>
      </c>
      <c r="I74" s="41">
        <v>470.36666666666656</v>
      </c>
      <c r="J74" s="41">
        <v>504.66666666666663</v>
      </c>
      <c r="K74" s="41">
        <v>514.68333333333328</v>
      </c>
      <c r="L74" s="41">
        <v>521.81666666666661</v>
      </c>
      <c r="M74" s="31">
        <v>507.55</v>
      </c>
      <c r="N74" s="31">
        <v>490.4</v>
      </c>
      <c r="O74" s="42">
        <v>8200650</v>
      </c>
      <c r="P74" s="43">
        <v>-1.3965707964601769E-2</v>
      </c>
    </row>
    <row r="75" spans="1:16" ht="12.75" customHeight="1">
      <c r="A75" s="31">
        <v>65</v>
      </c>
      <c r="B75" s="32" t="s">
        <v>106</v>
      </c>
      <c r="C75" s="44" t="s">
        <v>107</v>
      </c>
      <c r="D75" s="34">
        <v>44525</v>
      </c>
      <c r="E75" s="40">
        <v>40.049999999999997</v>
      </c>
      <c r="F75" s="40">
        <v>40.366666666666667</v>
      </c>
      <c r="G75" s="41">
        <v>39.483333333333334</v>
      </c>
      <c r="H75" s="41">
        <v>38.916666666666664</v>
      </c>
      <c r="I75" s="41">
        <v>38.033333333333331</v>
      </c>
      <c r="J75" s="41">
        <v>40.933333333333337</v>
      </c>
      <c r="K75" s="41">
        <v>41.816666666666677</v>
      </c>
      <c r="L75" s="41">
        <v>42.38333333333334</v>
      </c>
      <c r="M75" s="31">
        <v>41.25</v>
      </c>
      <c r="N75" s="31">
        <v>39.799999999999997</v>
      </c>
      <c r="O75" s="42">
        <v>120780000</v>
      </c>
      <c r="P75" s="43">
        <v>-0.13012477718360071</v>
      </c>
    </row>
    <row r="76" spans="1:16" ht="12.75" customHeight="1">
      <c r="A76" s="31">
        <v>66</v>
      </c>
      <c r="B76" s="32" t="s">
        <v>56</v>
      </c>
      <c r="C76" s="33" t="s">
        <v>108</v>
      </c>
      <c r="D76" s="34">
        <v>44525</v>
      </c>
      <c r="E76" s="40">
        <v>986</v>
      </c>
      <c r="F76" s="40">
        <v>994.93333333333339</v>
      </c>
      <c r="G76" s="41">
        <v>974.36666666666679</v>
      </c>
      <c r="H76" s="41">
        <v>962.73333333333335</v>
      </c>
      <c r="I76" s="41">
        <v>942.16666666666674</v>
      </c>
      <c r="J76" s="41">
        <v>1006.5666666666668</v>
      </c>
      <c r="K76" s="41">
        <v>1027.1333333333334</v>
      </c>
      <c r="L76" s="41">
        <v>1038.7666666666669</v>
      </c>
      <c r="M76" s="31">
        <v>1015.5</v>
      </c>
      <c r="N76" s="31">
        <v>983.3</v>
      </c>
      <c r="O76" s="42">
        <v>4562000</v>
      </c>
      <c r="P76" s="43">
        <v>-9.9308983218163865E-2</v>
      </c>
    </row>
    <row r="77" spans="1:16" ht="12.75" customHeight="1">
      <c r="A77" s="31">
        <v>67</v>
      </c>
      <c r="B77" s="32" t="s">
        <v>97</v>
      </c>
      <c r="C77" s="33" t="s">
        <v>109</v>
      </c>
      <c r="D77" s="34">
        <v>44525</v>
      </c>
      <c r="E77" s="40">
        <v>2279.1</v>
      </c>
      <c r="F77" s="40">
        <v>2309.35</v>
      </c>
      <c r="G77" s="41">
        <v>2231</v>
      </c>
      <c r="H77" s="41">
        <v>2182.9</v>
      </c>
      <c r="I77" s="41">
        <v>2104.5500000000002</v>
      </c>
      <c r="J77" s="41">
        <v>2357.4499999999998</v>
      </c>
      <c r="K77" s="41">
        <v>2435.7999999999993</v>
      </c>
      <c r="L77" s="41">
        <v>2483.8999999999996</v>
      </c>
      <c r="M77" s="31">
        <v>2387.6999999999998</v>
      </c>
      <c r="N77" s="31">
        <v>2261.25</v>
      </c>
      <c r="O77" s="42">
        <v>1844050</v>
      </c>
      <c r="P77" s="43">
        <v>-0.13161922252831343</v>
      </c>
    </row>
    <row r="78" spans="1:16" ht="12.75" customHeight="1">
      <c r="A78" s="31">
        <v>68</v>
      </c>
      <c r="B78" s="32" t="s">
        <v>47</v>
      </c>
      <c r="C78" s="33" t="s">
        <v>110</v>
      </c>
      <c r="D78" s="34">
        <v>44525</v>
      </c>
      <c r="E78" s="40">
        <v>310.3</v>
      </c>
      <c r="F78" s="40">
        <v>313.61666666666667</v>
      </c>
      <c r="G78" s="41">
        <v>304.33333333333337</v>
      </c>
      <c r="H78" s="41">
        <v>298.36666666666667</v>
      </c>
      <c r="I78" s="41">
        <v>289.08333333333337</v>
      </c>
      <c r="J78" s="41">
        <v>319.58333333333337</v>
      </c>
      <c r="K78" s="41">
        <v>328.86666666666667</v>
      </c>
      <c r="L78" s="41">
        <v>334.83333333333337</v>
      </c>
      <c r="M78" s="31">
        <v>322.89999999999998</v>
      </c>
      <c r="N78" s="31">
        <v>307.64999999999998</v>
      </c>
      <c r="O78" s="42">
        <v>10174200</v>
      </c>
      <c r="P78" s="43">
        <v>-8.5539147394817494E-2</v>
      </c>
    </row>
    <row r="79" spans="1:16" ht="12.75" customHeight="1">
      <c r="A79" s="31">
        <v>69</v>
      </c>
      <c r="B79" s="32" t="s">
        <v>42</v>
      </c>
      <c r="C79" s="350" t="s">
        <v>111</v>
      </c>
      <c r="D79" s="34">
        <v>44525</v>
      </c>
      <c r="E79" s="40">
        <v>1708.9</v>
      </c>
      <c r="F79" s="40">
        <v>1718.1500000000003</v>
      </c>
      <c r="G79" s="41">
        <v>1690.8500000000006</v>
      </c>
      <c r="H79" s="41">
        <v>1672.8000000000002</v>
      </c>
      <c r="I79" s="41">
        <v>1645.5000000000005</v>
      </c>
      <c r="J79" s="41">
        <v>1736.2000000000007</v>
      </c>
      <c r="K79" s="41">
        <v>1763.5000000000005</v>
      </c>
      <c r="L79" s="41">
        <v>1781.5500000000009</v>
      </c>
      <c r="M79" s="31">
        <v>1745.45</v>
      </c>
      <c r="N79" s="31">
        <v>1700.1</v>
      </c>
      <c r="O79" s="42">
        <v>10428625</v>
      </c>
      <c r="P79" s="43">
        <v>-6.8274920345926264E-4</v>
      </c>
    </row>
    <row r="80" spans="1:16" ht="12.75" customHeight="1">
      <c r="A80" s="31">
        <v>70</v>
      </c>
      <c r="B80" s="32" t="s">
        <v>79</v>
      </c>
      <c r="C80" s="33" t="s">
        <v>112</v>
      </c>
      <c r="D80" s="34">
        <v>44525</v>
      </c>
      <c r="E80" s="40">
        <v>593.95000000000005</v>
      </c>
      <c r="F80" s="40">
        <v>592.30000000000007</v>
      </c>
      <c r="G80" s="41">
        <v>578.25000000000011</v>
      </c>
      <c r="H80" s="41">
        <v>562.55000000000007</v>
      </c>
      <c r="I80" s="41">
        <v>548.50000000000011</v>
      </c>
      <c r="J80" s="41">
        <v>608.00000000000011</v>
      </c>
      <c r="K80" s="41">
        <v>622.05000000000007</v>
      </c>
      <c r="L80" s="41">
        <v>637.75000000000011</v>
      </c>
      <c r="M80" s="31">
        <v>606.35</v>
      </c>
      <c r="N80" s="31">
        <v>576.6</v>
      </c>
      <c r="O80" s="42">
        <v>4485000</v>
      </c>
      <c r="P80" s="43">
        <v>-0.15971896955503512</v>
      </c>
    </row>
    <row r="81" spans="1:16" ht="12.75" customHeight="1">
      <c r="A81" s="31">
        <v>71</v>
      </c>
      <c r="B81" s="32" t="s">
        <v>44</v>
      </c>
      <c r="C81" s="33" t="s">
        <v>262</v>
      </c>
      <c r="D81" s="34">
        <v>44525</v>
      </c>
      <c r="E81" s="40">
        <v>1270.0999999999999</v>
      </c>
      <c r="F81" s="40">
        <v>1281.7833333333335</v>
      </c>
      <c r="G81" s="41">
        <v>1249.616666666667</v>
      </c>
      <c r="H81" s="41">
        <v>1229.1333333333334</v>
      </c>
      <c r="I81" s="41">
        <v>1196.9666666666669</v>
      </c>
      <c r="J81" s="41">
        <v>1302.2666666666671</v>
      </c>
      <c r="K81" s="41">
        <v>1334.4333333333336</v>
      </c>
      <c r="L81" s="41">
        <v>1354.9166666666672</v>
      </c>
      <c r="M81" s="31">
        <v>1313.95</v>
      </c>
      <c r="N81" s="31">
        <v>1261.3</v>
      </c>
      <c r="O81" s="42">
        <v>2568325</v>
      </c>
      <c r="P81" s="43">
        <v>-0.11346122315133629</v>
      </c>
    </row>
    <row r="82" spans="1:16" ht="12.75" customHeight="1">
      <c r="A82" s="31">
        <v>72</v>
      </c>
      <c r="B82" s="32" t="s">
        <v>70</v>
      </c>
      <c r="C82" s="33" t="s">
        <v>113</v>
      </c>
      <c r="D82" s="34">
        <v>44525</v>
      </c>
      <c r="E82" s="40">
        <v>1268.25</v>
      </c>
      <c r="F82" s="40">
        <v>1273.3</v>
      </c>
      <c r="G82" s="41">
        <v>1255.1499999999999</v>
      </c>
      <c r="H82" s="41">
        <v>1242.05</v>
      </c>
      <c r="I82" s="41">
        <v>1223.8999999999999</v>
      </c>
      <c r="J82" s="41">
        <v>1286.3999999999999</v>
      </c>
      <c r="K82" s="41">
        <v>1304.55</v>
      </c>
      <c r="L82" s="41">
        <v>1317.6499999999999</v>
      </c>
      <c r="M82" s="31">
        <v>1291.45</v>
      </c>
      <c r="N82" s="31">
        <v>1260.2</v>
      </c>
      <c r="O82" s="42">
        <v>3600000</v>
      </c>
      <c r="P82" s="43">
        <v>-0.16025192442267319</v>
      </c>
    </row>
    <row r="83" spans="1:16" ht="12.75" customHeight="1">
      <c r="A83" s="31">
        <v>73</v>
      </c>
      <c r="B83" s="32" t="s">
        <v>87</v>
      </c>
      <c r="C83" s="33" t="s">
        <v>114</v>
      </c>
      <c r="D83" s="34">
        <v>44525</v>
      </c>
      <c r="E83" s="40">
        <v>1157.25</v>
      </c>
      <c r="F83" s="40">
        <v>1165.7333333333333</v>
      </c>
      <c r="G83" s="41">
        <v>1143.5166666666667</v>
      </c>
      <c r="H83" s="41">
        <v>1129.7833333333333</v>
      </c>
      <c r="I83" s="41">
        <v>1107.5666666666666</v>
      </c>
      <c r="J83" s="41">
        <v>1179.4666666666667</v>
      </c>
      <c r="K83" s="41">
        <v>1201.6833333333334</v>
      </c>
      <c r="L83" s="41">
        <v>1215.4166666666667</v>
      </c>
      <c r="M83" s="31">
        <v>1187.95</v>
      </c>
      <c r="N83" s="31">
        <v>1152</v>
      </c>
      <c r="O83" s="42">
        <v>23699200</v>
      </c>
      <c r="P83" s="43">
        <v>-4.8427443154669889E-2</v>
      </c>
    </row>
    <row r="84" spans="1:16" ht="12.75" customHeight="1">
      <c r="A84" s="31">
        <v>74</v>
      </c>
      <c r="B84" s="32" t="s">
        <v>63</v>
      </c>
      <c r="C84" s="33" t="s">
        <v>115</v>
      </c>
      <c r="D84" s="34">
        <v>44525</v>
      </c>
      <c r="E84" s="40">
        <v>2904.55</v>
      </c>
      <c r="F84" s="40">
        <v>2903.4833333333336</v>
      </c>
      <c r="G84" s="41">
        <v>2878.5666666666671</v>
      </c>
      <c r="H84" s="41">
        <v>2852.5833333333335</v>
      </c>
      <c r="I84" s="41">
        <v>2827.666666666667</v>
      </c>
      <c r="J84" s="41">
        <v>2929.4666666666672</v>
      </c>
      <c r="K84" s="41">
        <v>2954.3833333333332</v>
      </c>
      <c r="L84" s="41">
        <v>2980.3666666666672</v>
      </c>
      <c r="M84" s="31">
        <v>2928.4</v>
      </c>
      <c r="N84" s="31">
        <v>2877.5</v>
      </c>
      <c r="O84" s="42">
        <v>10353000</v>
      </c>
      <c r="P84" s="43">
        <v>-8.0713905167820996E-2</v>
      </c>
    </row>
    <row r="85" spans="1:16" ht="12.75" customHeight="1">
      <c r="A85" s="31">
        <v>75</v>
      </c>
      <c r="B85" s="32" t="s">
        <v>63</v>
      </c>
      <c r="C85" s="33" t="s">
        <v>116</v>
      </c>
      <c r="D85" s="34">
        <v>44525</v>
      </c>
      <c r="E85" s="40">
        <v>2634.6</v>
      </c>
      <c r="F85" s="40">
        <v>2660.3333333333335</v>
      </c>
      <c r="G85" s="41">
        <v>2597.2666666666669</v>
      </c>
      <c r="H85" s="41">
        <v>2559.9333333333334</v>
      </c>
      <c r="I85" s="41">
        <v>2496.8666666666668</v>
      </c>
      <c r="J85" s="41">
        <v>2697.666666666667</v>
      </c>
      <c r="K85" s="41">
        <v>2760.7333333333336</v>
      </c>
      <c r="L85" s="41">
        <v>2798.0666666666671</v>
      </c>
      <c r="M85" s="31">
        <v>2723.4</v>
      </c>
      <c r="N85" s="31">
        <v>2623</v>
      </c>
      <c r="O85" s="42">
        <v>3470400</v>
      </c>
      <c r="P85" s="43">
        <v>-4.3017868960953012E-2</v>
      </c>
    </row>
    <row r="86" spans="1:16" ht="12.75" customHeight="1">
      <c r="A86" s="31">
        <v>76</v>
      </c>
      <c r="B86" s="32" t="s">
        <v>58</v>
      </c>
      <c r="C86" s="33" t="s">
        <v>117</v>
      </c>
      <c r="D86" s="34">
        <v>44525</v>
      </c>
      <c r="E86" s="40">
        <v>1600</v>
      </c>
      <c r="F86" s="40">
        <v>1615.8166666666666</v>
      </c>
      <c r="G86" s="41">
        <v>1578.0333333333333</v>
      </c>
      <c r="H86" s="41">
        <v>1556.0666666666666</v>
      </c>
      <c r="I86" s="41">
        <v>1518.2833333333333</v>
      </c>
      <c r="J86" s="41">
        <v>1637.7833333333333</v>
      </c>
      <c r="K86" s="41">
        <v>1675.5666666666666</v>
      </c>
      <c r="L86" s="41">
        <v>1697.5333333333333</v>
      </c>
      <c r="M86" s="31">
        <v>1653.6</v>
      </c>
      <c r="N86" s="31">
        <v>1593.85</v>
      </c>
      <c r="O86" s="42">
        <v>29305650</v>
      </c>
      <c r="P86" s="43">
        <v>-4.3925283953275558E-2</v>
      </c>
    </row>
    <row r="87" spans="1:16" ht="12.75" customHeight="1">
      <c r="A87" s="31">
        <v>77</v>
      </c>
      <c r="B87" s="32" t="s">
        <v>63</v>
      </c>
      <c r="C87" s="33" t="s">
        <v>118</v>
      </c>
      <c r="D87" s="34">
        <v>44525</v>
      </c>
      <c r="E87" s="40">
        <v>684.05</v>
      </c>
      <c r="F87" s="40">
        <v>687.86666666666667</v>
      </c>
      <c r="G87" s="41">
        <v>677.73333333333335</v>
      </c>
      <c r="H87" s="41">
        <v>671.41666666666663</v>
      </c>
      <c r="I87" s="41">
        <v>661.2833333333333</v>
      </c>
      <c r="J87" s="41">
        <v>694.18333333333339</v>
      </c>
      <c r="K87" s="41">
        <v>704.31666666666683</v>
      </c>
      <c r="L87" s="41">
        <v>710.63333333333344</v>
      </c>
      <c r="M87" s="31">
        <v>698</v>
      </c>
      <c r="N87" s="31">
        <v>681.55</v>
      </c>
      <c r="O87" s="42">
        <v>20711900</v>
      </c>
      <c r="P87" s="43">
        <v>-4.4455721897995432E-2</v>
      </c>
    </row>
    <row r="88" spans="1:16" ht="12.75" customHeight="1">
      <c r="A88" s="31">
        <v>78</v>
      </c>
      <c r="B88" s="32" t="s">
        <v>49</v>
      </c>
      <c r="C88" s="33" t="s">
        <v>119</v>
      </c>
      <c r="D88" s="34">
        <v>44525</v>
      </c>
      <c r="E88" s="40">
        <v>2672.3</v>
      </c>
      <c r="F88" s="40">
        <v>2684.3666666666663</v>
      </c>
      <c r="G88" s="41">
        <v>2651.3833333333328</v>
      </c>
      <c r="H88" s="41">
        <v>2630.4666666666662</v>
      </c>
      <c r="I88" s="41">
        <v>2597.4833333333327</v>
      </c>
      <c r="J88" s="41">
        <v>2705.2833333333328</v>
      </c>
      <c r="K88" s="41">
        <v>2738.2666666666664</v>
      </c>
      <c r="L88" s="41">
        <v>2759.1833333333329</v>
      </c>
      <c r="M88" s="31">
        <v>2717.35</v>
      </c>
      <c r="N88" s="31">
        <v>2663.45</v>
      </c>
      <c r="O88" s="42">
        <v>4406400</v>
      </c>
      <c r="P88" s="43">
        <v>-4.1253263707571798E-2</v>
      </c>
    </row>
    <row r="89" spans="1:16" ht="12.75" customHeight="1">
      <c r="A89" s="31">
        <v>79</v>
      </c>
      <c r="B89" s="32" t="s">
        <v>120</v>
      </c>
      <c r="C89" s="33" t="s">
        <v>121</v>
      </c>
      <c r="D89" s="34">
        <v>44525</v>
      </c>
      <c r="E89" s="40">
        <v>470.8</v>
      </c>
      <c r="F89" s="40">
        <v>468.73333333333335</v>
      </c>
      <c r="G89" s="41">
        <v>458.01666666666671</v>
      </c>
      <c r="H89" s="41">
        <v>445.23333333333335</v>
      </c>
      <c r="I89" s="41">
        <v>434.51666666666671</v>
      </c>
      <c r="J89" s="41">
        <v>481.51666666666671</v>
      </c>
      <c r="K89" s="41">
        <v>492.23333333333341</v>
      </c>
      <c r="L89" s="41">
        <v>505.01666666666671</v>
      </c>
      <c r="M89" s="31">
        <v>479.45</v>
      </c>
      <c r="N89" s="31">
        <v>455.95</v>
      </c>
      <c r="O89" s="42">
        <v>24271350</v>
      </c>
      <c r="P89" s="43">
        <v>-4.5973126003549393E-2</v>
      </c>
    </row>
    <row r="90" spans="1:16" ht="12.75" customHeight="1">
      <c r="A90" s="31">
        <v>80</v>
      </c>
      <c r="B90" s="32" t="s">
        <v>79</v>
      </c>
      <c r="C90" s="33" t="s">
        <v>122</v>
      </c>
      <c r="D90" s="34">
        <v>44525</v>
      </c>
      <c r="E90" s="40">
        <v>318.35000000000002</v>
      </c>
      <c r="F90" s="40">
        <v>322.95</v>
      </c>
      <c r="G90" s="41">
        <v>311.89999999999998</v>
      </c>
      <c r="H90" s="41">
        <v>305.45</v>
      </c>
      <c r="I90" s="41">
        <v>294.39999999999998</v>
      </c>
      <c r="J90" s="41">
        <v>329.4</v>
      </c>
      <c r="K90" s="41">
        <v>340.45000000000005</v>
      </c>
      <c r="L90" s="41">
        <v>346.9</v>
      </c>
      <c r="M90" s="31">
        <v>334</v>
      </c>
      <c r="N90" s="31">
        <v>316.5</v>
      </c>
      <c r="O90" s="42">
        <v>14715000</v>
      </c>
      <c r="P90" s="43">
        <v>-0.39772350535970824</v>
      </c>
    </row>
    <row r="91" spans="1:16" ht="12.75" customHeight="1">
      <c r="A91" s="31">
        <v>81</v>
      </c>
      <c r="B91" s="32" t="s">
        <v>56</v>
      </c>
      <c r="C91" s="33" t="s">
        <v>123</v>
      </c>
      <c r="D91" s="34">
        <v>44525</v>
      </c>
      <c r="E91" s="40">
        <v>2396.4499999999998</v>
      </c>
      <c r="F91" s="40">
        <v>2399.8333333333335</v>
      </c>
      <c r="G91" s="41">
        <v>2373.166666666667</v>
      </c>
      <c r="H91" s="41">
        <v>2349.8833333333337</v>
      </c>
      <c r="I91" s="41">
        <v>2323.2166666666672</v>
      </c>
      <c r="J91" s="41">
        <v>2423.1166666666668</v>
      </c>
      <c r="K91" s="41">
        <v>2449.7833333333338</v>
      </c>
      <c r="L91" s="41">
        <v>2473.0666666666666</v>
      </c>
      <c r="M91" s="31">
        <v>2426.5</v>
      </c>
      <c r="N91" s="31">
        <v>2376.5500000000002</v>
      </c>
      <c r="O91" s="42">
        <v>9886800</v>
      </c>
      <c r="P91" s="43">
        <v>-2.0740476614964046E-2</v>
      </c>
    </row>
    <row r="92" spans="1:16" ht="12.75" customHeight="1">
      <c r="A92" s="31">
        <v>82</v>
      </c>
      <c r="B92" s="32" t="s">
        <v>63</v>
      </c>
      <c r="C92" s="33" t="s">
        <v>124</v>
      </c>
      <c r="D92" s="34">
        <v>44525</v>
      </c>
      <c r="E92" s="40">
        <v>212.3</v>
      </c>
      <c r="F92" s="40">
        <v>215.63333333333333</v>
      </c>
      <c r="G92" s="41">
        <v>207.66666666666666</v>
      </c>
      <c r="H92" s="41">
        <v>203.03333333333333</v>
      </c>
      <c r="I92" s="41">
        <v>195.06666666666666</v>
      </c>
      <c r="J92" s="41">
        <v>220.26666666666665</v>
      </c>
      <c r="K92" s="41">
        <v>228.23333333333335</v>
      </c>
      <c r="L92" s="41">
        <v>232.86666666666665</v>
      </c>
      <c r="M92" s="31">
        <v>223.6</v>
      </c>
      <c r="N92" s="31">
        <v>211</v>
      </c>
      <c r="O92" s="42">
        <v>19998100</v>
      </c>
      <c r="P92" s="43">
        <v>-0.44320731917831868</v>
      </c>
    </row>
    <row r="93" spans="1:16" ht="12.75" customHeight="1">
      <c r="A93" s="31">
        <v>83</v>
      </c>
      <c r="B93" s="32" t="s">
        <v>58</v>
      </c>
      <c r="C93" s="33" t="s">
        <v>125</v>
      </c>
      <c r="D93" s="34">
        <v>44525</v>
      </c>
      <c r="E93" s="40">
        <v>802.3</v>
      </c>
      <c r="F93" s="40">
        <v>811.5333333333333</v>
      </c>
      <c r="G93" s="41">
        <v>790.86666666666656</v>
      </c>
      <c r="H93" s="41">
        <v>779.43333333333328</v>
      </c>
      <c r="I93" s="41">
        <v>758.76666666666654</v>
      </c>
      <c r="J93" s="41">
        <v>822.96666666666658</v>
      </c>
      <c r="K93" s="41">
        <v>843.63333333333333</v>
      </c>
      <c r="L93" s="41">
        <v>855.06666666666661</v>
      </c>
      <c r="M93" s="31">
        <v>832.2</v>
      </c>
      <c r="N93" s="31">
        <v>800.1</v>
      </c>
      <c r="O93" s="42">
        <v>65590250</v>
      </c>
      <c r="P93" s="43">
        <v>-0.1214292292107929</v>
      </c>
    </row>
    <row r="94" spans="1:16" ht="12.75" customHeight="1">
      <c r="A94" s="31">
        <v>84</v>
      </c>
      <c r="B94" s="32" t="s">
        <v>63</v>
      </c>
      <c r="C94" s="33" t="s">
        <v>126</v>
      </c>
      <c r="D94" s="34">
        <v>44525</v>
      </c>
      <c r="E94" s="40">
        <v>1471.8</v>
      </c>
      <c r="F94" s="40">
        <v>1485.0666666666666</v>
      </c>
      <c r="G94" s="41">
        <v>1450.2833333333333</v>
      </c>
      <c r="H94" s="41">
        <v>1428.7666666666667</v>
      </c>
      <c r="I94" s="41">
        <v>1393.9833333333333</v>
      </c>
      <c r="J94" s="41">
        <v>1506.5833333333333</v>
      </c>
      <c r="K94" s="41">
        <v>1541.3666666666666</v>
      </c>
      <c r="L94" s="41">
        <v>1562.8833333333332</v>
      </c>
      <c r="M94" s="31">
        <v>1519.85</v>
      </c>
      <c r="N94" s="31">
        <v>1463.55</v>
      </c>
      <c r="O94" s="42">
        <v>2952475</v>
      </c>
      <c r="P94" s="43">
        <v>-9.76750227302247E-2</v>
      </c>
    </row>
    <row r="95" spans="1:16" ht="12.75" customHeight="1">
      <c r="A95" s="31">
        <v>85</v>
      </c>
      <c r="B95" s="32" t="s">
        <v>63</v>
      </c>
      <c r="C95" s="33" t="s">
        <v>127</v>
      </c>
      <c r="D95" s="34">
        <v>44525</v>
      </c>
      <c r="E95" s="40">
        <v>619.35</v>
      </c>
      <c r="F95" s="40">
        <v>624.11666666666667</v>
      </c>
      <c r="G95" s="41">
        <v>611.23333333333335</v>
      </c>
      <c r="H95" s="41">
        <v>603.11666666666667</v>
      </c>
      <c r="I95" s="41">
        <v>590.23333333333335</v>
      </c>
      <c r="J95" s="41">
        <v>632.23333333333335</v>
      </c>
      <c r="K95" s="41">
        <v>645.11666666666679</v>
      </c>
      <c r="L95" s="41">
        <v>653.23333333333335</v>
      </c>
      <c r="M95" s="31">
        <v>637</v>
      </c>
      <c r="N95" s="31">
        <v>616</v>
      </c>
      <c r="O95" s="42">
        <v>4200000</v>
      </c>
      <c r="P95" s="43">
        <v>-5.7873485868102287E-2</v>
      </c>
    </row>
    <row r="96" spans="1:16" ht="12.75" customHeight="1">
      <c r="A96" s="31">
        <v>86</v>
      </c>
      <c r="B96" s="32" t="s">
        <v>74</v>
      </c>
      <c r="C96" s="33" t="s">
        <v>128</v>
      </c>
      <c r="D96" s="34">
        <v>44525</v>
      </c>
      <c r="E96" s="40">
        <v>9.75</v>
      </c>
      <c r="F96" s="40">
        <v>9.9333333333333318</v>
      </c>
      <c r="G96" s="41">
        <v>9.4666666666666632</v>
      </c>
      <c r="H96" s="41">
        <v>9.1833333333333318</v>
      </c>
      <c r="I96" s="41">
        <v>8.7166666666666632</v>
      </c>
      <c r="J96" s="41">
        <v>10.216666666666663</v>
      </c>
      <c r="K96" s="41">
        <v>10.683333333333332</v>
      </c>
      <c r="L96" s="41">
        <v>10.966666666666663</v>
      </c>
      <c r="M96" s="31">
        <v>10.4</v>
      </c>
      <c r="N96" s="31">
        <v>9.65</v>
      </c>
      <c r="O96" s="42">
        <v>750050000</v>
      </c>
      <c r="P96" s="43">
        <v>-0.13323086879145768</v>
      </c>
    </row>
    <row r="97" spans="1:16" ht="12.75" customHeight="1">
      <c r="A97" s="31">
        <v>87</v>
      </c>
      <c r="B97" s="32" t="s">
        <v>58</v>
      </c>
      <c r="C97" s="33" t="s">
        <v>129</v>
      </c>
      <c r="D97" s="34">
        <v>44525</v>
      </c>
      <c r="E97" s="40">
        <v>49.6</v>
      </c>
      <c r="F97" s="40">
        <v>50.583333333333336</v>
      </c>
      <c r="G97" s="41">
        <v>48.366666666666674</v>
      </c>
      <c r="H97" s="41">
        <v>47.13333333333334</v>
      </c>
      <c r="I97" s="41">
        <v>44.916666666666679</v>
      </c>
      <c r="J97" s="41">
        <v>51.81666666666667</v>
      </c>
      <c r="K97" s="41">
        <v>54.033333333333324</v>
      </c>
      <c r="L97" s="41">
        <v>55.266666666666666</v>
      </c>
      <c r="M97" s="31">
        <v>52.8</v>
      </c>
      <c r="N97" s="31">
        <v>49.35</v>
      </c>
      <c r="O97" s="42">
        <v>169841000</v>
      </c>
      <c r="P97" s="43">
        <v>-6.569114188659525E-2</v>
      </c>
    </row>
    <row r="98" spans="1:16" ht="12.75" customHeight="1">
      <c r="A98" s="31">
        <v>88</v>
      </c>
      <c r="B98" s="32" t="s">
        <v>44</v>
      </c>
      <c r="C98" s="33" t="s">
        <v>409</v>
      </c>
      <c r="D98" s="34">
        <v>44525</v>
      </c>
      <c r="E98" s="40">
        <v>713.65</v>
      </c>
      <c r="F98" s="40">
        <v>724.73333333333323</v>
      </c>
      <c r="G98" s="41">
        <v>696.66666666666652</v>
      </c>
      <c r="H98" s="41">
        <v>679.68333333333328</v>
      </c>
      <c r="I98" s="41">
        <v>651.61666666666656</v>
      </c>
      <c r="J98" s="41">
        <v>741.71666666666647</v>
      </c>
      <c r="K98" s="41">
        <v>769.7833333333333</v>
      </c>
      <c r="L98" s="41">
        <v>786.76666666666642</v>
      </c>
      <c r="M98" s="31">
        <v>752.8</v>
      </c>
      <c r="N98" s="31">
        <v>707.75</v>
      </c>
      <c r="O98" s="42">
        <v>12531250</v>
      </c>
      <c r="P98" s="43">
        <v>-0.10242635867132241</v>
      </c>
    </row>
    <row r="99" spans="1:16" ht="12.75" customHeight="1">
      <c r="A99" s="31">
        <v>89</v>
      </c>
      <c r="B99" s="32" t="s">
        <v>79</v>
      </c>
      <c r="C99" s="33" t="s">
        <v>130</v>
      </c>
      <c r="D99" s="34">
        <v>44525</v>
      </c>
      <c r="E99" s="40">
        <v>463.25</v>
      </c>
      <c r="F99" s="40">
        <v>467.25</v>
      </c>
      <c r="G99" s="41">
        <v>457.4</v>
      </c>
      <c r="H99" s="41">
        <v>451.54999999999995</v>
      </c>
      <c r="I99" s="41">
        <v>441.69999999999993</v>
      </c>
      <c r="J99" s="41">
        <v>473.1</v>
      </c>
      <c r="K99" s="41">
        <v>482.95000000000005</v>
      </c>
      <c r="L99" s="41">
        <v>488.80000000000007</v>
      </c>
      <c r="M99" s="31">
        <v>477.1</v>
      </c>
      <c r="N99" s="31">
        <v>461.4</v>
      </c>
      <c r="O99" s="42">
        <v>16997750</v>
      </c>
      <c r="P99" s="43">
        <v>-8.578612631267564E-2</v>
      </c>
    </row>
    <row r="100" spans="1:16" ht="12.75" customHeight="1">
      <c r="A100" s="31">
        <v>90</v>
      </c>
      <c r="B100" s="32" t="s">
        <v>106</v>
      </c>
      <c r="C100" s="33" t="s">
        <v>131</v>
      </c>
      <c r="D100" s="34">
        <v>44525</v>
      </c>
      <c r="E100" s="40">
        <v>200.05</v>
      </c>
      <c r="F100" s="40">
        <v>200.4666666666667</v>
      </c>
      <c r="G100" s="41">
        <v>197.28333333333339</v>
      </c>
      <c r="H100" s="41">
        <v>194.51666666666668</v>
      </c>
      <c r="I100" s="41">
        <v>191.33333333333337</v>
      </c>
      <c r="J100" s="41">
        <v>203.23333333333341</v>
      </c>
      <c r="K100" s="41">
        <v>206.41666666666669</v>
      </c>
      <c r="L100" s="41">
        <v>209.18333333333342</v>
      </c>
      <c r="M100" s="31">
        <v>203.65</v>
      </c>
      <c r="N100" s="31">
        <v>197.7</v>
      </c>
      <c r="O100" s="42">
        <v>15046200</v>
      </c>
      <c r="P100" s="43">
        <v>-1.6318204997450281E-2</v>
      </c>
    </row>
    <row r="101" spans="1:16" ht="12.75" customHeight="1">
      <c r="A101" s="31">
        <v>91</v>
      </c>
      <c r="B101" s="32" t="s">
        <v>42</v>
      </c>
      <c r="C101" s="33" t="s">
        <v>406</v>
      </c>
      <c r="D101" s="34">
        <v>44525</v>
      </c>
      <c r="E101" s="40">
        <v>202.4</v>
      </c>
      <c r="F101" s="40">
        <v>201.66666666666666</v>
      </c>
      <c r="G101" s="41">
        <v>195.58333333333331</v>
      </c>
      <c r="H101" s="41">
        <v>188.76666666666665</v>
      </c>
      <c r="I101" s="41">
        <v>182.68333333333331</v>
      </c>
      <c r="J101" s="41">
        <v>208.48333333333332</v>
      </c>
      <c r="K101" s="41">
        <v>214.56666666666663</v>
      </c>
      <c r="L101" s="41">
        <v>221.38333333333333</v>
      </c>
      <c r="M101" s="31">
        <v>207.75</v>
      </c>
      <c r="N101" s="31">
        <v>194.85</v>
      </c>
      <c r="O101" s="42">
        <v>11501400</v>
      </c>
      <c r="P101" s="43">
        <v>7.1102082275266631E-3</v>
      </c>
    </row>
    <row r="102" spans="1:16" ht="12.75" customHeight="1">
      <c r="A102" s="31">
        <v>92</v>
      </c>
      <c r="B102" s="32" t="s">
        <v>44</v>
      </c>
      <c r="C102" s="33" t="s">
        <v>265</v>
      </c>
      <c r="D102" s="34">
        <v>44525</v>
      </c>
      <c r="E102" s="40">
        <v>7143.95</v>
      </c>
      <c r="F102" s="40">
        <v>7204.2833333333328</v>
      </c>
      <c r="G102" s="41">
        <v>7043.4166666666661</v>
      </c>
      <c r="H102" s="41">
        <v>6942.8833333333332</v>
      </c>
      <c r="I102" s="41">
        <v>6782.0166666666664</v>
      </c>
      <c r="J102" s="41">
        <v>7304.8166666666657</v>
      </c>
      <c r="K102" s="41">
        <v>7465.6833333333325</v>
      </c>
      <c r="L102" s="41">
        <v>7566.2166666666653</v>
      </c>
      <c r="M102" s="31">
        <v>7365.15</v>
      </c>
      <c r="N102" s="31">
        <v>7103.75</v>
      </c>
      <c r="O102" s="42">
        <v>216600</v>
      </c>
      <c r="P102" s="43">
        <v>-0.16046511627906976</v>
      </c>
    </row>
    <row r="103" spans="1:16" ht="12.75" customHeight="1">
      <c r="A103" s="31">
        <v>93</v>
      </c>
      <c r="B103" s="32" t="s">
        <v>44</v>
      </c>
      <c r="C103" s="33" t="s">
        <v>132</v>
      </c>
      <c r="D103" s="34">
        <v>44525</v>
      </c>
      <c r="E103" s="40">
        <v>2005.7</v>
      </c>
      <c r="F103" s="40">
        <v>2017.8999999999999</v>
      </c>
      <c r="G103" s="41">
        <v>1972.7999999999997</v>
      </c>
      <c r="H103" s="41">
        <v>1939.8999999999999</v>
      </c>
      <c r="I103" s="41">
        <v>1894.7999999999997</v>
      </c>
      <c r="J103" s="41">
        <v>2050.7999999999997</v>
      </c>
      <c r="K103" s="41">
        <v>2095.8999999999996</v>
      </c>
      <c r="L103" s="41">
        <v>2128.7999999999997</v>
      </c>
      <c r="M103" s="31">
        <v>2063</v>
      </c>
      <c r="N103" s="31">
        <v>1985</v>
      </c>
      <c r="O103" s="42">
        <v>3759000</v>
      </c>
      <c r="P103" s="43">
        <v>1.1707710940654016E-2</v>
      </c>
    </row>
    <row r="104" spans="1:16" ht="12.75" customHeight="1">
      <c r="A104" s="31">
        <v>94</v>
      </c>
      <c r="B104" s="32" t="s">
        <v>58</v>
      </c>
      <c r="C104" s="33" t="s">
        <v>133</v>
      </c>
      <c r="D104" s="34">
        <v>44525</v>
      </c>
      <c r="E104" s="40">
        <v>1180.25</v>
      </c>
      <c r="F104" s="40">
        <v>1201.2166666666667</v>
      </c>
      <c r="G104" s="41">
        <v>1154.0333333333333</v>
      </c>
      <c r="H104" s="41">
        <v>1127.8166666666666</v>
      </c>
      <c r="I104" s="41">
        <v>1080.6333333333332</v>
      </c>
      <c r="J104" s="41">
        <v>1227.4333333333334</v>
      </c>
      <c r="K104" s="41">
        <v>1274.6166666666668</v>
      </c>
      <c r="L104" s="41">
        <v>1300.8333333333335</v>
      </c>
      <c r="M104" s="31">
        <v>1248.4000000000001</v>
      </c>
      <c r="N104" s="31">
        <v>1175</v>
      </c>
      <c r="O104" s="42">
        <v>14566500</v>
      </c>
      <c r="P104" s="43">
        <v>-7.9508616277085817E-2</v>
      </c>
    </row>
    <row r="105" spans="1:16" ht="12.75" customHeight="1">
      <c r="A105" s="31">
        <v>95</v>
      </c>
      <c r="B105" s="32" t="s">
        <v>74</v>
      </c>
      <c r="C105" s="33" t="s">
        <v>134</v>
      </c>
      <c r="D105" s="34">
        <v>44525</v>
      </c>
      <c r="E105" s="40">
        <v>274.05</v>
      </c>
      <c r="F105" s="40">
        <v>271.23333333333335</v>
      </c>
      <c r="G105" s="41">
        <v>266.56666666666672</v>
      </c>
      <c r="H105" s="41">
        <v>259.08333333333337</v>
      </c>
      <c r="I105" s="41">
        <v>254.41666666666674</v>
      </c>
      <c r="J105" s="41">
        <v>278.7166666666667</v>
      </c>
      <c r="K105" s="41">
        <v>283.38333333333333</v>
      </c>
      <c r="L105" s="41">
        <v>290.86666666666667</v>
      </c>
      <c r="M105" s="31">
        <v>275.89999999999998</v>
      </c>
      <c r="N105" s="31">
        <v>263.75</v>
      </c>
      <c r="O105" s="42">
        <v>15019200</v>
      </c>
      <c r="P105" s="43">
        <v>-0.17196665637542452</v>
      </c>
    </row>
    <row r="106" spans="1:16" ht="12.75" customHeight="1">
      <c r="A106" s="31">
        <v>96</v>
      </c>
      <c r="B106" s="32" t="s">
        <v>87</v>
      </c>
      <c r="C106" s="33" t="s">
        <v>135</v>
      </c>
      <c r="D106" s="34">
        <v>44525</v>
      </c>
      <c r="E106" s="40">
        <v>1705.75</v>
      </c>
      <c r="F106" s="40">
        <v>1710.6666666666667</v>
      </c>
      <c r="G106" s="41">
        <v>1689.8333333333335</v>
      </c>
      <c r="H106" s="41">
        <v>1673.9166666666667</v>
      </c>
      <c r="I106" s="41">
        <v>1653.0833333333335</v>
      </c>
      <c r="J106" s="41">
        <v>1726.5833333333335</v>
      </c>
      <c r="K106" s="41">
        <v>1747.416666666667</v>
      </c>
      <c r="L106" s="41">
        <v>1763.3333333333335</v>
      </c>
      <c r="M106" s="31">
        <v>1731.5</v>
      </c>
      <c r="N106" s="31">
        <v>1694.75</v>
      </c>
      <c r="O106" s="42">
        <v>37153200</v>
      </c>
      <c r="P106" s="43">
        <v>-1.7111111111111112E-2</v>
      </c>
    </row>
    <row r="107" spans="1:16" ht="12.75" customHeight="1">
      <c r="A107" s="31">
        <v>97</v>
      </c>
      <c r="B107" s="32" t="s">
        <v>79</v>
      </c>
      <c r="C107" s="33" t="s">
        <v>136</v>
      </c>
      <c r="D107" s="34">
        <v>44525</v>
      </c>
      <c r="E107" s="40">
        <v>125.9</v>
      </c>
      <c r="F107" s="40">
        <v>126.95</v>
      </c>
      <c r="G107" s="41">
        <v>124.35</v>
      </c>
      <c r="H107" s="41">
        <v>122.8</v>
      </c>
      <c r="I107" s="41">
        <v>120.19999999999999</v>
      </c>
      <c r="J107" s="41">
        <v>128.5</v>
      </c>
      <c r="K107" s="41">
        <v>131.1</v>
      </c>
      <c r="L107" s="41">
        <v>132.65</v>
      </c>
      <c r="M107" s="31">
        <v>129.55000000000001</v>
      </c>
      <c r="N107" s="31">
        <v>125.4</v>
      </c>
      <c r="O107" s="42">
        <v>32246500</v>
      </c>
      <c r="P107" s="43">
        <v>-0.17522859517871986</v>
      </c>
    </row>
    <row r="108" spans="1:16" ht="12.75" customHeight="1">
      <c r="A108" s="31">
        <v>98</v>
      </c>
      <c r="B108" s="32" t="s">
        <v>47</v>
      </c>
      <c r="C108" s="33" t="s">
        <v>266</v>
      </c>
      <c r="D108" s="34">
        <v>44525</v>
      </c>
      <c r="E108" s="40">
        <v>2076.9</v>
      </c>
      <c r="F108" s="40">
        <v>2090.4166666666665</v>
      </c>
      <c r="G108" s="41">
        <v>2035.8833333333332</v>
      </c>
      <c r="H108" s="41">
        <v>1994.8666666666668</v>
      </c>
      <c r="I108" s="41">
        <v>1940.3333333333335</v>
      </c>
      <c r="J108" s="41">
        <v>2131.4333333333329</v>
      </c>
      <c r="K108" s="41">
        <v>2185.9666666666667</v>
      </c>
      <c r="L108" s="41">
        <v>2226.9833333333327</v>
      </c>
      <c r="M108" s="31">
        <v>2144.9499999999998</v>
      </c>
      <c r="N108" s="31">
        <v>2049.4</v>
      </c>
      <c r="O108" s="42">
        <v>1404900</v>
      </c>
      <c r="P108" s="43">
        <v>-7.5784487862640609E-2</v>
      </c>
    </row>
    <row r="109" spans="1:16" ht="12.75" customHeight="1">
      <c r="A109" s="31">
        <v>99</v>
      </c>
      <c r="B109" s="32" t="s">
        <v>44</v>
      </c>
      <c r="C109" s="33" t="s">
        <v>137</v>
      </c>
      <c r="D109" s="34">
        <v>44525</v>
      </c>
      <c r="E109" s="40">
        <v>911.7</v>
      </c>
      <c r="F109" s="40">
        <v>887.81666666666661</v>
      </c>
      <c r="G109" s="41">
        <v>834.18333333333317</v>
      </c>
      <c r="H109" s="41">
        <v>756.66666666666652</v>
      </c>
      <c r="I109" s="41">
        <v>703.03333333333308</v>
      </c>
      <c r="J109" s="41">
        <v>965.33333333333326</v>
      </c>
      <c r="K109" s="41">
        <v>1018.9666666666667</v>
      </c>
      <c r="L109" s="41">
        <v>1096.4833333333333</v>
      </c>
      <c r="M109" s="31">
        <v>941.45</v>
      </c>
      <c r="N109" s="31">
        <v>810.3</v>
      </c>
      <c r="O109" s="42">
        <v>8193250</v>
      </c>
      <c r="P109" s="43">
        <v>2.1911392405063292</v>
      </c>
    </row>
    <row r="110" spans="1:16" ht="12.75" customHeight="1">
      <c r="A110" s="31">
        <v>100</v>
      </c>
      <c r="B110" s="32" t="s">
        <v>56</v>
      </c>
      <c r="C110" s="33" t="s">
        <v>138</v>
      </c>
      <c r="D110" s="34">
        <v>44525</v>
      </c>
      <c r="E110" s="40">
        <v>226</v>
      </c>
      <c r="F110" s="40">
        <v>229.66666666666666</v>
      </c>
      <c r="G110" s="41">
        <v>221.5333333333333</v>
      </c>
      <c r="H110" s="41">
        <v>217.06666666666663</v>
      </c>
      <c r="I110" s="41">
        <v>208.93333333333328</v>
      </c>
      <c r="J110" s="41">
        <v>234.13333333333333</v>
      </c>
      <c r="K110" s="41">
        <v>242.26666666666671</v>
      </c>
      <c r="L110" s="41">
        <v>246.73333333333335</v>
      </c>
      <c r="M110" s="31">
        <v>237.8</v>
      </c>
      <c r="N110" s="31">
        <v>225.2</v>
      </c>
      <c r="O110" s="42">
        <v>224336000</v>
      </c>
      <c r="P110" s="43">
        <v>-1.449336482231219E-2</v>
      </c>
    </row>
    <row r="111" spans="1:16" ht="12.75" customHeight="1">
      <c r="A111" s="31">
        <v>101</v>
      </c>
      <c r="B111" s="32" t="s">
        <v>120</v>
      </c>
      <c r="C111" s="33" t="s">
        <v>139</v>
      </c>
      <c r="D111" s="34">
        <v>44525</v>
      </c>
      <c r="E111" s="40">
        <v>415.3</v>
      </c>
      <c r="F111" s="40">
        <v>416.84999999999997</v>
      </c>
      <c r="G111" s="41">
        <v>407.49999999999994</v>
      </c>
      <c r="H111" s="41">
        <v>399.7</v>
      </c>
      <c r="I111" s="41">
        <v>390.34999999999997</v>
      </c>
      <c r="J111" s="41">
        <v>424.64999999999992</v>
      </c>
      <c r="K111" s="41">
        <v>433.99999999999994</v>
      </c>
      <c r="L111" s="41">
        <v>441.7999999999999</v>
      </c>
      <c r="M111" s="31">
        <v>426.2</v>
      </c>
      <c r="N111" s="31">
        <v>409.05</v>
      </c>
      <c r="O111" s="42">
        <v>37382500</v>
      </c>
      <c r="P111" s="43">
        <v>-3.5974469731158532E-2</v>
      </c>
    </row>
    <row r="112" spans="1:16" ht="12.75" customHeight="1">
      <c r="A112" s="31">
        <v>102</v>
      </c>
      <c r="B112" s="32" t="s">
        <v>42</v>
      </c>
      <c r="C112" s="33" t="s">
        <v>418</v>
      </c>
      <c r="D112" s="34">
        <v>44525</v>
      </c>
      <c r="E112" s="40">
        <v>3223.75</v>
      </c>
      <c r="F112" s="40">
        <v>3214.9</v>
      </c>
      <c r="G112" s="41">
        <v>3180</v>
      </c>
      <c r="H112" s="41">
        <v>3136.25</v>
      </c>
      <c r="I112" s="41">
        <v>3101.35</v>
      </c>
      <c r="J112" s="41">
        <v>3258.65</v>
      </c>
      <c r="K112" s="41">
        <v>3293.5500000000006</v>
      </c>
      <c r="L112" s="41">
        <v>3337.3</v>
      </c>
      <c r="M112" s="31">
        <v>3249.8</v>
      </c>
      <c r="N112" s="31">
        <v>3171.15</v>
      </c>
      <c r="O112" s="42">
        <v>82250</v>
      </c>
      <c r="P112" s="43">
        <v>-0.20608108108108109</v>
      </c>
    </row>
    <row r="113" spans="1:16" ht="12.75" customHeight="1">
      <c r="A113" s="31">
        <v>103</v>
      </c>
      <c r="B113" s="32" t="s">
        <v>120</v>
      </c>
      <c r="C113" s="33" t="s">
        <v>140</v>
      </c>
      <c r="D113" s="34">
        <v>44525</v>
      </c>
      <c r="E113" s="40">
        <v>669.35</v>
      </c>
      <c r="F113" s="40">
        <v>674.55</v>
      </c>
      <c r="G113" s="41">
        <v>661.09999999999991</v>
      </c>
      <c r="H113" s="41">
        <v>652.84999999999991</v>
      </c>
      <c r="I113" s="41">
        <v>639.39999999999986</v>
      </c>
      <c r="J113" s="41">
        <v>682.8</v>
      </c>
      <c r="K113" s="41">
        <v>696.25</v>
      </c>
      <c r="L113" s="41">
        <v>704.5</v>
      </c>
      <c r="M113" s="31">
        <v>688</v>
      </c>
      <c r="N113" s="31">
        <v>666.3</v>
      </c>
      <c r="O113" s="42">
        <v>42604650</v>
      </c>
      <c r="P113" s="43">
        <v>-2.3152877085461356E-2</v>
      </c>
    </row>
    <row r="114" spans="1:16" ht="12.75" customHeight="1">
      <c r="A114" s="31">
        <v>104</v>
      </c>
      <c r="B114" s="32" t="s">
        <v>44</v>
      </c>
      <c r="C114" s="33" t="s">
        <v>141</v>
      </c>
      <c r="D114" s="34">
        <v>44525</v>
      </c>
      <c r="E114" s="40">
        <v>3738.8</v>
      </c>
      <c r="F114" s="40">
        <v>3761.1000000000004</v>
      </c>
      <c r="G114" s="41">
        <v>3683.3000000000006</v>
      </c>
      <c r="H114" s="41">
        <v>3627.8</v>
      </c>
      <c r="I114" s="41">
        <v>3550.0000000000005</v>
      </c>
      <c r="J114" s="41">
        <v>3816.6000000000008</v>
      </c>
      <c r="K114" s="41">
        <v>3894.4</v>
      </c>
      <c r="L114" s="41">
        <v>3949.900000000001</v>
      </c>
      <c r="M114" s="31">
        <v>3838.9</v>
      </c>
      <c r="N114" s="31">
        <v>3705.6</v>
      </c>
      <c r="O114" s="42">
        <v>1668000</v>
      </c>
      <c r="P114" s="43">
        <v>-7.0752089136490254E-2</v>
      </c>
    </row>
    <row r="115" spans="1:16" ht="12.75" customHeight="1">
      <c r="A115" s="31">
        <v>105</v>
      </c>
      <c r="B115" s="32" t="s">
        <v>58</v>
      </c>
      <c r="C115" s="33" t="s">
        <v>142</v>
      </c>
      <c r="D115" s="34">
        <v>44525</v>
      </c>
      <c r="E115" s="40">
        <v>2107.25</v>
      </c>
      <c r="F115" s="40">
        <v>2134.5333333333333</v>
      </c>
      <c r="G115" s="41">
        <v>2073.1666666666665</v>
      </c>
      <c r="H115" s="41">
        <v>2039.083333333333</v>
      </c>
      <c r="I115" s="41">
        <v>1977.7166666666662</v>
      </c>
      <c r="J115" s="41">
        <v>2168.6166666666668</v>
      </c>
      <c r="K115" s="41">
        <v>2229.9833333333336</v>
      </c>
      <c r="L115" s="41">
        <v>2264.0666666666671</v>
      </c>
      <c r="M115" s="31">
        <v>2195.9</v>
      </c>
      <c r="N115" s="31">
        <v>2100.4499999999998</v>
      </c>
      <c r="O115" s="42">
        <v>10318800</v>
      </c>
      <c r="P115" s="43">
        <v>-0.10675207756232687</v>
      </c>
    </row>
    <row r="116" spans="1:16" ht="12.75" customHeight="1">
      <c r="A116" s="31">
        <v>106</v>
      </c>
      <c r="B116" s="32" t="s">
        <v>63</v>
      </c>
      <c r="C116" s="33" t="s">
        <v>143</v>
      </c>
      <c r="D116" s="34">
        <v>44525</v>
      </c>
      <c r="E116" s="40">
        <v>81.5</v>
      </c>
      <c r="F116" s="40">
        <v>82.466666666666669</v>
      </c>
      <c r="G116" s="41">
        <v>80.13333333333334</v>
      </c>
      <c r="H116" s="41">
        <v>78.766666666666666</v>
      </c>
      <c r="I116" s="41">
        <v>76.433333333333337</v>
      </c>
      <c r="J116" s="41">
        <v>83.833333333333343</v>
      </c>
      <c r="K116" s="41">
        <v>86.166666666666657</v>
      </c>
      <c r="L116" s="41">
        <v>87.533333333333346</v>
      </c>
      <c r="M116" s="31">
        <v>84.8</v>
      </c>
      <c r="N116" s="31">
        <v>81.099999999999994</v>
      </c>
      <c r="O116" s="42">
        <v>72596740</v>
      </c>
      <c r="P116" s="43">
        <v>1.2571570823998008E-2</v>
      </c>
    </row>
    <row r="117" spans="1:16" ht="12.75" customHeight="1">
      <c r="A117" s="31">
        <v>107</v>
      </c>
      <c r="B117" s="32" t="s">
        <v>44</v>
      </c>
      <c r="C117" s="33" t="s">
        <v>144</v>
      </c>
      <c r="D117" s="34">
        <v>44525</v>
      </c>
      <c r="E117" s="40">
        <v>3511.25</v>
      </c>
      <c r="F117" s="40">
        <v>3505.25</v>
      </c>
      <c r="G117" s="41">
        <v>3440.5</v>
      </c>
      <c r="H117" s="41">
        <v>3369.75</v>
      </c>
      <c r="I117" s="41">
        <v>3305</v>
      </c>
      <c r="J117" s="41">
        <v>3576</v>
      </c>
      <c r="K117" s="41">
        <v>3640.75</v>
      </c>
      <c r="L117" s="41">
        <v>3711.5</v>
      </c>
      <c r="M117" s="31">
        <v>3570</v>
      </c>
      <c r="N117" s="31">
        <v>3434.5</v>
      </c>
      <c r="O117" s="42">
        <v>615750</v>
      </c>
      <c r="P117" s="43">
        <v>-0.22910798122065729</v>
      </c>
    </row>
    <row r="118" spans="1:16" ht="12.75" customHeight="1">
      <c r="A118" s="31">
        <v>108</v>
      </c>
      <c r="B118" s="32" t="s">
        <v>63</v>
      </c>
      <c r="C118" s="33" t="s">
        <v>145</v>
      </c>
      <c r="D118" s="34">
        <v>44525</v>
      </c>
      <c r="E118" s="40">
        <v>404.55</v>
      </c>
      <c r="F118" s="40">
        <v>407.41666666666669</v>
      </c>
      <c r="G118" s="41">
        <v>400.08333333333337</v>
      </c>
      <c r="H118" s="41">
        <v>395.61666666666667</v>
      </c>
      <c r="I118" s="41">
        <v>388.28333333333336</v>
      </c>
      <c r="J118" s="41">
        <v>411.88333333333338</v>
      </c>
      <c r="K118" s="41">
        <v>419.21666666666675</v>
      </c>
      <c r="L118" s="41">
        <v>423.68333333333339</v>
      </c>
      <c r="M118" s="31">
        <v>414.75</v>
      </c>
      <c r="N118" s="31">
        <v>402.95</v>
      </c>
      <c r="O118" s="42">
        <v>15192000</v>
      </c>
      <c r="P118" s="43">
        <v>-0.13877551020408163</v>
      </c>
    </row>
    <row r="119" spans="1:16" ht="12.75" customHeight="1">
      <c r="A119" s="31">
        <v>109</v>
      </c>
      <c r="B119" s="32" t="s">
        <v>70</v>
      </c>
      <c r="C119" s="33" t="s">
        <v>146</v>
      </c>
      <c r="D119" s="34">
        <v>44525</v>
      </c>
      <c r="E119" s="40">
        <v>1822.45</v>
      </c>
      <c r="F119" s="40">
        <v>1825.1499999999999</v>
      </c>
      <c r="G119" s="41">
        <v>1785.2999999999997</v>
      </c>
      <c r="H119" s="41">
        <v>1748.1499999999999</v>
      </c>
      <c r="I119" s="41">
        <v>1708.2999999999997</v>
      </c>
      <c r="J119" s="41">
        <v>1862.2999999999997</v>
      </c>
      <c r="K119" s="41">
        <v>1902.1499999999996</v>
      </c>
      <c r="L119" s="41">
        <v>1939.2999999999997</v>
      </c>
      <c r="M119" s="31">
        <v>1865</v>
      </c>
      <c r="N119" s="31">
        <v>1788</v>
      </c>
      <c r="O119" s="42">
        <v>9747400</v>
      </c>
      <c r="P119" s="43">
        <v>-1.5963313403378417E-2</v>
      </c>
    </row>
    <row r="120" spans="1:16" ht="12.75" customHeight="1">
      <c r="A120" s="31">
        <v>110</v>
      </c>
      <c r="B120" s="32" t="s">
        <v>87</v>
      </c>
      <c r="C120" s="33" t="s">
        <v>147</v>
      </c>
      <c r="D120" s="34">
        <v>44525</v>
      </c>
      <c r="E120" s="40">
        <v>6699.5</v>
      </c>
      <c r="F120" s="40">
        <v>6740.3666666666659</v>
      </c>
      <c r="G120" s="41">
        <v>6610.3833333333314</v>
      </c>
      <c r="H120" s="41">
        <v>6521.2666666666655</v>
      </c>
      <c r="I120" s="41">
        <v>6391.283333333331</v>
      </c>
      <c r="J120" s="41">
        <v>6829.4833333333318</v>
      </c>
      <c r="K120" s="41">
        <v>6959.4666666666672</v>
      </c>
      <c r="L120" s="41">
        <v>7048.5833333333321</v>
      </c>
      <c r="M120" s="31">
        <v>6870.35</v>
      </c>
      <c r="N120" s="31">
        <v>6651.25</v>
      </c>
      <c r="O120" s="42">
        <v>566550</v>
      </c>
      <c r="P120" s="43">
        <v>-7.7880859375E-2</v>
      </c>
    </row>
    <row r="121" spans="1:16" ht="12.75" customHeight="1">
      <c r="A121" s="31">
        <v>111</v>
      </c>
      <c r="B121" s="32" t="s">
        <v>87</v>
      </c>
      <c r="C121" s="33" t="s">
        <v>148</v>
      </c>
      <c r="D121" s="34">
        <v>44525</v>
      </c>
      <c r="E121" s="40">
        <v>4658.1499999999996</v>
      </c>
      <c r="F121" s="40">
        <v>4683.5166666666664</v>
      </c>
      <c r="G121" s="41">
        <v>4602.4333333333325</v>
      </c>
      <c r="H121" s="41">
        <v>4546.7166666666662</v>
      </c>
      <c r="I121" s="41">
        <v>4465.6333333333323</v>
      </c>
      <c r="J121" s="41">
        <v>4739.2333333333327</v>
      </c>
      <c r="K121" s="41">
        <v>4820.3166666666666</v>
      </c>
      <c r="L121" s="41">
        <v>4876.0333333333328</v>
      </c>
      <c r="M121" s="31">
        <v>4764.6000000000004</v>
      </c>
      <c r="N121" s="31">
        <v>4627.8</v>
      </c>
      <c r="O121" s="42">
        <v>630400</v>
      </c>
      <c r="P121" s="43">
        <v>-0.14948731786292499</v>
      </c>
    </row>
    <row r="122" spans="1:16" ht="12.75" customHeight="1">
      <c r="A122" s="31">
        <v>112</v>
      </c>
      <c r="B122" s="32" t="s">
        <v>47</v>
      </c>
      <c r="C122" s="33" t="s">
        <v>149</v>
      </c>
      <c r="D122" s="34">
        <v>44525</v>
      </c>
      <c r="E122" s="40">
        <v>882.2</v>
      </c>
      <c r="F122" s="40">
        <v>898.13333333333333</v>
      </c>
      <c r="G122" s="41">
        <v>863.31666666666661</v>
      </c>
      <c r="H122" s="41">
        <v>844.43333333333328</v>
      </c>
      <c r="I122" s="41">
        <v>809.61666666666656</v>
      </c>
      <c r="J122" s="41">
        <v>917.01666666666665</v>
      </c>
      <c r="K122" s="41">
        <v>951.83333333333348</v>
      </c>
      <c r="L122" s="41">
        <v>970.7166666666667</v>
      </c>
      <c r="M122" s="31">
        <v>932.95</v>
      </c>
      <c r="N122" s="31">
        <v>879.25</v>
      </c>
      <c r="O122" s="42">
        <v>9299000</v>
      </c>
      <c r="P122" s="43">
        <v>-2.3650156180276664E-2</v>
      </c>
    </row>
    <row r="123" spans="1:16" ht="12.75" customHeight="1">
      <c r="A123" s="31">
        <v>113</v>
      </c>
      <c r="B123" s="32" t="s">
        <v>49</v>
      </c>
      <c r="C123" s="33" t="s">
        <v>150</v>
      </c>
      <c r="D123" s="34">
        <v>44525</v>
      </c>
      <c r="E123" s="40">
        <v>887.6</v>
      </c>
      <c r="F123" s="40">
        <v>889.68333333333339</v>
      </c>
      <c r="G123" s="41">
        <v>879.81666666666683</v>
      </c>
      <c r="H123" s="41">
        <v>872.03333333333342</v>
      </c>
      <c r="I123" s="41">
        <v>862.16666666666686</v>
      </c>
      <c r="J123" s="41">
        <v>897.46666666666681</v>
      </c>
      <c r="K123" s="41">
        <v>907.33333333333337</v>
      </c>
      <c r="L123" s="41">
        <v>915.11666666666679</v>
      </c>
      <c r="M123" s="31">
        <v>899.55</v>
      </c>
      <c r="N123" s="31">
        <v>881.9</v>
      </c>
      <c r="O123" s="42">
        <v>7604800</v>
      </c>
      <c r="P123" s="43">
        <v>-0.14483627204030228</v>
      </c>
    </row>
    <row r="124" spans="1:16" ht="12.75" customHeight="1">
      <c r="A124" s="31">
        <v>114</v>
      </c>
      <c r="B124" s="32" t="s">
        <v>63</v>
      </c>
      <c r="C124" s="33" t="s">
        <v>151</v>
      </c>
      <c r="D124" s="34">
        <v>44525</v>
      </c>
      <c r="E124" s="40">
        <v>186.5</v>
      </c>
      <c r="F124" s="40">
        <v>188.31666666666669</v>
      </c>
      <c r="G124" s="41">
        <v>183.63333333333338</v>
      </c>
      <c r="H124" s="41">
        <v>180.76666666666668</v>
      </c>
      <c r="I124" s="41">
        <v>176.08333333333337</v>
      </c>
      <c r="J124" s="41">
        <v>191.18333333333339</v>
      </c>
      <c r="K124" s="41">
        <v>195.86666666666673</v>
      </c>
      <c r="L124" s="41">
        <v>198.73333333333341</v>
      </c>
      <c r="M124" s="31">
        <v>193</v>
      </c>
      <c r="N124" s="31">
        <v>185.45</v>
      </c>
      <c r="O124" s="42">
        <v>20200000</v>
      </c>
      <c r="P124" s="43">
        <v>2.1829728120658859E-3</v>
      </c>
    </row>
    <row r="125" spans="1:16" ht="12.75" customHeight="1">
      <c r="A125" s="31">
        <v>115</v>
      </c>
      <c r="B125" s="32" t="s">
        <v>63</v>
      </c>
      <c r="C125" s="33" t="s">
        <v>152</v>
      </c>
      <c r="D125" s="34">
        <v>44525</v>
      </c>
      <c r="E125" s="40">
        <v>200.8</v>
      </c>
      <c r="F125" s="40">
        <v>201.83333333333334</v>
      </c>
      <c r="G125" s="41">
        <v>198.06666666666669</v>
      </c>
      <c r="H125" s="41">
        <v>195.33333333333334</v>
      </c>
      <c r="I125" s="41">
        <v>191.56666666666669</v>
      </c>
      <c r="J125" s="41">
        <v>204.56666666666669</v>
      </c>
      <c r="K125" s="41">
        <v>208.33333333333334</v>
      </c>
      <c r="L125" s="41">
        <v>211.06666666666669</v>
      </c>
      <c r="M125" s="31">
        <v>205.6</v>
      </c>
      <c r="N125" s="31">
        <v>199.1</v>
      </c>
      <c r="O125" s="42">
        <v>19578000</v>
      </c>
      <c r="P125" s="43">
        <v>-0.12379162191192267</v>
      </c>
    </row>
    <row r="126" spans="1:16" ht="12.75" customHeight="1">
      <c r="A126" s="31">
        <v>116</v>
      </c>
      <c r="B126" s="32" t="s">
        <v>56</v>
      </c>
      <c r="C126" s="33" t="s">
        <v>153</v>
      </c>
      <c r="D126" s="34">
        <v>44525</v>
      </c>
      <c r="E126" s="40">
        <v>562.79999999999995</v>
      </c>
      <c r="F126" s="40">
        <v>566.9</v>
      </c>
      <c r="G126" s="41">
        <v>554.9</v>
      </c>
      <c r="H126" s="41">
        <v>547</v>
      </c>
      <c r="I126" s="41">
        <v>535</v>
      </c>
      <c r="J126" s="41">
        <v>574.79999999999995</v>
      </c>
      <c r="K126" s="41">
        <v>586.79999999999995</v>
      </c>
      <c r="L126" s="41">
        <v>594.69999999999993</v>
      </c>
      <c r="M126" s="31">
        <v>578.9</v>
      </c>
      <c r="N126" s="31">
        <v>559</v>
      </c>
      <c r="O126" s="42">
        <v>5922000</v>
      </c>
      <c r="P126" s="43">
        <v>-9.1996320147194111E-2</v>
      </c>
    </row>
    <row r="127" spans="1:16" ht="12.75" customHeight="1">
      <c r="A127" s="31">
        <v>117</v>
      </c>
      <c r="B127" s="32" t="s">
        <v>49</v>
      </c>
      <c r="C127" s="33" t="s">
        <v>154</v>
      </c>
      <c r="D127" s="34">
        <v>44525</v>
      </c>
      <c r="E127" s="40">
        <v>7385.9</v>
      </c>
      <c r="F127" s="40">
        <v>7396.75</v>
      </c>
      <c r="G127" s="41">
        <v>7250.45</v>
      </c>
      <c r="H127" s="41">
        <v>7115</v>
      </c>
      <c r="I127" s="41">
        <v>6968.7</v>
      </c>
      <c r="J127" s="41">
        <v>7532.2</v>
      </c>
      <c r="K127" s="41">
        <v>7678.4999999999991</v>
      </c>
      <c r="L127" s="41">
        <v>7813.95</v>
      </c>
      <c r="M127" s="31">
        <v>7543.05</v>
      </c>
      <c r="N127" s="31">
        <v>7261.3</v>
      </c>
      <c r="O127" s="42">
        <v>2385700</v>
      </c>
      <c r="P127" s="43">
        <v>-5.7184634840341447E-2</v>
      </c>
    </row>
    <row r="128" spans="1:16" ht="12.75" customHeight="1">
      <c r="A128" s="31">
        <v>118</v>
      </c>
      <c r="B128" s="32" t="s">
        <v>56</v>
      </c>
      <c r="C128" s="33" t="s">
        <v>155</v>
      </c>
      <c r="D128" s="34">
        <v>44525</v>
      </c>
      <c r="E128" s="40">
        <v>897.45</v>
      </c>
      <c r="F128" s="40">
        <v>907.75</v>
      </c>
      <c r="G128" s="41">
        <v>869.6</v>
      </c>
      <c r="H128" s="41">
        <v>841.75</v>
      </c>
      <c r="I128" s="41">
        <v>803.6</v>
      </c>
      <c r="J128" s="41">
        <v>935.6</v>
      </c>
      <c r="K128" s="41">
        <v>973.75000000000011</v>
      </c>
      <c r="L128" s="41">
        <v>1001.6</v>
      </c>
      <c r="M128" s="31">
        <v>945.9</v>
      </c>
      <c r="N128" s="31">
        <v>879.9</v>
      </c>
      <c r="O128" s="42">
        <v>16955000</v>
      </c>
      <c r="P128" s="43">
        <v>-5.8120963821956806E-2</v>
      </c>
    </row>
    <row r="129" spans="1:16" ht="12.75" customHeight="1">
      <c r="A129" s="31">
        <v>119</v>
      </c>
      <c r="B129" s="32" t="s">
        <v>44</v>
      </c>
      <c r="C129" s="33" t="s">
        <v>459</v>
      </c>
      <c r="D129" s="34">
        <v>44525</v>
      </c>
      <c r="E129" s="40">
        <v>1655.15</v>
      </c>
      <c r="F129" s="40">
        <v>1669.8666666666668</v>
      </c>
      <c r="G129" s="41">
        <v>1632.3333333333335</v>
      </c>
      <c r="H129" s="41">
        <v>1609.5166666666667</v>
      </c>
      <c r="I129" s="41">
        <v>1571.9833333333333</v>
      </c>
      <c r="J129" s="41">
        <v>1692.6833333333336</v>
      </c>
      <c r="K129" s="41">
        <v>1730.2166666666669</v>
      </c>
      <c r="L129" s="41">
        <v>1753.0333333333338</v>
      </c>
      <c r="M129" s="31">
        <v>1707.4</v>
      </c>
      <c r="N129" s="31">
        <v>1647.05</v>
      </c>
      <c r="O129" s="42">
        <v>1485400</v>
      </c>
      <c r="P129" s="43">
        <v>-0.14418229481750353</v>
      </c>
    </row>
    <row r="130" spans="1:16" ht="12.75" customHeight="1">
      <c r="A130" s="31">
        <v>120</v>
      </c>
      <c r="B130" s="32" t="s">
        <v>47</v>
      </c>
      <c r="C130" s="33" t="s">
        <v>156</v>
      </c>
      <c r="D130" s="34">
        <v>44525</v>
      </c>
      <c r="E130" s="40">
        <v>2839.15</v>
      </c>
      <c r="F130" s="40">
        <v>2832.9</v>
      </c>
      <c r="G130" s="41">
        <v>2785.8500000000004</v>
      </c>
      <c r="H130" s="41">
        <v>2732.55</v>
      </c>
      <c r="I130" s="41">
        <v>2685.5000000000005</v>
      </c>
      <c r="J130" s="41">
        <v>2886.2000000000003</v>
      </c>
      <c r="K130" s="41">
        <v>2933.2500000000005</v>
      </c>
      <c r="L130" s="41">
        <v>2986.55</v>
      </c>
      <c r="M130" s="31">
        <v>2879.95</v>
      </c>
      <c r="N130" s="31">
        <v>2779.6</v>
      </c>
      <c r="O130" s="42">
        <v>655800</v>
      </c>
      <c r="P130" s="43">
        <v>-0.14631606352512366</v>
      </c>
    </row>
    <row r="131" spans="1:16" ht="12.75" customHeight="1">
      <c r="A131" s="31">
        <v>121</v>
      </c>
      <c r="B131" s="32" t="s">
        <v>63</v>
      </c>
      <c r="C131" s="33" t="s">
        <v>157</v>
      </c>
      <c r="D131" s="34">
        <v>44525</v>
      </c>
      <c r="E131" s="40">
        <v>983.9</v>
      </c>
      <c r="F131" s="40">
        <v>986.08333333333337</v>
      </c>
      <c r="G131" s="41">
        <v>974.66666666666674</v>
      </c>
      <c r="H131" s="41">
        <v>965.43333333333339</v>
      </c>
      <c r="I131" s="41">
        <v>954.01666666666677</v>
      </c>
      <c r="J131" s="41">
        <v>995.31666666666672</v>
      </c>
      <c r="K131" s="41">
        <v>1006.7333333333335</v>
      </c>
      <c r="L131" s="41">
        <v>1015.9666666666667</v>
      </c>
      <c r="M131" s="31">
        <v>997.5</v>
      </c>
      <c r="N131" s="31">
        <v>976.85</v>
      </c>
      <c r="O131" s="42">
        <v>2150850</v>
      </c>
      <c r="P131" s="43">
        <v>-0.14252396994039906</v>
      </c>
    </row>
    <row r="132" spans="1:16" ht="12.75" customHeight="1">
      <c r="A132" s="31">
        <v>122</v>
      </c>
      <c r="B132" s="32" t="s">
        <v>79</v>
      </c>
      <c r="C132" s="33" t="s">
        <v>158</v>
      </c>
      <c r="D132" s="34">
        <v>44525</v>
      </c>
      <c r="E132" s="40">
        <v>976.1</v>
      </c>
      <c r="F132" s="40">
        <v>987.23333333333323</v>
      </c>
      <c r="G132" s="41">
        <v>959.96666666666647</v>
      </c>
      <c r="H132" s="41">
        <v>943.83333333333326</v>
      </c>
      <c r="I132" s="41">
        <v>916.56666666666649</v>
      </c>
      <c r="J132" s="41">
        <v>1003.3666666666664</v>
      </c>
      <c r="K132" s="41">
        <v>1030.6333333333332</v>
      </c>
      <c r="L132" s="41">
        <v>1046.7666666666664</v>
      </c>
      <c r="M132" s="31">
        <v>1014.5</v>
      </c>
      <c r="N132" s="31">
        <v>971.1</v>
      </c>
      <c r="O132" s="42">
        <v>4036200</v>
      </c>
      <c r="P132" s="43">
        <v>-7.9879633429079472E-2</v>
      </c>
    </row>
    <row r="133" spans="1:16" ht="12.75" customHeight="1">
      <c r="A133" s="31">
        <v>123</v>
      </c>
      <c r="B133" s="32" t="s">
        <v>87</v>
      </c>
      <c r="C133" s="33" t="s">
        <v>159</v>
      </c>
      <c r="D133" s="34">
        <v>44525</v>
      </c>
      <c r="E133" s="40">
        <v>4538.2</v>
      </c>
      <c r="F133" s="40">
        <v>4543.95</v>
      </c>
      <c r="G133" s="41">
        <v>4494.25</v>
      </c>
      <c r="H133" s="41">
        <v>4450.3</v>
      </c>
      <c r="I133" s="41">
        <v>4400.6000000000004</v>
      </c>
      <c r="J133" s="41">
        <v>4587.8999999999996</v>
      </c>
      <c r="K133" s="41">
        <v>4637.5999999999985</v>
      </c>
      <c r="L133" s="41">
        <v>4681.5499999999993</v>
      </c>
      <c r="M133" s="31">
        <v>4593.6499999999996</v>
      </c>
      <c r="N133" s="31">
        <v>4500</v>
      </c>
      <c r="O133" s="42">
        <v>2176000</v>
      </c>
      <c r="P133" s="43">
        <v>-7.4042553191489363E-2</v>
      </c>
    </row>
    <row r="134" spans="1:16" ht="12.75" customHeight="1">
      <c r="A134" s="31">
        <v>124</v>
      </c>
      <c r="B134" s="32" t="s">
        <v>49</v>
      </c>
      <c r="C134" s="33" t="s">
        <v>160</v>
      </c>
      <c r="D134" s="34">
        <v>44525</v>
      </c>
      <c r="E134" s="40">
        <v>225.1</v>
      </c>
      <c r="F134" s="40">
        <v>226.03333333333333</v>
      </c>
      <c r="G134" s="41">
        <v>223.06666666666666</v>
      </c>
      <c r="H134" s="41">
        <v>221.03333333333333</v>
      </c>
      <c r="I134" s="41">
        <v>218.06666666666666</v>
      </c>
      <c r="J134" s="41">
        <v>228.06666666666666</v>
      </c>
      <c r="K134" s="41">
        <v>231.0333333333333</v>
      </c>
      <c r="L134" s="41">
        <v>233.06666666666666</v>
      </c>
      <c r="M134" s="31">
        <v>229</v>
      </c>
      <c r="N134" s="31">
        <v>224</v>
      </c>
      <c r="O134" s="42">
        <v>30859500</v>
      </c>
      <c r="P134" s="43">
        <v>-4.6398442569759897E-2</v>
      </c>
    </row>
    <row r="135" spans="1:16" ht="12.75" customHeight="1">
      <c r="A135" s="31">
        <v>125</v>
      </c>
      <c r="B135" s="32" t="s">
        <v>87</v>
      </c>
      <c r="C135" s="33" t="s">
        <v>161</v>
      </c>
      <c r="D135" s="34">
        <v>44525</v>
      </c>
      <c r="E135" s="40">
        <v>3277.6</v>
      </c>
      <c r="F135" s="40">
        <v>3308.6166666666668</v>
      </c>
      <c r="G135" s="41">
        <v>3232.2333333333336</v>
      </c>
      <c r="H135" s="41">
        <v>3186.8666666666668</v>
      </c>
      <c r="I135" s="41">
        <v>3110.4833333333336</v>
      </c>
      <c r="J135" s="41">
        <v>3353.9833333333336</v>
      </c>
      <c r="K135" s="41">
        <v>3430.3666666666668</v>
      </c>
      <c r="L135" s="41">
        <v>3475.7333333333336</v>
      </c>
      <c r="M135" s="31">
        <v>3385</v>
      </c>
      <c r="N135" s="31">
        <v>3263.25</v>
      </c>
      <c r="O135" s="42">
        <v>1195675</v>
      </c>
      <c r="P135" s="43">
        <v>-6.3391038696537672E-2</v>
      </c>
    </row>
    <row r="136" spans="1:16" ht="12.75" customHeight="1">
      <c r="A136" s="31">
        <v>126</v>
      </c>
      <c r="B136" s="32" t="s">
        <v>49</v>
      </c>
      <c r="C136" s="33" t="s">
        <v>162</v>
      </c>
      <c r="D136" s="34">
        <v>44525</v>
      </c>
      <c r="E136" s="40">
        <v>77765</v>
      </c>
      <c r="F136" s="40">
        <v>78412.733333333337</v>
      </c>
      <c r="G136" s="41">
        <v>76942.466666666674</v>
      </c>
      <c r="H136" s="41">
        <v>76119.933333333334</v>
      </c>
      <c r="I136" s="41">
        <v>74649.666666666672</v>
      </c>
      <c r="J136" s="41">
        <v>79235.266666666677</v>
      </c>
      <c r="K136" s="41">
        <v>80705.53333333334</v>
      </c>
      <c r="L136" s="41">
        <v>81528.06666666668</v>
      </c>
      <c r="M136" s="31">
        <v>79883</v>
      </c>
      <c r="N136" s="31">
        <v>77590.2</v>
      </c>
      <c r="O136" s="42">
        <v>56890</v>
      </c>
      <c r="P136" s="43">
        <v>1.2998575498575499E-2</v>
      </c>
    </row>
    <row r="137" spans="1:16" ht="12.75" customHeight="1">
      <c r="A137" s="31">
        <v>127</v>
      </c>
      <c r="B137" s="32" t="s">
        <v>63</v>
      </c>
      <c r="C137" s="33" t="s">
        <v>163</v>
      </c>
      <c r="D137" s="34">
        <v>44525</v>
      </c>
      <c r="E137" s="40">
        <v>1485.55</v>
      </c>
      <c r="F137" s="40">
        <v>1498.3833333333332</v>
      </c>
      <c r="G137" s="41">
        <v>1468.0666666666664</v>
      </c>
      <c r="H137" s="41">
        <v>1450.5833333333333</v>
      </c>
      <c r="I137" s="41">
        <v>1420.2666666666664</v>
      </c>
      <c r="J137" s="41">
        <v>1515.8666666666663</v>
      </c>
      <c r="K137" s="41">
        <v>1546.1833333333329</v>
      </c>
      <c r="L137" s="41">
        <v>1563.6666666666663</v>
      </c>
      <c r="M137" s="31">
        <v>1528.7</v>
      </c>
      <c r="N137" s="31">
        <v>1480.9</v>
      </c>
      <c r="O137" s="42">
        <v>3348000</v>
      </c>
      <c r="P137" s="43">
        <v>-4.4725016049646911E-2</v>
      </c>
    </row>
    <row r="138" spans="1:16" ht="12.75" customHeight="1">
      <c r="A138" s="31">
        <v>128</v>
      </c>
      <c r="B138" s="32" t="s">
        <v>44</v>
      </c>
      <c r="C138" s="33" t="s">
        <v>164</v>
      </c>
      <c r="D138" s="34">
        <v>44525</v>
      </c>
      <c r="E138" s="40">
        <v>415.5</v>
      </c>
      <c r="F138" s="40">
        <v>422.23333333333335</v>
      </c>
      <c r="G138" s="41">
        <v>406.26666666666671</v>
      </c>
      <c r="H138" s="41">
        <v>397.03333333333336</v>
      </c>
      <c r="I138" s="41">
        <v>381.06666666666672</v>
      </c>
      <c r="J138" s="41">
        <v>431.4666666666667</v>
      </c>
      <c r="K138" s="41">
        <v>447.43333333333339</v>
      </c>
      <c r="L138" s="41">
        <v>456.66666666666669</v>
      </c>
      <c r="M138" s="31">
        <v>438.2</v>
      </c>
      <c r="N138" s="31">
        <v>413</v>
      </c>
      <c r="O138" s="42">
        <v>3083200</v>
      </c>
      <c r="P138" s="43">
        <v>1.6886543535620052E-2</v>
      </c>
    </row>
    <row r="139" spans="1:16" ht="12.75" customHeight="1">
      <c r="A139" s="31">
        <v>129</v>
      </c>
      <c r="B139" s="32" t="s">
        <v>120</v>
      </c>
      <c r="C139" s="33" t="s">
        <v>165</v>
      </c>
      <c r="D139" s="34">
        <v>44525</v>
      </c>
      <c r="E139" s="40">
        <v>98.6</v>
      </c>
      <c r="F139" s="40">
        <v>98.25</v>
      </c>
      <c r="G139" s="41">
        <v>95.45</v>
      </c>
      <c r="H139" s="41">
        <v>92.3</v>
      </c>
      <c r="I139" s="41">
        <v>89.5</v>
      </c>
      <c r="J139" s="41">
        <v>101.4</v>
      </c>
      <c r="K139" s="41">
        <v>104.20000000000002</v>
      </c>
      <c r="L139" s="41">
        <v>107.35000000000001</v>
      </c>
      <c r="M139" s="31">
        <v>101.05</v>
      </c>
      <c r="N139" s="31">
        <v>95.1</v>
      </c>
      <c r="O139" s="42">
        <v>91630000</v>
      </c>
      <c r="P139" s="43">
        <v>-4.8207663782447466E-2</v>
      </c>
    </row>
    <row r="140" spans="1:16" ht="12.75" customHeight="1">
      <c r="A140" s="31">
        <v>130</v>
      </c>
      <c r="B140" s="32" t="s">
        <v>44</v>
      </c>
      <c r="C140" s="33" t="s">
        <v>166</v>
      </c>
      <c r="D140" s="34">
        <v>44525</v>
      </c>
      <c r="E140" s="40">
        <v>6140.85</v>
      </c>
      <c r="F140" s="40">
        <v>6170.2833333333328</v>
      </c>
      <c r="G140" s="41">
        <v>6066.1166666666659</v>
      </c>
      <c r="H140" s="41">
        <v>5991.3833333333332</v>
      </c>
      <c r="I140" s="41">
        <v>5887.2166666666662</v>
      </c>
      <c r="J140" s="41">
        <v>6245.0166666666655</v>
      </c>
      <c r="K140" s="41">
        <v>6349.1833333333334</v>
      </c>
      <c r="L140" s="41">
        <v>6423.9166666666652</v>
      </c>
      <c r="M140" s="31">
        <v>6274.45</v>
      </c>
      <c r="N140" s="31">
        <v>6095.55</v>
      </c>
      <c r="O140" s="42">
        <v>856125</v>
      </c>
      <c r="P140" s="43">
        <v>-0.16709230207953302</v>
      </c>
    </row>
    <row r="141" spans="1:16" ht="12.75" customHeight="1">
      <c r="A141" s="31">
        <v>131</v>
      </c>
      <c r="B141" s="32" t="s">
        <v>38</v>
      </c>
      <c r="C141" s="33" t="s">
        <v>167</v>
      </c>
      <c r="D141" s="34">
        <v>44525</v>
      </c>
      <c r="E141" s="40">
        <v>3359.75</v>
      </c>
      <c r="F141" s="40">
        <v>3368.6333333333332</v>
      </c>
      <c r="G141" s="41">
        <v>3306.6166666666663</v>
      </c>
      <c r="H141" s="41">
        <v>3253.4833333333331</v>
      </c>
      <c r="I141" s="41">
        <v>3191.4666666666662</v>
      </c>
      <c r="J141" s="41">
        <v>3421.7666666666664</v>
      </c>
      <c r="K141" s="41">
        <v>3483.7833333333328</v>
      </c>
      <c r="L141" s="41">
        <v>3536.9166666666665</v>
      </c>
      <c r="M141" s="31">
        <v>3430.65</v>
      </c>
      <c r="N141" s="31">
        <v>3315.5</v>
      </c>
      <c r="O141" s="42">
        <v>623250</v>
      </c>
      <c r="P141" s="43">
        <v>-0.33140236543567464</v>
      </c>
    </row>
    <row r="142" spans="1:16" ht="12.75" customHeight="1">
      <c r="A142" s="31">
        <v>132</v>
      </c>
      <c r="B142" s="32" t="s">
        <v>56</v>
      </c>
      <c r="C142" s="33" t="s">
        <v>168</v>
      </c>
      <c r="D142" s="34">
        <v>44525</v>
      </c>
      <c r="E142" s="40">
        <v>19055.2</v>
      </c>
      <c r="F142" s="40">
        <v>19060.316666666666</v>
      </c>
      <c r="G142" s="41">
        <v>18933.933333333331</v>
      </c>
      <c r="H142" s="41">
        <v>18812.666666666664</v>
      </c>
      <c r="I142" s="41">
        <v>18686.283333333329</v>
      </c>
      <c r="J142" s="41">
        <v>19181.583333333332</v>
      </c>
      <c r="K142" s="41">
        <v>19307.966666666664</v>
      </c>
      <c r="L142" s="41">
        <v>19429.233333333334</v>
      </c>
      <c r="M142" s="31">
        <v>19186.7</v>
      </c>
      <c r="N142" s="31">
        <v>18939.05</v>
      </c>
      <c r="O142" s="42">
        <v>241000</v>
      </c>
      <c r="P142" s="43">
        <v>-7.0932922127987658E-2</v>
      </c>
    </row>
    <row r="143" spans="1:16" ht="12.75" customHeight="1">
      <c r="A143" s="31">
        <v>133</v>
      </c>
      <c r="B143" s="32" t="s">
        <v>120</v>
      </c>
      <c r="C143" s="33" t="s">
        <v>169</v>
      </c>
      <c r="D143" s="34">
        <v>44525</v>
      </c>
      <c r="E143" s="40">
        <v>136.05000000000001</v>
      </c>
      <c r="F143" s="40">
        <v>137.78333333333333</v>
      </c>
      <c r="G143" s="41">
        <v>132.51666666666665</v>
      </c>
      <c r="H143" s="41">
        <v>128.98333333333332</v>
      </c>
      <c r="I143" s="41">
        <v>123.71666666666664</v>
      </c>
      <c r="J143" s="41">
        <v>141.31666666666666</v>
      </c>
      <c r="K143" s="41">
        <v>146.58333333333337</v>
      </c>
      <c r="L143" s="41">
        <v>150.11666666666667</v>
      </c>
      <c r="M143" s="31">
        <v>143.05000000000001</v>
      </c>
      <c r="N143" s="31">
        <v>134.25</v>
      </c>
      <c r="O143" s="42">
        <v>69525900</v>
      </c>
      <c r="P143" s="43">
        <v>-0.4087179487179487</v>
      </c>
    </row>
    <row r="144" spans="1:16" ht="12.75" customHeight="1">
      <c r="A144" s="31">
        <v>134</v>
      </c>
      <c r="B144" s="32" t="s">
        <v>170</v>
      </c>
      <c r="C144" s="33" t="s">
        <v>171</v>
      </c>
      <c r="D144" s="34">
        <v>44525</v>
      </c>
      <c r="E144" s="40">
        <v>137.25</v>
      </c>
      <c r="F144" s="40">
        <v>138</v>
      </c>
      <c r="G144" s="41">
        <v>135.9</v>
      </c>
      <c r="H144" s="41">
        <v>134.55000000000001</v>
      </c>
      <c r="I144" s="41">
        <v>132.45000000000002</v>
      </c>
      <c r="J144" s="41">
        <v>139.35</v>
      </c>
      <c r="K144" s="41">
        <v>141.45000000000002</v>
      </c>
      <c r="L144" s="41">
        <v>142.79999999999998</v>
      </c>
      <c r="M144" s="31">
        <v>140.1</v>
      </c>
      <c r="N144" s="31">
        <v>136.65</v>
      </c>
      <c r="O144" s="42">
        <v>36098100</v>
      </c>
      <c r="P144" s="43">
        <v>-0.25388784165881245</v>
      </c>
    </row>
    <row r="145" spans="1:16" ht="12.75" customHeight="1">
      <c r="A145" s="31">
        <v>135</v>
      </c>
      <c r="B145" s="32" t="s">
        <v>97</v>
      </c>
      <c r="C145" s="33" t="s">
        <v>270</v>
      </c>
      <c r="D145" s="34">
        <v>44525</v>
      </c>
      <c r="E145" s="40">
        <v>896.75</v>
      </c>
      <c r="F145" s="40">
        <v>906.6</v>
      </c>
      <c r="G145" s="41">
        <v>878.80000000000007</v>
      </c>
      <c r="H145" s="41">
        <v>860.85</v>
      </c>
      <c r="I145" s="41">
        <v>833.05000000000007</v>
      </c>
      <c r="J145" s="41">
        <v>924.55000000000007</v>
      </c>
      <c r="K145" s="41">
        <v>952.35</v>
      </c>
      <c r="L145" s="41">
        <v>970.30000000000007</v>
      </c>
      <c r="M145" s="31">
        <v>934.4</v>
      </c>
      <c r="N145" s="31">
        <v>888.65</v>
      </c>
      <c r="O145" s="42">
        <v>1635200</v>
      </c>
      <c r="P145" s="43">
        <v>-5.4251012145748991E-2</v>
      </c>
    </row>
    <row r="146" spans="1:16" ht="12.75" customHeight="1">
      <c r="A146" s="31">
        <v>136</v>
      </c>
      <c r="B146" s="32" t="s">
        <v>87</v>
      </c>
      <c r="C146" s="33" t="s">
        <v>470</v>
      </c>
      <c r="D146" s="34">
        <v>44525</v>
      </c>
      <c r="E146" s="40">
        <v>4442.55</v>
      </c>
      <c r="F146" s="40">
        <v>4429.2666666666673</v>
      </c>
      <c r="G146" s="41">
        <v>4264.633333333335</v>
      </c>
      <c r="H146" s="41">
        <v>4086.7166666666681</v>
      </c>
      <c r="I146" s="41">
        <v>3922.0833333333358</v>
      </c>
      <c r="J146" s="41">
        <v>4607.1833333333343</v>
      </c>
      <c r="K146" s="41">
        <v>4771.8166666666675</v>
      </c>
      <c r="L146" s="41">
        <v>4949.7333333333336</v>
      </c>
      <c r="M146" s="31">
        <v>4593.8999999999996</v>
      </c>
      <c r="N146" s="31">
        <v>4251.3500000000004</v>
      </c>
      <c r="O146" s="42">
        <v>896500</v>
      </c>
      <c r="P146" s="43">
        <v>-8.3918763571337332E-2</v>
      </c>
    </row>
    <row r="147" spans="1:16" ht="12.75" customHeight="1">
      <c r="A147" s="31">
        <v>137</v>
      </c>
      <c r="B147" s="32" t="s">
        <v>79</v>
      </c>
      <c r="C147" s="33" t="s">
        <v>172</v>
      </c>
      <c r="D147" s="34">
        <v>44525</v>
      </c>
      <c r="E147" s="40">
        <v>150.6</v>
      </c>
      <c r="F147" s="40">
        <v>152.31666666666669</v>
      </c>
      <c r="G147" s="41">
        <v>147.88333333333338</v>
      </c>
      <c r="H147" s="41">
        <v>145.16666666666669</v>
      </c>
      <c r="I147" s="41">
        <v>140.73333333333338</v>
      </c>
      <c r="J147" s="41">
        <v>155.03333333333339</v>
      </c>
      <c r="K147" s="41">
        <v>159.46666666666673</v>
      </c>
      <c r="L147" s="41">
        <v>162.18333333333339</v>
      </c>
      <c r="M147" s="31">
        <v>156.75</v>
      </c>
      <c r="N147" s="31">
        <v>149.6</v>
      </c>
      <c r="O147" s="42">
        <v>50558200</v>
      </c>
      <c r="P147" s="43">
        <v>-0.17408805031446542</v>
      </c>
    </row>
    <row r="148" spans="1:16" ht="12.75" customHeight="1">
      <c r="A148" s="31">
        <v>138</v>
      </c>
      <c r="B148" s="32" t="s">
        <v>40</v>
      </c>
      <c r="C148" s="33" t="s">
        <v>173</v>
      </c>
      <c r="D148" s="34">
        <v>44525</v>
      </c>
      <c r="E148" s="40">
        <v>37561.65</v>
      </c>
      <c r="F148" s="40">
        <v>37697.716666666667</v>
      </c>
      <c r="G148" s="41">
        <v>37093.933333333334</v>
      </c>
      <c r="H148" s="41">
        <v>36626.216666666667</v>
      </c>
      <c r="I148" s="41">
        <v>36022.433333333334</v>
      </c>
      <c r="J148" s="41">
        <v>38165.433333333334</v>
      </c>
      <c r="K148" s="41">
        <v>38769.216666666674</v>
      </c>
      <c r="L148" s="41">
        <v>39236.933333333334</v>
      </c>
      <c r="M148" s="31">
        <v>38301.5</v>
      </c>
      <c r="N148" s="31">
        <v>37230</v>
      </c>
      <c r="O148" s="42">
        <v>88080</v>
      </c>
      <c r="P148" s="43">
        <v>-0.28056848811565793</v>
      </c>
    </row>
    <row r="149" spans="1:16" ht="12.75" customHeight="1">
      <c r="A149" s="31">
        <v>139</v>
      </c>
      <c r="B149" s="32" t="s">
        <v>47</v>
      </c>
      <c r="C149" s="33" t="s">
        <v>174</v>
      </c>
      <c r="D149" s="34">
        <v>44525</v>
      </c>
      <c r="E149" s="40">
        <v>2596.75</v>
      </c>
      <c r="F149" s="40">
        <v>2631.7666666666669</v>
      </c>
      <c r="G149" s="41">
        <v>2548.5333333333338</v>
      </c>
      <c r="H149" s="41">
        <v>2500.3166666666671</v>
      </c>
      <c r="I149" s="41">
        <v>2417.0833333333339</v>
      </c>
      <c r="J149" s="41">
        <v>2679.9833333333336</v>
      </c>
      <c r="K149" s="41">
        <v>2763.2166666666662</v>
      </c>
      <c r="L149" s="41">
        <v>2811.4333333333334</v>
      </c>
      <c r="M149" s="31">
        <v>2715</v>
      </c>
      <c r="N149" s="31">
        <v>2583.5500000000002</v>
      </c>
      <c r="O149" s="42">
        <v>3622850</v>
      </c>
      <c r="P149" s="43">
        <v>-6.5076999503229011E-2</v>
      </c>
    </row>
    <row r="150" spans="1:16" ht="12.75" customHeight="1">
      <c r="A150" s="31">
        <v>140</v>
      </c>
      <c r="B150" s="32" t="s">
        <v>87</v>
      </c>
      <c r="C150" s="33" t="s">
        <v>475</v>
      </c>
      <c r="D150" s="34">
        <v>44525</v>
      </c>
      <c r="E150" s="40">
        <v>4004.9</v>
      </c>
      <c r="F150" s="40">
        <v>4029.0833333333335</v>
      </c>
      <c r="G150" s="41">
        <v>3950.916666666667</v>
      </c>
      <c r="H150" s="41">
        <v>3896.9333333333334</v>
      </c>
      <c r="I150" s="41">
        <v>3818.7666666666669</v>
      </c>
      <c r="J150" s="41">
        <v>4083.0666666666671</v>
      </c>
      <c r="K150" s="41">
        <v>4161.2333333333336</v>
      </c>
      <c r="L150" s="41">
        <v>4215.2166666666672</v>
      </c>
      <c r="M150" s="31">
        <v>4107.25</v>
      </c>
      <c r="N150" s="31">
        <v>3975.1</v>
      </c>
      <c r="O150" s="42">
        <v>245550</v>
      </c>
      <c r="P150" s="43">
        <v>-0.21070395371263259</v>
      </c>
    </row>
    <row r="151" spans="1:16" ht="12.75" customHeight="1">
      <c r="A151" s="31">
        <v>141</v>
      </c>
      <c r="B151" s="32" t="s">
        <v>79</v>
      </c>
      <c r="C151" s="33" t="s">
        <v>175</v>
      </c>
      <c r="D151" s="34">
        <v>44525</v>
      </c>
      <c r="E151" s="40">
        <v>225.35</v>
      </c>
      <c r="F151" s="40">
        <v>226.6</v>
      </c>
      <c r="G151" s="41">
        <v>222.95</v>
      </c>
      <c r="H151" s="41">
        <v>220.54999999999998</v>
      </c>
      <c r="I151" s="41">
        <v>216.89999999999998</v>
      </c>
      <c r="J151" s="41">
        <v>229</v>
      </c>
      <c r="K151" s="41">
        <v>232.65000000000003</v>
      </c>
      <c r="L151" s="41">
        <v>235.05</v>
      </c>
      <c r="M151" s="31">
        <v>230.25</v>
      </c>
      <c r="N151" s="31">
        <v>224.2</v>
      </c>
      <c r="O151" s="42">
        <v>16620000</v>
      </c>
      <c r="P151" s="43">
        <v>-0.29498600152710613</v>
      </c>
    </row>
    <row r="152" spans="1:16" ht="12.75" customHeight="1">
      <c r="A152" s="31">
        <v>142</v>
      </c>
      <c r="B152" s="32" t="s">
        <v>63</v>
      </c>
      <c r="C152" s="33" t="s">
        <v>176</v>
      </c>
      <c r="D152" s="34">
        <v>44525</v>
      </c>
      <c r="E152" s="40">
        <v>134.30000000000001</v>
      </c>
      <c r="F152" s="40">
        <v>135.75</v>
      </c>
      <c r="G152" s="41">
        <v>132.25</v>
      </c>
      <c r="H152" s="41">
        <v>130.19999999999999</v>
      </c>
      <c r="I152" s="41">
        <v>126.69999999999999</v>
      </c>
      <c r="J152" s="41">
        <v>137.80000000000001</v>
      </c>
      <c r="K152" s="41">
        <v>141.30000000000001</v>
      </c>
      <c r="L152" s="41">
        <v>143.35000000000002</v>
      </c>
      <c r="M152" s="31">
        <v>139.25</v>
      </c>
      <c r="N152" s="31">
        <v>133.69999999999999</v>
      </c>
      <c r="O152" s="42">
        <v>37516200</v>
      </c>
      <c r="P152" s="43">
        <v>-0.21282685052686354</v>
      </c>
    </row>
    <row r="153" spans="1:16" ht="12.75" customHeight="1">
      <c r="A153" s="31">
        <v>143</v>
      </c>
      <c r="B153" s="32" t="s">
        <v>47</v>
      </c>
      <c r="C153" s="33" t="s">
        <v>177</v>
      </c>
      <c r="D153" s="34">
        <v>44525</v>
      </c>
      <c r="E153" s="40">
        <v>4996.3</v>
      </c>
      <c r="F153" s="40">
        <v>5027.2166666666662</v>
      </c>
      <c r="G153" s="41">
        <v>4924.4833333333327</v>
      </c>
      <c r="H153" s="41">
        <v>4852.6666666666661</v>
      </c>
      <c r="I153" s="41">
        <v>4749.9333333333325</v>
      </c>
      <c r="J153" s="41">
        <v>5099.0333333333328</v>
      </c>
      <c r="K153" s="41">
        <v>5201.7666666666664</v>
      </c>
      <c r="L153" s="41">
        <v>5273.583333333333</v>
      </c>
      <c r="M153" s="31">
        <v>5129.95</v>
      </c>
      <c r="N153" s="31">
        <v>4955.3999999999996</v>
      </c>
      <c r="O153" s="42">
        <v>192875</v>
      </c>
      <c r="P153" s="43">
        <v>-0.14986225895316804</v>
      </c>
    </row>
    <row r="154" spans="1:16" ht="12.75" customHeight="1">
      <c r="A154" s="31">
        <v>144</v>
      </c>
      <c r="B154" s="32" t="s">
        <v>56</v>
      </c>
      <c r="C154" s="33" t="s">
        <v>178</v>
      </c>
      <c r="D154" s="34">
        <v>44525</v>
      </c>
      <c r="E154" s="40">
        <v>2372.9499999999998</v>
      </c>
      <c r="F154" s="40">
        <v>2375.1833333333329</v>
      </c>
      <c r="G154" s="41">
        <v>2352.8666666666659</v>
      </c>
      <c r="H154" s="41">
        <v>2332.7833333333328</v>
      </c>
      <c r="I154" s="41">
        <v>2310.4666666666658</v>
      </c>
      <c r="J154" s="41">
        <v>2395.266666666666</v>
      </c>
      <c r="K154" s="41">
        <v>2417.5833333333326</v>
      </c>
      <c r="L154" s="41">
        <v>2437.6666666666661</v>
      </c>
      <c r="M154" s="31">
        <v>2397.5</v>
      </c>
      <c r="N154" s="31">
        <v>2355.1</v>
      </c>
      <c r="O154" s="42">
        <v>2011500</v>
      </c>
      <c r="P154" s="43">
        <v>-0.11368142762723067</v>
      </c>
    </row>
    <row r="155" spans="1:16" ht="12.75" customHeight="1">
      <c r="A155" s="31">
        <v>145</v>
      </c>
      <c r="B155" s="348" t="s">
        <v>38</v>
      </c>
      <c r="C155" s="33" t="s">
        <v>179</v>
      </c>
      <c r="D155" s="34">
        <v>44525</v>
      </c>
      <c r="E155" s="40">
        <v>2959.35</v>
      </c>
      <c r="F155" s="40">
        <v>2951.5833333333335</v>
      </c>
      <c r="G155" s="41">
        <v>2902.166666666667</v>
      </c>
      <c r="H155" s="41">
        <v>2844.9833333333336</v>
      </c>
      <c r="I155" s="41">
        <v>2795.5666666666671</v>
      </c>
      <c r="J155" s="41">
        <v>3008.7666666666669</v>
      </c>
      <c r="K155" s="41">
        <v>3058.1833333333338</v>
      </c>
      <c r="L155" s="41">
        <v>3115.3666666666668</v>
      </c>
      <c r="M155" s="31">
        <v>3001</v>
      </c>
      <c r="N155" s="31">
        <v>2894.4</v>
      </c>
      <c r="O155" s="42">
        <v>1276250</v>
      </c>
      <c r="P155" s="43">
        <v>-3.5700793350963357E-2</v>
      </c>
    </row>
    <row r="156" spans="1:16" ht="12.75" customHeight="1">
      <c r="A156" s="31">
        <v>146</v>
      </c>
      <c r="B156" s="32" t="s">
        <v>58</v>
      </c>
      <c r="C156" s="33" t="s">
        <v>180</v>
      </c>
      <c r="D156" s="34">
        <v>44525</v>
      </c>
      <c r="E156" s="40">
        <v>41.5</v>
      </c>
      <c r="F156" s="40">
        <v>42.583333333333336</v>
      </c>
      <c r="G156" s="41">
        <v>40.116666666666674</v>
      </c>
      <c r="H156" s="41">
        <v>38.733333333333341</v>
      </c>
      <c r="I156" s="41">
        <v>36.26666666666668</v>
      </c>
      <c r="J156" s="41">
        <v>43.966666666666669</v>
      </c>
      <c r="K156" s="41">
        <v>46.433333333333323</v>
      </c>
      <c r="L156" s="41">
        <v>47.816666666666663</v>
      </c>
      <c r="M156" s="31">
        <v>45.05</v>
      </c>
      <c r="N156" s="31">
        <v>41.2</v>
      </c>
      <c r="O156" s="42">
        <v>318768000</v>
      </c>
      <c r="P156" s="43">
        <v>2.7541389447624944E-2</v>
      </c>
    </row>
    <row r="157" spans="1:16" ht="12.75" customHeight="1">
      <c r="A157" s="31">
        <v>147</v>
      </c>
      <c r="B157" s="32" t="s">
        <v>44</v>
      </c>
      <c r="C157" s="33" t="s">
        <v>272</v>
      </c>
      <c r="D157" s="34">
        <v>44525</v>
      </c>
      <c r="E157" s="40">
        <v>2276.35</v>
      </c>
      <c r="F157" s="40">
        <v>2290.1333333333332</v>
      </c>
      <c r="G157" s="41">
        <v>2253.3166666666666</v>
      </c>
      <c r="H157" s="41">
        <v>2230.2833333333333</v>
      </c>
      <c r="I157" s="41">
        <v>2193.4666666666667</v>
      </c>
      <c r="J157" s="41">
        <v>2313.1666666666665</v>
      </c>
      <c r="K157" s="41">
        <v>2349.9833333333331</v>
      </c>
      <c r="L157" s="41">
        <v>2373.0166666666664</v>
      </c>
      <c r="M157" s="31">
        <v>2326.9499999999998</v>
      </c>
      <c r="N157" s="31">
        <v>2267.1</v>
      </c>
      <c r="O157" s="42">
        <v>939000</v>
      </c>
      <c r="P157" s="43">
        <v>-0.12594247416922646</v>
      </c>
    </row>
    <row r="158" spans="1:16" ht="12.75" customHeight="1">
      <c r="A158" s="31">
        <v>148</v>
      </c>
      <c r="B158" s="32" t="s">
        <v>170</v>
      </c>
      <c r="C158" s="33" t="s">
        <v>181</v>
      </c>
      <c r="D158" s="34">
        <v>44525</v>
      </c>
      <c r="E158" s="40">
        <v>185</v>
      </c>
      <c r="F158" s="40">
        <v>185.86666666666665</v>
      </c>
      <c r="G158" s="41">
        <v>183.58333333333329</v>
      </c>
      <c r="H158" s="41">
        <v>182.16666666666663</v>
      </c>
      <c r="I158" s="41">
        <v>179.88333333333327</v>
      </c>
      <c r="J158" s="41">
        <v>187.2833333333333</v>
      </c>
      <c r="K158" s="41">
        <v>189.56666666666666</v>
      </c>
      <c r="L158" s="41">
        <v>190.98333333333332</v>
      </c>
      <c r="M158" s="31">
        <v>188.15</v>
      </c>
      <c r="N158" s="31">
        <v>184.45</v>
      </c>
      <c r="O158" s="42">
        <v>19294794</v>
      </c>
      <c r="P158" s="43">
        <v>-0.32512590934527141</v>
      </c>
    </row>
    <row r="159" spans="1:16" ht="12.75" customHeight="1">
      <c r="A159" s="31">
        <v>149</v>
      </c>
      <c r="B159" s="32" t="s">
        <v>182</v>
      </c>
      <c r="C159" s="33" t="s">
        <v>183</v>
      </c>
      <c r="D159" s="34">
        <v>44525</v>
      </c>
      <c r="E159" s="40">
        <v>1682.65</v>
      </c>
      <c r="F159" s="40">
        <v>1704.0666666666666</v>
      </c>
      <c r="G159" s="41">
        <v>1656.5833333333333</v>
      </c>
      <c r="H159" s="41">
        <v>1630.5166666666667</v>
      </c>
      <c r="I159" s="41">
        <v>1583.0333333333333</v>
      </c>
      <c r="J159" s="41">
        <v>1730.1333333333332</v>
      </c>
      <c r="K159" s="41">
        <v>1777.6166666666668</v>
      </c>
      <c r="L159" s="41">
        <v>1803.6833333333332</v>
      </c>
      <c r="M159" s="31">
        <v>1751.55</v>
      </c>
      <c r="N159" s="31">
        <v>1678</v>
      </c>
      <c r="O159" s="42">
        <v>2834755</v>
      </c>
      <c r="P159" s="43">
        <v>-9.9547511312217188E-2</v>
      </c>
    </row>
    <row r="160" spans="1:16" ht="12.75" customHeight="1">
      <c r="A160" s="31">
        <v>150</v>
      </c>
      <c r="B160" s="32" t="s">
        <v>42</v>
      </c>
      <c r="C160" s="33" t="s">
        <v>184</v>
      </c>
      <c r="D160" s="34">
        <v>44525</v>
      </c>
      <c r="E160" s="40">
        <v>1026.1500000000001</v>
      </c>
      <c r="F160" s="40">
        <v>1032.8500000000001</v>
      </c>
      <c r="G160" s="41">
        <v>1011.3500000000004</v>
      </c>
      <c r="H160" s="41">
        <v>996.55000000000018</v>
      </c>
      <c r="I160" s="41">
        <v>975.05000000000041</v>
      </c>
      <c r="J160" s="41">
        <v>1047.6500000000003</v>
      </c>
      <c r="K160" s="41">
        <v>1069.1499999999999</v>
      </c>
      <c r="L160" s="41">
        <v>1083.9500000000003</v>
      </c>
      <c r="M160" s="31">
        <v>1054.3499999999999</v>
      </c>
      <c r="N160" s="31">
        <v>1018.05</v>
      </c>
      <c r="O160" s="42">
        <v>2548300</v>
      </c>
      <c r="P160" s="43">
        <v>-5.0965495409939852E-2</v>
      </c>
    </row>
    <row r="161" spans="1:16" ht="12.75" customHeight="1">
      <c r="A161" s="31">
        <v>151</v>
      </c>
      <c r="B161" s="32" t="s">
        <v>58</v>
      </c>
      <c r="C161" s="33" t="s">
        <v>185</v>
      </c>
      <c r="D161" s="34">
        <v>44525</v>
      </c>
      <c r="E161" s="40">
        <v>201.9</v>
      </c>
      <c r="F161" s="40">
        <v>203.98333333333335</v>
      </c>
      <c r="G161" s="41">
        <v>198.51666666666671</v>
      </c>
      <c r="H161" s="41">
        <v>195.13333333333335</v>
      </c>
      <c r="I161" s="41">
        <v>189.66666666666671</v>
      </c>
      <c r="J161" s="41">
        <v>207.3666666666667</v>
      </c>
      <c r="K161" s="41">
        <v>212.83333333333334</v>
      </c>
      <c r="L161" s="41">
        <v>216.2166666666667</v>
      </c>
      <c r="M161" s="31">
        <v>209.45</v>
      </c>
      <c r="N161" s="31">
        <v>200.6</v>
      </c>
      <c r="O161" s="42">
        <v>27883500</v>
      </c>
      <c r="P161" s="43">
        <v>1.0403530895334174E-2</v>
      </c>
    </row>
    <row r="162" spans="1:16" ht="12.75" customHeight="1">
      <c r="A162" s="31">
        <v>152</v>
      </c>
      <c r="B162" s="32" t="s">
        <v>170</v>
      </c>
      <c r="C162" s="33" t="s">
        <v>186</v>
      </c>
      <c r="D162" s="34">
        <v>44525</v>
      </c>
      <c r="E162" s="40">
        <v>148.5</v>
      </c>
      <c r="F162" s="40">
        <v>149.83333333333334</v>
      </c>
      <c r="G162" s="41">
        <v>146.66666666666669</v>
      </c>
      <c r="H162" s="41">
        <v>144.83333333333334</v>
      </c>
      <c r="I162" s="41">
        <v>141.66666666666669</v>
      </c>
      <c r="J162" s="41">
        <v>151.66666666666669</v>
      </c>
      <c r="K162" s="41">
        <v>154.83333333333337</v>
      </c>
      <c r="L162" s="41">
        <v>156.66666666666669</v>
      </c>
      <c r="M162" s="31">
        <v>153</v>
      </c>
      <c r="N162" s="31">
        <v>148</v>
      </c>
      <c r="O162" s="42">
        <v>27732000</v>
      </c>
      <c r="P162" s="43">
        <v>-0.1279245283018868</v>
      </c>
    </row>
    <row r="163" spans="1:16" ht="12.75" customHeight="1">
      <c r="A163" s="31">
        <v>153</v>
      </c>
      <c r="B163" s="349" t="s">
        <v>79</v>
      </c>
      <c r="C163" s="33" t="s">
        <v>187</v>
      </c>
      <c r="D163" s="34">
        <v>44525</v>
      </c>
      <c r="E163" s="40">
        <v>2609.4</v>
      </c>
      <c r="F163" s="40">
        <v>2619.5333333333333</v>
      </c>
      <c r="G163" s="41">
        <v>2591.3166666666666</v>
      </c>
      <c r="H163" s="41">
        <v>2573.2333333333331</v>
      </c>
      <c r="I163" s="41">
        <v>2545.0166666666664</v>
      </c>
      <c r="J163" s="41">
        <v>2637.6166666666668</v>
      </c>
      <c r="K163" s="41">
        <v>2665.833333333333</v>
      </c>
      <c r="L163" s="41">
        <v>2683.916666666667</v>
      </c>
      <c r="M163" s="31">
        <v>2647.75</v>
      </c>
      <c r="N163" s="31">
        <v>2601.4499999999998</v>
      </c>
      <c r="O163" s="42">
        <v>29978000</v>
      </c>
      <c r="P163" s="43">
        <v>-8.9775996477884298E-2</v>
      </c>
    </row>
    <row r="164" spans="1:16" ht="12.75" customHeight="1">
      <c r="A164" s="31">
        <v>154</v>
      </c>
      <c r="B164" s="32" t="s">
        <v>120</v>
      </c>
      <c r="C164" s="33" t="s">
        <v>188</v>
      </c>
      <c r="D164" s="34">
        <v>44525</v>
      </c>
      <c r="E164" s="40">
        <v>114.2</v>
      </c>
      <c r="F164" s="40">
        <v>114.65000000000002</v>
      </c>
      <c r="G164" s="41">
        <v>112.20000000000005</v>
      </c>
      <c r="H164" s="41">
        <v>110.20000000000003</v>
      </c>
      <c r="I164" s="41">
        <v>107.75000000000006</v>
      </c>
      <c r="J164" s="41">
        <v>116.65000000000003</v>
      </c>
      <c r="K164" s="41">
        <v>119.1</v>
      </c>
      <c r="L164" s="41">
        <v>121.10000000000002</v>
      </c>
      <c r="M164" s="31">
        <v>117.1</v>
      </c>
      <c r="N164" s="31">
        <v>112.65</v>
      </c>
      <c r="O164" s="42">
        <v>163352500</v>
      </c>
      <c r="P164" s="43">
        <v>-2.3177867408964381E-2</v>
      </c>
    </row>
    <row r="165" spans="1:16" ht="12.75" customHeight="1">
      <c r="A165" s="31">
        <v>155</v>
      </c>
      <c r="B165" s="32" t="s">
        <v>63</v>
      </c>
      <c r="C165" s="33" t="s">
        <v>189</v>
      </c>
      <c r="D165" s="34">
        <v>44525</v>
      </c>
      <c r="E165" s="40">
        <v>1172.0999999999999</v>
      </c>
      <c r="F165" s="40">
        <v>1187.1833333333334</v>
      </c>
      <c r="G165" s="41">
        <v>1148.1666666666667</v>
      </c>
      <c r="H165" s="41">
        <v>1124.2333333333333</v>
      </c>
      <c r="I165" s="41">
        <v>1085.2166666666667</v>
      </c>
      <c r="J165" s="41">
        <v>1211.1166666666668</v>
      </c>
      <c r="K165" s="41">
        <v>1250.1333333333332</v>
      </c>
      <c r="L165" s="41">
        <v>1274.0666666666668</v>
      </c>
      <c r="M165" s="31">
        <v>1226.2</v>
      </c>
      <c r="N165" s="31">
        <v>1163.25</v>
      </c>
      <c r="O165" s="42">
        <v>8724000</v>
      </c>
      <c r="P165" s="43">
        <v>-3.7723362011912641E-2</v>
      </c>
    </row>
    <row r="166" spans="1:16" ht="12.75" customHeight="1">
      <c r="A166" s="31">
        <v>156</v>
      </c>
      <c r="B166" s="32" t="s">
        <v>58</v>
      </c>
      <c r="C166" s="33" t="s">
        <v>190</v>
      </c>
      <c r="D166" s="34">
        <v>44525</v>
      </c>
      <c r="E166" s="40">
        <v>503.65</v>
      </c>
      <c r="F166" s="40">
        <v>509.01666666666665</v>
      </c>
      <c r="G166" s="41">
        <v>494.88333333333333</v>
      </c>
      <c r="H166" s="41">
        <v>486.11666666666667</v>
      </c>
      <c r="I166" s="41">
        <v>471.98333333333335</v>
      </c>
      <c r="J166" s="41">
        <v>517.7833333333333</v>
      </c>
      <c r="K166" s="41">
        <v>531.91666666666652</v>
      </c>
      <c r="L166" s="41">
        <v>540.68333333333328</v>
      </c>
      <c r="M166" s="31">
        <v>523.15</v>
      </c>
      <c r="N166" s="31">
        <v>500.25</v>
      </c>
      <c r="O166" s="42">
        <v>92493000</v>
      </c>
      <c r="P166" s="43">
        <v>-4.6498322225486707E-2</v>
      </c>
    </row>
    <row r="167" spans="1:16" ht="12.75" customHeight="1">
      <c r="A167" s="31">
        <v>157</v>
      </c>
      <c r="B167" s="32" t="s">
        <v>42</v>
      </c>
      <c r="C167" s="33" t="s">
        <v>191</v>
      </c>
      <c r="D167" s="34">
        <v>44525</v>
      </c>
      <c r="E167" s="40">
        <v>28280.6</v>
      </c>
      <c r="F167" s="40">
        <v>28284.933333333334</v>
      </c>
      <c r="G167" s="41">
        <v>27995.666666666668</v>
      </c>
      <c r="H167" s="41">
        <v>27710.733333333334</v>
      </c>
      <c r="I167" s="41">
        <v>27421.466666666667</v>
      </c>
      <c r="J167" s="41">
        <v>28569.866666666669</v>
      </c>
      <c r="K167" s="41">
        <v>28859.133333333331</v>
      </c>
      <c r="L167" s="41">
        <v>29144.066666666669</v>
      </c>
      <c r="M167" s="31">
        <v>28574.2</v>
      </c>
      <c r="N167" s="31">
        <v>28000</v>
      </c>
      <c r="O167" s="42">
        <v>156600</v>
      </c>
      <c r="P167" s="43">
        <v>-7.0485235198100613E-2</v>
      </c>
    </row>
    <row r="168" spans="1:16" ht="12.75" customHeight="1">
      <c r="A168" s="31">
        <v>158</v>
      </c>
      <c r="B168" s="32" t="s">
        <v>70</v>
      </c>
      <c r="C168" s="33" t="s">
        <v>192</v>
      </c>
      <c r="D168" s="34">
        <v>44525</v>
      </c>
      <c r="E168" s="40">
        <v>2170.35</v>
      </c>
      <c r="F168" s="40">
        <v>2178.0333333333333</v>
      </c>
      <c r="G168" s="41">
        <v>2153.6666666666665</v>
      </c>
      <c r="H168" s="41">
        <v>2136.9833333333331</v>
      </c>
      <c r="I168" s="41">
        <v>2112.6166666666663</v>
      </c>
      <c r="J168" s="41">
        <v>2194.7166666666667</v>
      </c>
      <c r="K168" s="41">
        <v>2219.0833333333335</v>
      </c>
      <c r="L168" s="41">
        <v>2235.7666666666669</v>
      </c>
      <c r="M168" s="31">
        <v>2202.4</v>
      </c>
      <c r="N168" s="31">
        <v>2161.35</v>
      </c>
      <c r="O168" s="42">
        <v>1539725</v>
      </c>
      <c r="P168" s="43">
        <v>-3.8137777014258717E-2</v>
      </c>
    </row>
    <row r="169" spans="1:16" ht="12.75" customHeight="1">
      <c r="A169" s="31">
        <v>159</v>
      </c>
      <c r="B169" s="32" t="s">
        <v>40</v>
      </c>
      <c r="C169" s="33" t="s">
        <v>193</v>
      </c>
      <c r="D169" s="34">
        <v>44525</v>
      </c>
      <c r="E169" s="40">
        <v>2123.9499999999998</v>
      </c>
      <c r="F169" s="40">
        <v>2135.75</v>
      </c>
      <c r="G169" s="41">
        <v>2099.5</v>
      </c>
      <c r="H169" s="41">
        <v>2075.0500000000002</v>
      </c>
      <c r="I169" s="41">
        <v>2038.8000000000002</v>
      </c>
      <c r="J169" s="41">
        <v>2160.1999999999998</v>
      </c>
      <c r="K169" s="41">
        <v>2196.4499999999998</v>
      </c>
      <c r="L169" s="41">
        <v>2220.8999999999996</v>
      </c>
      <c r="M169" s="31">
        <v>2172</v>
      </c>
      <c r="N169" s="31">
        <v>2111.3000000000002</v>
      </c>
      <c r="O169" s="42">
        <v>3295625</v>
      </c>
      <c r="P169" s="43">
        <v>-0.13115834569121768</v>
      </c>
    </row>
    <row r="170" spans="1:16" ht="12.75" customHeight="1">
      <c r="A170" s="31">
        <v>160</v>
      </c>
      <c r="B170" s="32" t="s">
        <v>63</v>
      </c>
      <c r="C170" s="33" t="s">
        <v>194</v>
      </c>
      <c r="D170" s="34">
        <v>44525</v>
      </c>
      <c r="E170" s="40">
        <v>1486.3</v>
      </c>
      <c r="F170" s="40">
        <v>1491.4833333333336</v>
      </c>
      <c r="G170" s="41">
        <v>1463.9666666666672</v>
      </c>
      <c r="H170" s="41">
        <v>1441.6333333333337</v>
      </c>
      <c r="I170" s="41">
        <v>1414.1166666666672</v>
      </c>
      <c r="J170" s="41">
        <v>1513.8166666666671</v>
      </c>
      <c r="K170" s="41">
        <v>1541.3333333333335</v>
      </c>
      <c r="L170" s="41">
        <v>1563.666666666667</v>
      </c>
      <c r="M170" s="31">
        <v>1519</v>
      </c>
      <c r="N170" s="31">
        <v>1469.15</v>
      </c>
      <c r="O170" s="42">
        <v>3720400</v>
      </c>
      <c r="P170" s="43">
        <v>-6.5789473684210523E-2</v>
      </c>
    </row>
    <row r="171" spans="1:16" ht="12.75" customHeight="1">
      <c r="A171" s="31">
        <v>161</v>
      </c>
      <c r="B171" s="32" t="s">
        <v>47</v>
      </c>
      <c r="C171" s="33" t="s">
        <v>516</v>
      </c>
      <c r="D171" s="34">
        <v>44525</v>
      </c>
      <c r="E171" s="40">
        <v>524.9</v>
      </c>
      <c r="F171" s="40">
        <v>532.4</v>
      </c>
      <c r="G171" s="41">
        <v>513.04999999999995</v>
      </c>
      <c r="H171" s="41">
        <v>501.19999999999993</v>
      </c>
      <c r="I171" s="41">
        <v>481.84999999999991</v>
      </c>
      <c r="J171" s="41">
        <v>544.25</v>
      </c>
      <c r="K171" s="41">
        <v>563.60000000000014</v>
      </c>
      <c r="L171" s="41">
        <v>575.45000000000005</v>
      </c>
      <c r="M171" s="31">
        <v>551.75</v>
      </c>
      <c r="N171" s="31">
        <v>520.54999999999995</v>
      </c>
      <c r="O171" s="42">
        <v>3192075</v>
      </c>
      <c r="P171" s="43">
        <v>-4.2906294272414491E-2</v>
      </c>
    </row>
    <row r="172" spans="1:16" ht="12.75" customHeight="1">
      <c r="A172" s="31">
        <v>162</v>
      </c>
      <c r="B172" s="32" t="s">
        <v>47</v>
      </c>
      <c r="C172" s="33" t="s">
        <v>195</v>
      </c>
      <c r="D172" s="34">
        <v>44525</v>
      </c>
      <c r="E172" s="40">
        <v>809.95</v>
      </c>
      <c r="F172" s="40">
        <v>815.9666666666667</v>
      </c>
      <c r="G172" s="41">
        <v>799.98333333333335</v>
      </c>
      <c r="H172" s="41">
        <v>790.01666666666665</v>
      </c>
      <c r="I172" s="41">
        <v>774.0333333333333</v>
      </c>
      <c r="J172" s="41">
        <v>825.93333333333339</v>
      </c>
      <c r="K172" s="41">
        <v>841.91666666666674</v>
      </c>
      <c r="L172" s="41">
        <v>851.88333333333344</v>
      </c>
      <c r="M172" s="31">
        <v>831.95</v>
      </c>
      <c r="N172" s="31">
        <v>806</v>
      </c>
      <c r="O172" s="42">
        <v>29563800</v>
      </c>
      <c r="P172" s="43">
        <v>-2.6552344074125295E-2</v>
      </c>
    </row>
    <row r="173" spans="1:16" ht="12.75" customHeight="1">
      <c r="A173" s="31">
        <v>163</v>
      </c>
      <c r="B173" s="32" t="s">
        <v>182</v>
      </c>
      <c r="C173" s="33" t="s">
        <v>196</v>
      </c>
      <c r="D173" s="34">
        <v>44525</v>
      </c>
      <c r="E173" s="40">
        <v>548.20000000000005</v>
      </c>
      <c r="F173" s="40">
        <v>551.83333333333337</v>
      </c>
      <c r="G173" s="41">
        <v>540.76666666666677</v>
      </c>
      <c r="H173" s="41">
        <v>533.33333333333337</v>
      </c>
      <c r="I173" s="41">
        <v>522.26666666666677</v>
      </c>
      <c r="J173" s="41">
        <v>559.26666666666677</v>
      </c>
      <c r="K173" s="41">
        <v>570.33333333333337</v>
      </c>
      <c r="L173" s="41">
        <v>577.76666666666677</v>
      </c>
      <c r="M173" s="31">
        <v>562.9</v>
      </c>
      <c r="N173" s="31">
        <v>544.4</v>
      </c>
      <c r="O173" s="42">
        <v>9945000</v>
      </c>
      <c r="P173" s="43">
        <v>-0.28231218878545139</v>
      </c>
    </row>
    <row r="174" spans="1:16" ht="12.75" customHeight="1">
      <c r="A174" s="31">
        <v>164</v>
      </c>
      <c r="B174" s="32" t="s">
        <v>47</v>
      </c>
      <c r="C174" s="33" t="s">
        <v>277</v>
      </c>
      <c r="D174" s="34">
        <v>44525</v>
      </c>
      <c r="E174" s="40">
        <v>543.6</v>
      </c>
      <c r="F174" s="40">
        <v>546.11666666666667</v>
      </c>
      <c r="G174" s="41">
        <v>537.2833333333333</v>
      </c>
      <c r="H174" s="41">
        <v>530.96666666666658</v>
      </c>
      <c r="I174" s="41">
        <v>522.13333333333321</v>
      </c>
      <c r="J174" s="41">
        <v>552.43333333333339</v>
      </c>
      <c r="K174" s="41">
        <v>561.26666666666665</v>
      </c>
      <c r="L174" s="41">
        <v>567.58333333333348</v>
      </c>
      <c r="M174" s="31">
        <v>554.95000000000005</v>
      </c>
      <c r="N174" s="31">
        <v>539.79999999999995</v>
      </c>
      <c r="O174" s="42">
        <v>2027250</v>
      </c>
      <c r="P174" s="43">
        <v>-7.4145962732919249E-2</v>
      </c>
    </row>
    <row r="175" spans="1:16" ht="12.75" customHeight="1">
      <c r="A175" s="31">
        <v>165</v>
      </c>
      <c r="B175" s="32" t="s">
        <v>38</v>
      </c>
      <c r="C175" s="33" t="s">
        <v>197</v>
      </c>
      <c r="D175" s="34">
        <v>44525</v>
      </c>
      <c r="E175" s="40">
        <v>891.95</v>
      </c>
      <c r="F175" s="40">
        <v>914.65</v>
      </c>
      <c r="G175" s="41">
        <v>864</v>
      </c>
      <c r="H175" s="41">
        <v>836.05000000000007</v>
      </c>
      <c r="I175" s="41">
        <v>785.40000000000009</v>
      </c>
      <c r="J175" s="41">
        <v>942.59999999999991</v>
      </c>
      <c r="K175" s="41">
        <v>993.24999999999977</v>
      </c>
      <c r="L175" s="41">
        <v>1021.1999999999998</v>
      </c>
      <c r="M175" s="31">
        <v>965.3</v>
      </c>
      <c r="N175" s="31">
        <v>886.7</v>
      </c>
      <c r="O175" s="42">
        <v>9153000</v>
      </c>
      <c r="P175" s="43">
        <v>-0.12595492742551567</v>
      </c>
    </row>
    <row r="176" spans="1:16" ht="12.75" customHeight="1">
      <c r="A176" s="31">
        <v>166</v>
      </c>
      <c r="B176" s="32" t="s">
        <v>56</v>
      </c>
      <c r="C176" s="33" t="s">
        <v>198</v>
      </c>
      <c r="D176" s="34">
        <v>44525</v>
      </c>
      <c r="E176" s="40">
        <v>810.9</v>
      </c>
      <c r="F176" s="40">
        <v>814.55000000000007</v>
      </c>
      <c r="G176" s="41">
        <v>804.10000000000014</v>
      </c>
      <c r="H176" s="41">
        <v>797.30000000000007</v>
      </c>
      <c r="I176" s="41">
        <v>786.85000000000014</v>
      </c>
      <c r="J176" s="41">
        <v>821.35000000000014</v>
      </c>
      <c r="K176" s="41">
        <v>831.80000000000018</v>
      </c>
      <c r="L176" s="41">
        <v>838.60000000000014</v>
      </c>
      <c r="M176" s="31">
        <v>825</v>
      </c>
      <c r="N176" s="31">
        <v>807.75</v>
      </c>
      <c r="O176" s="42">
        <v>9981900</v>
      </c>
      <c r="P176" s="43">
        <v>-0.10147040952728156</v>
      </c>
    </row>
    <row r="177" spans="1:16" ht="12.75" customHeight="1">
      <c r="A177" s="31">
        <v>167</v>
      </c>
      <c r="B177" s="32" t="s">
        <v>49</v>
      </c>
      <c r="C177" s="33" t="s">
        <v>199</v>
      </c>
      <c r="D177" s="34">
        <v>44525</v>
      </c>
      <c r="E177" s="40">
        <v>483.2</v>
      </c>
      <c r="F177" s="40">
        <v>486</v>
      </c>
      <c r="G177" s="41">
        <v>477.15</v>
      </c>
      <c r="H177" s="41">
        <v>471.09999999999997</v>
      </c>
      <c r="I177" s="41">
        <v>462.24999999999994</v>
      </c>
      <c r="J177" s="41">
        <v>492.05</v>
      </c>
      <c r="K177" s="41">
        <v>500.90000000000003</v>
      </c>
      <c r="L177" s="41">
        <v>506.95000000000005</v>
      </c>
      <c r="M177" s="31">
        <v>494.85</v>
      </c>
      <c r="N177" s="31">
        <v>479.95</v>
      </c>
      <c r="O177" s="42">
        <v>83923950</v>
      </c>
      <c r="P177" s="43">
        <v>-3.3986156218219994E-2</v>
      </c>
    </row>
    <row r="178" spans="1:16" ht="12.75" customHeight="1">
      <c r="A178" s="31">
        <v>168</v>
      </c>
      <c r="B178" s="32" t="s">
        <v>170</v>
      </c>
      <c r="C178" s="33" t="s">
        <v>200</v>
      </c>
      <c r="D178" s="34">
        <v>44525</v>
      </c>
      <c r="E178" s="40">
        <v>218.3</v>
      </c>
      <c r="F178" s="40">
        <v>220.06666666666669</v>
      </c>
      <c r="G178" s="41">
        <v>215.18333333333339</v>
      </c>
      <c r="H178" s="41">
        <v>212.06666666666669</v>
      </c>
      <c r="I178" s="41">
        <v>207.18333333333339</v>
      </c>
      <c r="J178" s="41">
        <v>223.18333333333339</v>
      </c>
      <c r="K178" s="41">
        <v>228.06666666666666</v>
      </c>
      <c r="L178" s="41">
        <v>231.18333333333339</v>
      </c>
      <c r="M178" s="31">
        <v>224.95</v>
      </c>
      <c r="N178" s="31">
        <v>216.95</v>
      </c>
      <c r="O178" s="42">
        <v>95769000</v>
      </c>
      <c r="P178" s="43">
        <v>-7.7383274808167507E-2</v>
      </c>
    </row>
    <row r="179" spans="1:16" ht="12.75" customHeight="1">
      <c r="A179" s="31">
        <v>169</v>
      </c>
      <c r="B179" s="32" t="s">
        <v>120</v>
      </c>
      <c r="C179" s="33" t="s">
        <v>201</v>
      </c>
      <c r="D179" s="34">
        <v>44525</v>
      </c>
      <c r="E179" s="40">
        <v>1302.1500000000001</v>
      </c>
      <c r="F179" s="40">
        <v>1305.3999999999999</v>
      </c>
      <c r="G179" s="41">
        <v>1290.1999999999998</v>
      </c>
      <c r="H179" s="41">
        <v>1278.25</v>
      </c>
      <c r="I179" s="41">
        <v>1263.05</v>
      </c>
      <c r="J179" s="41">
        <v>1317.3499999999997</v>
      </c>
      <c r="K179" s="41">
        <v>1332.55</v>
      </c>
      <c r="L179" s="41">
        <v>1344.4999999999995</v>
      </c>
      <c r="M179" s="31">
        <v>1320.6</v>
      </c>
      <c r="N179" s="31">
        <v>1293.45</v>
      </c>
      <c r="O179" s="42">
        <v>40780450</v>
      </c>
      <c r="P179" s="43">
        <v>-5.071230708349822E-2</v>
      </c>
    </row>
    <row r="180" spans="1:16" ht="12.75" customHeight="1">
      <c r="A180" s="31">
        <v>170</v>
      </c>
      <c r="B180" s="32" t="s">
        <v>87</v>
      </c>
      <c r="C180" s="33" t="s">
        <v>202</v>
      </c>
      <c r="D180" s="34">
        <v>44525</v>
      </c>
      <c r="E180" s="40">
        <v>3437.5</v>
      </c>
      <c r="F180" s="40">
        <v>3465.0833333333335</v>
      </c>
      <c r="G180" s="41">
        <v>3402.416666666667</v>
      </c>
      <c r="H180" s="41">
        <v>3367.3333333333335</v>
      </c>
      <c r="I180" s="41">
        <v>3304.666666666667</v>
      </c>
      <c r="J180" s="41">
        <v>3500.166666666667</v>
      </c>
      <c r="K180" s="41">
        <v>3562.8333333333339</v>
      </c>
      <c r="L180" s="41">
        <v>3597.916666666667</v>
      </c>
      <c r="M180" s="31">
        <v>3527.75</v>
      </c>
      <c r="N180" s="31">
        <v>3430</v>
      </c>
      <c r="O180" s="42">
        <v>16973100</v>
      </c>
      <c r="P180" s="43">
        <v>-5.0147740245786047E-2</v>
      </c>
    </row>
    <row r="181" spans="1:16" ht="12.75" customHeight="1">
      <c r="A181" s="31">
        <v>171</v>
      </c>
      <c r="B181" s="32" t="s">
        <v>87</v>
      </c>
      <c r="C181" s="33" t="s">
        <v>203</v>
      </c>
      <c r="D181" s="34">
        <v>44525</v>
      </c>
      <c r="E181" s="40">
        <v>1524.95</v>
      </c>
      <c r="F181" s="40">
        <v>1539.1333333333334</v>
      </c>
      <c r="G181" s="41">
        <v>1503.8666666666668</v>
      </c>
      <c r="H181" s="41">
        <v>1482.7833333333333</v>
      </c>
      <c r="I181" s="41">
        <v>1447.5166666666667</v>
      </c>
      <c r="J181" s="41">
        <v>1560.2166666666669</v>
      </c>
      <c r="K181" s="41">
        <v>1595.4833333333338</v>
      </c>
      <c r="L181" s="41">
        <v>1616.5666666666671</v>
      </c>
      <c r="M181" s="31">
        <v>1574.4</v>
      </c>
      <c r="N181" s="31">
        <v>1518.05</v>
      </c>
      <c r="O181" s="42">
        <v>11463000</v>
      </c>
      <c r="P181" s="43">
        <v>-3.0547521185365606E-2</v>
      </c>
    </row>
    <row r="182" spans="1:16" ht="12.75" customHeight="1">
      <c r="A182" s="31">
        <v>172</v>
      </c>
      <c r="B182" s="32" t="s">
        <v>56</v>
      </c>
      <c r="C182" s="33" t="s">
        <v>204</v>
      </c>
      <c r="D182" s="34">
        <v>44525</v>
      </c>
      <c r="E182" s="40">
        <v>2380.75</v>
      </c>
      <c r="F182" s="40">
        <v>2409.7166666666667</v>
      </c>
      <c r="G182" s="41">
        <v>2338.0833333333335</v>
      </c>
      <c r="H182" s="41">
        <v>2295.416666666667</v>
      </c>
      <c r="I182" s="41">
        <v>2223.7833333333338</v>
      </c>
      <c r="J182" s="41">
        <v>2452.3833333333332</v>
      </c>
      <c r="K182" s="41">
        <v>2524.0166666666664</v>
      </c>
      <c r="L182" s="41">
        <v>2566.6833333333329</v>
      </c>
      <c r="M182" s="31">
        <v>2481.35</v>
      </c>
      <c r="N182" s="31">
        <v>2367.0500000000002</v>
      </c>
      <c r="O182" s="42">
        <v>6929250</v>
      </c>
      <c r="P182" s="43">
        <v>-0.11639250191277735</v>
      </c>
    </row>
    <row r="183" spans="1:16" ht="12.75" customHeight="1">
      <c r="A183" s="31">
        <v>173</v>
      </c>
      <c r="B183" s="32" t="s">
        <v>47</v>
      </c>
      <c r="C183" s="33" t="s">
        <v>205</v>
      </c>
      <c r="D183" s="34">
        <v>44525</v>
      </c>
      <c r="E183" s="40">
        <v>2782.65</v>
      </c>
      <c r="F183" s="40">
        <v>2801.85</v>
      </c>
      <c r="G183" s="41">
        <v>2743.7</v>
      </c>
      <c r="H183" s="41">
        <v>2704.75</v>
      </c>
      <c r="I183" s="41">
        <v>2646.6</v>
      </c>
      <c r="J183" s="41">
        <v>2840.7999999999997</v>
      </c>
      <c r="K183" s="41">
        <v>2898.9500000000003</v>
      </c>
      <c r="L183" s="41">
        <v>2937.8999999999996</v>
      </c>
      <c r="M183" s="31">
        <v>2860</v>
      </c>
      <c r="N183" s="31">
        <v>2762.9</v>
      </c>
      <c r="O183" s="42">
        <v>671250</v>
      </c>
      <c r="P183" s="43">
        <v>-1.9715224534501644E-2</v>
      </c>
    </row>
    <row r="184" spans="1:16" ht="12.75" customHeight="1">
      <c r="A184" s="31">
        <v>174</v>
      </c>
      <c r="B184" s="32" t="s">
        <v>170</v>
      </c>
      <c r="C184" s="33" t="s">
        <v>206</v>
      </c>
      <c r="D184" s="34">
        <v>44525</v>
      </c>
      <c r="E184" s="40">
        <v>491.25</v>
      </c>
      <c r="F184" s="40">
        <v>506.18333333333334</v>
      </c>
      <c r="G184" s="41">
        <v>473.61666666666667</v>
      </c>
      <c r="H184" s="41">
        <v>455.98333333333335</v>
      </c>
      <c r="I184" s="41">
        <v>423.41666666666669</v>
      </c>
      <c r="J184" s="41">
        <v>523.81666666666661</v>
      </c>
      <c r="K184" s="41">
        <v>556.38333333333344</v>
      </c>
      <c r="L184" s="41">
        <v>574.01666666666665</v>
      </c>
      <c r="M184" s="31">
        <v>538.75</v>
      </c>
      <c r="N184" s="31">
        <v>488.55</v>
      </c>
      <c r="O184" s="42">
        <v>3627000</v>
      </c>
      <c r="P184" s="43">
        <v>-4.0476190476190478E-2</v>
      </c>
    </row>
    <row r="185" spans="1:16" ht="12.75" customHeight="1">
      <c r="A185" s="31">
        <v>175</v>
      </c>
      <c r="B185" s="32" t="s">
        <v>44</v>
      </c>
      <c r="C185" s="33" t="s">
        <v>207</v>
      </c>
      <c r="D185" s="34">
        <v>44525</v>
      </c>
      <c r="E185" s="40">
        <v>1009.55</v>
      </c>
      <c r="F185" s="40">
        <v>1019.7333333333332</v>
      </c>
      <c r="G185" s="41">
        <v>994.51666666666642</v>
      </c>
      <c r="H185" s="41">
        <v>979.48333333333323</v>
      </c>
      <c r="I185" s="41">
        <v>954.26666666666642</v>
      </c>
      <c r="J185" s="41">
        <v>1034.7666666666664</v>
      </c>
      <c r="K185" s="41">
        <v>1059.9833333333333</v>
      </c>
      <c r="L185" s="41">
        <v>1075.0166666666664</v>
      </c>
      <c r="M185" s="31">
        <v>1044.95</v>
      </c>
      <c r="N185" s="31">
        <v>1004.7</v>
      </c>
      <c r="O185" s="42">
        <v>1987950</v>
      </c>
      <c r="P185" s="43">
        <v>-0.11118314424635332</v>
      </c>
    </row>
    <row r="186" spans="1:16" ht="12.75" customHeight="1">
      <c r="A186" s="31">
        <v>176</v>
      </c>
      <c r="B186" s="32" t="s">
        <v>49</v>
      </c>
      <c r="C186" s="33" t="s">
        <v>208</v>
      </c>
      <c r="D186" s="34">
        <v>44525</v>
      </c>
      <c r="E186" s="40">
        <v>650.9</v>
      </c>
      <c r="F186" s="40">
        <v>644.41666666666663</v>
      </c>
      <c r="G186" s="41">
        <v>633.18333333333328</v>
      </c>
      <c r="H186" s="41">
        <v>615.4666666666667</v>
      </c>
      <c r="I186" s="41">
        <v>604.23333333333335</v>
      </c>
      <c r="J186" s="41">
        <v>662.13333333333321</v>
      </c>
      <c r="K186" s="41">
        <v>673.36666666666656</v>
      </c>
      <c r="L186" s="41">
        <v>691.08333333333314</v>
      </c>
      <c r="M186" s="31">
        <v>655.65</v>
      </c>
      <c r="N186" s="31">
        <v>626.70000000000005</v>
      </c>
      <c r="O186" s="42">
        <v>7144200</v>
      </c>
      <c r="P186" s="43">
        <v>-9.0212159030130148E-2</v>
      </c>
    </row>
    <row r="187" spans="1:16" ht="12.75" customHeight="1">
      <c r="A187" s="31">
        <v>177</v>
      </c>
      <c r="B187" s="32" t="s">
        <v>56</v>
      </c>
      <c r="C187" s="33" t="s">
        <v>209</v>
      </c>
      <c r="D187" s="34">
        <v>44525</v>
      </c>
      <c r="E187" s="40">
        <v>1613.9</v>
      </c>
      <c r="F187" s="40">
        <v>1619.25</v>
      </c>
      <c r="G187" s="41">
        <v>1548.6</v>
      </c>
      <c r="H187" s="41">
        <v>1483.3</v>
      </c>
      <c r="I187" s="41">
        <v>1412.6499999999999</v>
      </c>
      <c r="J187" s="41">
        <v>1684.55</v>
      </c>
      <c r="K187" s="41">
        <v>1755.2</v>
      </c>
      <c r="L187" s="41">
        <v>1820.5</v>
      </c>
      <c r="M187" s="31">
        <v>1689.9</v>
      </c>
      <c r="N187" s="31">
        <v>1553.95</v>
      </c>
      <c r="O187" s="42">
        <v>1290800</v>
      </c>
      <c r="P187" s="43">
        <v>-0.27056962025316456</v>
      </c>
    </row>
    <row r="188" spans="1:16" ht="12.75" customHeight="1">
      <c r="A188" s="31">
        <v>178</v>
      </c>
      <c r="B188" s="32" t="s">
        <v>42</v>
      </c>
      <c r="C188" s="33" t="s">
        <v>210</v>
      </c>
      <c r="D188" s="34">
        <v>44525</v>
      </c>
      <c r="E188" s="40">
        <v>7458.85</v>
      </c>
      <c r="F188" s="40">
        <v>7451.2833333333328</v>
      </c>
      <c r="G188" s="41">
        <v>7377.5666666666657</v>
      </c>
      <c r="H188" s="41">
        <v>7296.2833333333328</v>
      </c>
      <c r="I188" s="41">
        <v>7222.5666666666657</v>
      </c>
      <c r="J188" s="41">
        <v>7532.5666666666657</v>
      </c>
      <c r="K188" s="41">
        <v>7606.2833333333328</v>
      </c>
      <c r="L188" s="41">
        <v>7687.5666666666657</v>
      </c>
      <c r="M188" s="31">
        <v>7525</v>
      </c>
      <c r="N188" s="31">
        <v>7370</v>
      </c>
      <c r="O188" s="42">
        <v>2123400</v>
      </c>
      <c r="P188" s="43">
        <v>-0.10420182247721904</v>
      </c>
    </row>
    <row r="189" spans="1:16" ht="12.75" customHeight="1">
      <c r="A189" s="31">
        <v>179</v>
      </c>
      <c r="B189" s="32" t="s">
        <v>38</v>
      </c>
      <c r="C189" s="33" t="s">
        <v>211</v>
      </c>
      <c r="D189" s="34">
        <v>44525</v>
      </c>
      <c r="E189" s="40">
        <v>733.3</v>
      </c>
      <c r="F189" s="40">
        <v>737.61666666666667</v>
      </c>
      <c r="G189" s="41">
        <v>723.83333333333337</v>
      </c>
      <c r="H189" s="41">
        <v>714.36666666666667</v>
      </c>
      <c r="I189" s="41">
        <v>700.58333333333337</v>
      </c>
      <c r="J189" s="41">
        <v>747.08333333333337</v>
      </c>
      <c r="K189" s="41">
        <v>760.86666666666667</v>
      </c>
      <c r="L189" s="41">
        <v>770.33333333333337</v>
      </c>
      <c r="M189" s="31">
        <v>751.4</v>
      </c>
      <c r="N189" s="31">
        <v>728.15</v>
      </c>
      <c r="O189" s="42">
        <v>26760500</v>
      </c>
      <c r="P189" s="43">
        <v>-1.3372315950920246E-2</v>
      </c>
    </row>
    <row r="190" spans="1:16" ht="12.75" customHeight="1">
      <c r="A190" s="31">
        <v>180</v>
      </c>
      <c r="B190" s="32" t="s">
        <v>120</v>
      </c>
      <c r="C190" s="33" t="s">
        <v>212</v>
      </c>
      <c r="D190" s="34">
        <v>44525</v>
      </c>
      <c r="E190" s="40">
        <v>302.10000000000002</v>
      </c>
      <c r="F190" s="40">
        <v>303.73333333333335</v>
      </c>
      <c r="G190" s="41">
        <v>294.4666666666667</v>
      </c>
      <c r="H190" s="41">
        <v>286.83333333333337</v>
      </c>
      <c r="I190" s="41">
        <v>277.56666666666672</v>
      </c>
      <c r="J190" s="41">
        <v>311.36666666666667</v>
      </c>
      <c r="K190" s="41">
        <v>320.63333333333333</v>
      </c>
      <c r="L190" s="41">
        <v>328.26666666666665</v>
      </c>
      <c r="M190" s="31">
        <v>313</v>
      </c>
      <c r="N190" s="31">
        <v>296.10000000000002</v>
      </c>
      <c r="O190" s="42">
        <v>136062100</v>
      </c>
      <c r="P190" s="43">
        <v>2.2861803775343744E-2</v>
      </c>
    </row>
    <row r="191" spans="1:16" ht="12.75" customHeight="1">
      <c r="A191" s="31">
        <v>181</v>
      </c>
      <c r="B191" s="32" t="s">
        <v>70</v>
      </c>
      <c r="C191" s="33" t="s">
        <v>213</v>
      </c>
      <c r="D191" s="34">
        <v>44525</v>
      </c>
      <c r="E191" s="40">
        <v>1158.5999999999999</v>
      </c>
      <c r="F191" s="40">
        <v>1168.6666666666667</v>
      </c>
      <c r="G191" s="41">
        <v>1143.9833333333336</v>
      </c>
      <c r="H191" s="41">
        <v>1129.3666666666668</v>
      </c>
      <c r="I191" s="41">
        <v>1104.6833333333336</v>
      </c>
      <c r="J191" s="41">
        <v>1183.2833333333335</v>
      </c>
      <c r="K191" s="41">
        <v>1207.9666666666665</v>
      </c>
      <c r="L191" s="41">
        <v>1222.5833333333335</v>
      </c>
      <c r="M191" s="31">
        <v>1193.3499999999999</v>
      </c>
      <c r="N191" s="31">
        <v>1154.05</v>
      </c>
      <c r="O191" s="42">
        <v>2779500</v>
      </c>
      <c r="P191" s="43">
        <v>3.9732707242188907E-3</v>
      </c>
    </row>
    <row r="192" spans="1:16" ht="12.75" customHeight="1">
      <c r="A192" s="31">
        <v>182</v>
      </c>
      <c r="B192" s="32" t="s">
        <v>87</v>
      </c>
      <c r="C192" s="33" t="s">
        <v>214</v>
      </c>
      <c r="D192" s="34">
        <v>44525</v>
      </c>
      <c r="E192" s="40">
        <v>659.8</v>
      </c>
      <c r="F192" s="40">
        <v>663.74999999999989</v>
      </c>
      <c r="G192" s="41">
        <v>653.3499999999998</v>
      </c>
      <c r="H192" s="41">
        <v>646.89999999999986</v>
      </c>
      <c r="I192" s="41">
        <v>636.49999999999977</v>
      </c>
      <c r="J192" s="41">
        <v>670.19999999999982</v>
      </c>
      <c r="K192" s="41">
        <v>680.59999999999991</v>
      </c>
      <c r="L192" s="41">
        <v>687.04999999999984</v>
      </c>
      <c r="M192" s="31">
        <v>674.15</v>
      </c>
      <c r="N192" s="31">
        <v>657.3</v>
      </c>
      <c r="O192" s="42">
        <v>29868800</v>
      </c>
      <c r="P192" s="43">
        <v>-7.2996325355050157E-2</v>
      </c>
    </row>
    <row r="193" spans="1:16" ht="12.75" customHeight="1">
      <c r="A193" s="31">
        <v>183</v>
      </c>
      <c r="B193" s="32" t="s">
        <v>182</v>
      </c>
      <c r="C193" s="33" t="s">
        <v>215</v>
      </c>
      <c r="D193" s="34">
        <v>44525</v>
      </c>
      <c r="E193" s="40">
        <v>297.89999999999998</v>
      </c>
      <c r="F193" s="40">
        <v>300.26666666666671</v>
      </c>
      <c r="G193" s="41">
        <v>293.48333333333341</v>
      </c>
      <c r="H193" s="41">
        <v>289.06666666666672</v>
      </c>
      <c r="I193" s="41">
        <v>282.28333333333342</v>
      </c>
      <c r="J193" s="41">
        <v>304.68333333333339</v>
      </c>
      <c r="K193" s="41">
        <v>311.4666666666667</v>
      </c>
      <c r="L193" s="41">
        <v>315.88333333333338</v>
      </c>
      <c r="M193" s="31">
        <v>307.05</v>
      </c>
      <c r="N193" s="31">
        <v>295.85000000000002</v>
      </c>
      <c r="O193" s="42">
        <v>73497000</v>
      </c>
      <c r="P193" s="43">
        <v>-5.1051632645156289E-2</v>
      </c>
    </row>
    <row r="194" spans="1:16" ht="12.75" customHeight="1">
      <c r="A194" s="31"/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B196" s="45"/>
      <c r="C196" s="44"/>
      <c r="D196" s="46"/>
      <c r="E196" s="47"/>
      <c r="F196" s="47"/>
      <c r="G196" s="48"/>
      <c r="H196" s="48"/>
      <c r="I196" s="48"/>
      <c r="J196" s="48"/>
      <c r="K196" s="48"/>
      <c r="L196" s="1"/>
      <c r="M196" s="1"/>
      <c r="N196" s="1"/>
      <c r="O196" s="1"/>
      <c r="P196" s="1"/>
    </row>
    <row r="197" spans="1:16" ht="12.75" customHeight="1">
      <c r="A197" s="44"/>
      <c r="B197" s="4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217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218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219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220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221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222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223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224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225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226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227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228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229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230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5" t="s">
        <v>16</v>
      </c>
      <c r="B8" s="507"/>
      <c r="C8" s="511" t="s">
        <v>20</v>
      </c>
      <c r="D8" s="511" t="s">
        <v>21</v>
      </c>
      <c r="E8" s="502" t="s">
        <v>22</v>
      </c>
      <c r="F8" s="503"/>
      <c r="G8" s="504"/>
      <c r="H8" s="502" t="s">
        <v>23</v>
      </c>
      <c r="I8" s="503"/>
      <c r="J8" s="504"/>
      <c r="K8" s="26"/>
      <c r="L8" s="53"/>
      <c r="M8" s="53"/>
      <c r="N8" s="1"/>
      <c r="O8" s="1"/>
    </row>
    <row r="9" spans="1:15" ht="36" customHeight="1">
      <c r="A9" s="509"/>
      <c r="B9" s="510"/>
      <c r="C9" s="510"/>
      <c r="D9" s="51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17857.25</v>
      </c>
      <c r="D10" s="35">
        <v>17949.133333333331</v>
      </c>
      <c r="E10" s="35">
        <v>17707.566666666662</v>
      </c>
      <c r="F10" s="35">
        <v>17557.883333333331</v>
      </c>
      <c r="G10" s="35">
        <v>17316.316666666662</v>
      </c>
      <c r="H10" s="35">
        <v>18098.816666666662</v>
      </c>
      <c r="I10" s="35">
        <v>18340.383333333328</v>
      </c>
      <c r="J10" s="35">
        <v>18490.066666666662</v>
      </c>
      <c r="K10" s="37">
        <v>18190.7</v>
      </c>
      <c r="L10" s="37">
        <v>17799.45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39508.949999999997</v>
      </c>
      <c r="D11" s="40">
        <v>39930.066666666666</v>
      </c>
      <c r="E11" s="40">
        <v>38929.083333333328</v>
      </c>
      <c r="F11" s="40">
        <v>38349.21666666666</v>
      </c>
      <c r="G11" s="40">
        <v>37348.233333333323</v>
      </c>
      <c r="H11" s="40">
        <v>40509.933333333334</v>
      </c>
      <c r="I11" s="40">
        <v>41510.916666666672</v>
      </c>
      <c r="J11" s="40">
        <v>42090.78333333334</v>
      </c>
      <c r="K11" s="31">
        <v>40931.050000000003</v>
      </c>
      <c r="L11" s="31">
        <v>39350.199999999997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2295.5500000000002</v>
      </c>
      <c r="D12" s="40">
        <v>2318.1833333333334</v>
      </c>
      <c r="E12" s="40">
        <v>2265.666666666667</v>
      </c>
      <c r="F12" s="40">
        <v>2235.7833333333338</v>
      </c>
      <c r="G12" s="40">
        <v>2183.2666666666673</v>
      </c>
      <c r="H12" s="40">
        <v>2348.0666666666666</v>
      </c>
      <c r="I12" s="40">
        <v>2400.583333333333</v>
      </c>
      <c r="J12" s="40">
        <v>2430.4666666666662</v>
      </c>
      <c r="K12" s="31">
        <v>2370.6999999999998</v>
      </c>
      <c r="L12" s="31">
        <v>2288.3000000000002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5082.2</v>
      </c>
      <c r="D13" s="40">
        <v>5102.9000000000005</v>
      </c>
      <c r="E13" s="40">
        <v>5045.0500000000011</v>
      </c>
      <c r="F13" s="40">
        <v>5007.9000000000005</v>
      </c>
      <c r="G13" s="40">
        <v>4950.0500000000011</v>
      </c>
      <c r="H13" s="40">
        <v>5140.0500000000011</v>
      </c>
      <c r="I13" s="40">
        <v>5197.9000000000015</v>
      </c>
      <c r="J13" s="40">
        <v>5235.0500000000011</v>
      </c>
      <c r="K13" s="31">
        <v>5160.75</v>
      </c>
      <c r="L13" s="31">
        <v>5065.75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34913.599999999999</v>
      </c>
      <c r="D14" s="40">
        <v>35092.116666666669</v>
      </c>
      <c r="E14" s="40">
        <v>34608.583333333336</v>
      </c>
      <c r="F14" s="40">
        <v>34303.566666666666</v>
      </c>
      <c r="G14" s="40">
        <v>33820.033333333333</v>
      </c>
      <c r="H14" s="40">
        <v>35397.133333333339</v>
      </c>
      <c r="I14" s="40">
        <v>35880.666666666664</v>
      </c>
      <c r="J14" s="40">
        <v>36185.683333333342</v>
      </c>
      <c r="K14" s="31">
        <v>35575.65</v>
      </c>
      <c r="L14" s="31">
        <v>34787.1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4037.8</v>
      </c>
      <c r="D15" s="40">
        <v>4068.75</v>
      </c>
      <c r="E15" s="40">
        <v>3993.2</v>
      </c>
      <c r="F15" s="40">
        <v>3948.6</v>
      </c>
      <c r="G15" s="40">
        <v>3873.0499999999997</v>
      </c>
      <c r="H15" s="40">
        <v>4113.3500000000004</v>
      </c>
      <c r="I15" s="40">
        <v>4188.8999999999996</v>
      </c>
      <c r="J15" s="40">
        <v>4233.5</v>
      </c>
      <c r="K15" s="31">
        <v>4144.3</v>
      </c>
      <c r="L15" s="31">
        <v>4024.15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8514.4500000000007</v>
      </c>
      <c r="D16" s="40">
        <v>8560.1833333333343</v>
      </c>
      <c r="E16" s="40">
        <v>8443.6666666666679</v>
      </c>
      <c r="F16" s="40">
        <v>8372.8833333333332</v>
      </c>
      <c r="G16" s="40">
        <v>8256.3666666666668</v>
      </c>
      <c r="H16" s="40">
        <v>8630.966666666669</v>
      </c>
      <c r="I16" s="40">
        <v>8747.4833333333354</v>
      </c>
      <c r="J16" s="40">
        <v>8818.2666666666701</v>
      </c>
      <c r="K16" s="31">
        <v>8676.7000000000007</v>
      </c>
      <c r="L16" s="31">
        <v>8489.4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2287.85</v>
      </c>
      <c r="D17" s="40">
        <v>2285.9166666666665</v>
      </c>
      <c r="E17" s="40">
        <v>2246.9333333333329</v>
      </c>
      <c r="F17" s="40">
        <v>2206.0166666666664</v>
      </c>
      <c r="G17" s="40">
        <v>2167.0333333333328</v>
      </c>
      <c r="H17" s="40">
        <v>2326.833333333333</v>
      </c>
      <c r="I17" s="40">
        <v>2365.8166666666666</v>
      </c>
      <c r="J17" s="40">
        <v>2406.7333333333331</v>
      </c>
      <c r="K17" s="31">
        <v>2324.9</v>
      </c>
      <c r="L17" s="31">
        <v>2245</v>
      </c>
      <c r="M17" s="31">
        <v>8.8997899999999994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1227.5999999999999</v>
      </c>
      <c r="D18" s="40">
        <v>1247.6499999999999</v>
      </c>
      <c r="E18" s="40">
        <v>1195.7999999999997</v>
      </c>
      <c r="F18" s="40">
        <v>1163.9999999999998</v>
      </c>
      <c r="G18" s="40">
        <v>1112.1499999999996</v>
      </c>
      <c r="H18" s="40">
        <v>1279.4499999999998</v>
      </c>
      <c r="I18" s="40">
        <v>1331.2999999999997</v>
      </c>
      <c r="J18" s="40">
        <v>1363.1</v>
      </c>
      <c r="K18" s="31">
        <v>1299.5</v>
      </c>
      <c r="L18" s="31">
        <v>1215.8499999999999</v>
      </c>
      <c r="M18" s="31">
        <v>13.954050000000001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980.05</v>
      </c>
      <c r="D19" s="40">
        <v>988.68333333333339</v>
      </c>
      <c r="E19" s="40">
        <v>963.36666666666679</v>
      </c>
      <c r="F19" s="40">
        <v>946.68333333333339</v>
      </c>
      <c r="G19" s="40">
        <v>921.36666666666679</v>
      </c>
      <c r="H19" s="40">
        <v>1005.3666666666668</v>
      </c>
      <c r="I19" s="40">
        <v>1030.6833333333334</v>
      </c>
      <c r="J19" s="40">
        <v>1047.3666666666668</v>
      </c>
      <c r="K19" s="31">
        <v>1014</v>
      </c>
      <c r="L19" s="31">
        <v>972</v>
      </c>
      <c r="M19" s="31">
        <v>8.99376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1398.55</v>
      </c>
      <c r="D20" s="40">
        <v>1444.3833333333332</v>
      </c>
      <c r="E20" s="40">
        <v>1321.8666666666663</v>
      </c>
      <c r="F20" s="40">
        <v>1245.1833333333332</v>
      </c>
      <c r="G20" s="40">
        <v>1122.6666666666663</v>
      </c>
      <c r="H20" s="40">
        <v>1521.0666666666664</v>
      </c>
      <c r="I20" s="40">
        <v>1643.5833333333333</v>
      </c>
      <c r="J20" s="40">
        <v>1720.2666666666664</v>
      </c>
      <c r="K20" s="31">
        <v>1566.9</v>
      </c>
      <c r="L20" s="31">
        <v>1367.7</v>
      </c>
      <c r="M20" s="31">
        <v>70.933539999999994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1147.1500000000001</v>
      </c>
      <c r="D21" s="40">
        <v>1167.1833333333334</v>
      </c>
      <c r="E21" s="40">
        <v>1125.7666666666669</v>
      </c>
      <c r="F21" s="40">
        <v>1104.3833333333334</v>
      </c>
      <c r="G21" s="40">
        <v>1062.9666666666669</v>
      </c>
      <c r="H21" s="40">
        <v>1188.5666666666668</v>
      </c>
      <c r="I21" s="40">
        <v>1229.9833333333333</v>
      </c>
      <c r="J21" s="40">
        <v>1251.3666666666668</v>
      </c>
      <c r="K21" s="31">
        <v>1208.5999999999999</v>
      </c>
      <c r="L21" s="31">
        <v>1145.8</v>
      </c>
      <c r="M21" s="31">
        <v>3.14777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688.1</v>
      </c>
      <c r="D22" s="40">
        <v>701.25</v>
      </c>
      <c r="E22" s="40">
        <v>668</v>
      </c>
      <c r="F22" s="40">
        <v>647.9</v>
      </c>
      <c r="G22" s="40">
        <v>614.65</v>
      </c>
      <c r="H22" s="40">
        <v>721.35</v>
      </c>
      <c r="I22" s="40">
        <v>754.6</v>
      </c>
      <c r="J22" s="40">
        <v>774.7</v>
      </c>
      <c r="K22" s="31">
        <v>734.5</v>
      </c>
      <c r="L22" s="31">
        <v>681.15</v>
      </c>
      <c r="M22" s="31">
        <v>181.60551000000001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1408.9</v>
      </c>
      <c r="D23" s="40">
        <v>1430.0833333333333</v>
      </c>
      <c r="E23" s="40">
        <v>1380.1666666666665</v>
      </c>
      <c r="F23" s="40">
        <v>1351.4333333333332</v>
      </c>
      <c r="G23" s="40">
        <v>1301.5166666666664</v>
      </c>
      <c r="H23" s="40">
        <v>1458.8166666666666</v>
      </c>
      <c r="I23" s="40">
        <v>1508.7333333333331</v>
      </c>
      <c r="J23" s="40">
        <v>1537.4666666666667</v>
      </c>
      <c r="K23" s="31">
        <v>1480</v>
      </c>
      <c r="L23" s="31">
        <v>1401.35</v>
      </c>
      <c r="M23" s="31">
        <v>4.8753299999999999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1793</v>
      </c>
      <c r="D24" s="40">
        <v>1816</v>
      </c>
      <c r="E24" s="40">
        <v>1757.55</v>
      </c>
      <c r="F24" s="40">
        <v>1722.1</v>
      </c>
      <c r="G24" s="40">
        <v>1663.6499999999999</v>
      </c>
      <c r="H24" s="40">
        <v>1851.45</v>
      </c>
      <c r="I24" s="40">
        <v>1909.8999999999999</v>
      </c>
      <c r="J24" s="40">
        <v>1945.3500000000001</v>
      </c>
      <c r="K24" s="31">
        <v>1874.45</v>
      </c>
      <c r="L24" s="31">
        <v>1780.55</v>
      </c>
      <c r="M24" s="31">
        <v>0.77690000000000003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98.75</v>
      </c>
      <c r="D25" s="40">
        <v>98.783333333333346</v>
      </c>
      <c r="E25" s="40">
        <v>98.166666666666686</v>
      </c>
      <c r="F25" s="40">
        <v>97.583333333333343</v>
      </c>
      <c r="G25" s="40">
        <v>96.966666666666683</v>
      </c>
      <c r="H25" s="40">
        <v>99.366666666666688</v>
      </c>
      <c r="I25" s="40">
        <v>99.983333333333334</v>
      </c>
      <c r="J25" s="40">
        <v>100.56666666666669</v>
      </c>
      <c r="K25" s="31">
        <v>99.4</v>
      </c>
      <c r="L25" s="31">
        <v>98.2</v>
      </c>
      <c r="M25" s="31">
        <v>13.96974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255.55</v>
      </c>
      <c r="D26" s="40">
        <v>253.85000000000002</v>
      </c>
      <c r="E26" s="40">
        <v>248.30000000000007</v>
      </c>
      <c r="F26" s="40">
        <v>241.05000000000004</v>
      </c>
      <c r="G26" s="40">
        <v>235.50000000000009</v>
      </c>
      <c r="H26" s="40">
        <v>261.10000000000002</v>
      </c>
      <c r="I26" s="40">
        <v>266.64999999999998</v>
      </c>
      <c r="J26" s="40">
        <v>273.90000000000003</v>
      </c>
      <c r="K26" s="31">
        <v>259.39999999999998</v>
      </c>
      <c r="L26" s="31">
        <v>246.6</v>
      </c>
      <c r="M26" s="31">
        <v>46.045229999999997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2135.25</v>
      </c>
      <c r="D27" s="40">
        <v>2132.1166666666668</v>
      </c>
      <c r="E27" s="40">
        <v>2084.2333333333336</v>
      </c>
      <c r="F27" s="40">
        <v>2033.2166666666667</v>
      </c>
      <c r="G27" s="40">
        <v>1985.3333333333335</v>
      </c>
      <c r="H27" s="40">
        <v>2183.1333333333337</v>
      </c>
      <c r="I27" s="40">
        <v>2231.0166666666669</v>
      </c>
      <c r="J27" s="40">
        <v>2282.0333333333338</v>
      </c>
      <c r="K27" s="31">
        <v>2180</v>
      </c>
      <c r="L27" s="31">
        <v>2081.1</v>
      </c>
      <c r="M27" s="31">
        <v>0.62067000000000005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744.7</v>
      </c>
      <c r="D28" s="40">
        <v>746.23333333333323</v>
      </c>
      <c r="E28" s="40">
        <v>737.56666666666649</v>
      </c>
      <c r="F28" s="40">
        <v>730.43333333333328</v>
      </c>
      <c r="G28" s="40">
        <v>721.76666666666654</v>
      </c>
      <c r="H28" s="40">
        <v>753.36666666666645</v>
      </c>
      <c r="I28" s="40">
        <v>762.03333333333319</v>
      </c>
      <c r="J28" s="40">
        <v>769.1666666666664</v>
      </c>
      <c r="K28" s="31">
        <v>754.9</v>
      </c>
      <c r="L28" s="31">
        <v>739.1</v>
      </c>
      <c r="M28" s="31">
        <v>1.80491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3693.75</v>
      </c>
      <c r="D29" s="40">
        <v>3703.2833333333333</v>
      </c>
      <c r="E29" s="40">
        <v>3660.4666666666667</v>
      </c>
      <c r="F29" s="40">
        <v>3627.1833333333334</v>
      </c>
      <c r="G29" s="40">
        <v>3584.3666666666668</v>
      </c>
      <c r="H29" s="40">
        <v>3736.5666666666666</v>
      </c>
      <c r="I29" s="40">
        <v>3779.3833333333332</v>
      </c>
      <c r="J29" s="40">
        <v>3812.6666666666665</v>
      </c>
      <c r="K29" s="31">
        <v>3746.1</v>
      </c>
      <c r="L29" s="31">
        <v>3670</v>
      </c>
      <c r="M29" s="31">
        <v>0.45463999999999999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685.35</v>
      </c>
      <c r="D30" s="40">
        <v>689.65</v>
      </c>
      <c r="E30" s="40">
        <v>678.4</v>
      </c>
      <c r="F30" s="40">
        <v>671.45</v>
      </c>
      <c r="G30" s="40">
        <v>660.2</v>
      </c>
      <c r="H30" s="40">
        <v>696.59999999999991</v>
      </c>
      <c r="I30" s="40">
        <v>707.84999999999991</v>
      </c>
      <c r="J30" s="40">
        <v>714.79999999999984</v>
      </c>
      <c r="K30" s="31">
        <v>700.9</v>
      </c>
      <c r="L30" s="31">
        <v>682.7</v>
      </c>
      <c r="M30" s="31">
        <v>7.1785399999999999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390.05</v>
      </c>
      <c r="D31" s="40">
        <v>387.7833333333333</v>
      </c>
      <c r="E31" s="40">
        <v>383.06666666666661</v>
      </c>
      <c r="F31" s="40">
        <v>376.08333333333331</v>
      </c>
      <c r="G31" s="40">
        <v>371.36666666666662</v>
      </c>
      <c r="H31" s="40">
        <v>394.76666666666659</v>
      </c>
      <c r="I31" s="40">
        <v>399.48333333333329</v>
      </c>
      <c r="J31" s="40">
        <v>406.46666666666658</v>
      </c>
      <c r="K31" s="31">
        <v>392.5</v>
      </c>
      <c r="L31" s="31">
        <v>380.8</v>
      </c>
      <c r="M31" s="31">
        <v>74.199920000000006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4289.5</v>
      </c>
      <c r="D32" s="40">
        <v>4276.166666666667</v>
      </c>
      <c r="E32" s="40">
        <v>4238.3333333333339</v>
      </c>
      <c r="F32" s="40">
        <v>4187.166666666667</v>
      </c>
      <c r="G32" s="40">
        <v>4149.3333333333339</v>
      </c>
      <c r="H32" s="40">
        <v>4327.3333333333339</v>
      </c>
      <c r="I32" s="40">
        <v>4365.1666666666679</v>
      </c>
      <c r="J32" s="40">
        <v>4416.3333333333339</v>
      </c>
      <c r="K32" s="31">
        <v>4314</v>
      </c>
      <c r="L32" s="31">
        <v>4225</v>
      </c>
      <c r="M32" s="31">
        <v>5.3795500000000001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212.95</v>
      </c>
      <c r="D33" s="40">
        <v>214.18333333333331</v>
      </c>
      <c r="E33" s="40">
        <v>210.76666666666662</v>
      </c>
      <c r="F33" s="40">
        <v>208.58333333333331</v>
      </c>
      <c r="G33" s="40">
        <v>205.16666666666663</v>
      </c>
      <c r="H33" s="40">
        <v>216.36666666666662</v>
      </c>
      <c r="I33" s="40">
        <v>219.7833333333333</v>
      </c>
      <c r="J33" s="40">
        <v>221.96666666666661</v>
      </c>
      <c r="K33" s="31">
        <v>217.6</v>
      </c>
      <c r="L33" s="31">
        <v>212</v>
      </c>
      <c r="M33" s="31">
        <v>29.647780000000001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141.30000000000001</v>
      </c>
      <c r="D34" s="40">
        <v>142</v>
      </c>
      <c r="E34" s="40">
        <v>139.5</v>
      </c>
      <c r="F34" s="40">
        <v>137.69999999999999</v>
      </c>
      <c r="G34" s="40">
        <v>135.19999999999999</v>
      </c>
      <c r="H34" s="40">
        <v>143.80000000000001</v>
      </c>
      <c r="I34" s="40">
        <v>146.30000000000001</v>
      </c>
      <c r="J34" s="40">
        <v>148.10000000000002</v>
      </c>
      <c r="K34" s="31">
        <v>144.5</v>
      </c>
      <c r="L34" s="31">
        <v>140.19999999999999</v>
      </c>
      <c r="M34" s="31">
        <v>192.33759000000001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3116.3</v>
      </c>
      <c r="D35" s="40">
        <v>3108.6333333333332</v>
      </c>
      <c r="E35" s="40">
        <v>3069.6666666666665</v>
      </c>
      <c r="F35" s="40">
        <v>3023.0333333333333</v>
      </c>
      <c r="G35" s="40">
        <v>2984.0666666666666</v>
      </c>
      <c r="H35" s="40">
        <v>3155.2666666666664</v>
      </c>
      <c r="I35" s="40">
        <v>3194.2333333333336</v>
      </c>
      <c r="J35" s="40">
        <v>3240.8666666666663</v>
      </c>
      <c r="K35" s="31">
        <v>3147.6</v>
      </c>
      <c r="L35" s="31">
        <v>3062</v>
      </c>
      <c r="M35" s="31">
        <v>17.91065</v>
      </c>
      <c r="N35" s="1"/>
      <c r="O35" s="1"/>
    </row>
    <row r="36" spans="1:15" ht="12.75" customHeight="1">
      <c r="A36" s="56">
        <v>27</v>
      </c>
      <c r="B36" s="31" t="s">
        <v>309</v>
      </c>
      <c r="C36" s="31">
        <v>2189.65</v>
      </c>
      <c r="D36" s="40">
        <v>2184.4833333333331</v>
      </c>
      <c r="E36" s="40">
        <v>2159.2166666666662</v>
      </c>
      <c r="F36" s="40">
        <v>2128.7833333333333</v>
      </c>
      <c r="G36" s="40">
        <v>2103.5166666666664</v>
      </c>
      <c r="H36" s="40">
        <v>2214.9166666666661</v>
      </c>
      <c r="I36" s="40">
        <v>2240.1833333333334</v>
      </c>
      <c r="J36" s="40">
        <v>2270.6166666666659</v>
      </c>
      <c r="K36" s="31">
        <v>2209.75</v>
      </c>
      <c r="L36" s="31">
        <v>2154.0500000000002</v>
      </c>
      <c r="M36" s="31">
        <v>3.7490199999999998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678.65</v>
      </c>
      <c r="D37" s="40">
        <v>686.78333333333342</v>
      </c>
      <c r="E37" s="40">
        <v>667.06666666666683</v>
      </c>
      <c r="F37" s="40">
        <v>655.48333333333346</v>
      </c>
      <c r="G37" s="40">
        <v>635.76666666666688</v>
      </c>
      <c r="H37" s="40">
        <v>698.36666666666679</v>
      </c>
      <c r="I37" s="40">
        <v>718.08333333333326</v>
      </c>
      <c r="J37" s="40">
        <v>729.66666666666674</v>
      </c>
      <c r="K37" s="31">
        <v>706.5</v>
      </c>
      <c r="L37" s="31">
        <v>675.2</v>
      </c>
      <c r="M37" s="31">
        <v>19.19106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4675.6499999999996</v>
      </c>
      <c r="D38" s="40">
        <v>4690.833333333333</v>
      </c>
      <c r="E38" s="40">
        <v>4604.8166666666657</v>
      </c>
      <c r="F38" s="40">
        <v>4533.9833333333327</v>
      </c>
      <c r="G38" s="40">
        <v>4447.9666666666653</v>
      </c>
      <c r="H38" s="40">
        <v>4761.6666666666661</v>
      </c>
      <c r="I38" s="40">
        <v>4847.6833333333343</v>
      </c>
      <c r="J38" s="40">
        <v>4918.5166666666664</v>
      </c>
      <c r="K38" s="31">
        <v>4776.8500000000004</v>
      </c>
      <c r="L38" s="31">
        <v>4620</v>
      </c>
      <c r="M38" s="31">
        <v>3.7507299999999999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758.35</v>
      </c>
      <c r="D39" s="40">
        <v>767.33333333333337</v>
      </c>
      <c r="E39" s="40">
        <v>745.66666666666674</v>
      </c>
      <c r="F39" s="40">
        <v>732.98333333333335</v>
      </c>
      <c r="G39" s="40">
        <v>711.31666666666672</v>
      </c>
      <c r="H39" s="40">
        <v>780.01666666666677</v>
      </c>
      <c r="I39" s="40">
        <v>801.68333333333351</v>
      </c>
      <c r="J39" s="40">
        <v>814.36666666666679</v>
      </c>
      <c r="K39" s="31">
        <v>789</v>
      </c>
      <c r="L39" s="31">
        <v>754.65</v>
      </c>
      <c r="M39" s="31">
        <v>193.20926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3700.7</v>
      </c>
      <c r="D40" s="40">
        <v>3749.85</v>
      </c>
      <c r="E40" s="40">
        <v>3639.7</v>
      </c>
      <c r="F40" s="40">
        <v>3578.7</v>
      </c>
      <c r="G40" s="40">
        <v>3468.5499999999997</v>
      </c>
      <c r="H40" s="40">
        <v>3810.85</v>
      </c>
      <c r="I40" s="40">
        <v>3921.0000000000005</v>
      </c>
      <c r="J40" s="40">
        <v>3982</v>
      </c>
      <c r="K40" s="31">
        <v>3860</v>
      </c>
      <c r="L40" s="31">
        <v>3688.85</v>
      </c>
      <c r="M40" s="31">
        <v>7.0670500000000001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7484.25</v>
      </c>
      <c r="D41" s="40">
        <v>7477.8833333333341</v>
      </c>
      <c r="E41" s="40">
        <v>7359.7666666666682</v>
      </c>
      <c r="F41" s="40">
        <v>7235.2833333333338</v>
      </c>
      <c r="G41" s="40">
        <v>7117.1666666666679</v>
      </c>
      <c r="H41" s="40">
        <v>7602.3666666666686</v>
      </c>
      <c r="I41" s="40">
        <v>7720.4833333333354</v>
      </c>
      <c r="J41" s="40">
        <v>7844.966666666669</v>
      </c>
      <c r="K41" s="31">
        <v>7596</v>
      </c>
      <c r="L41" s="31">
        <v>7353.4</v>
      </c>
      <c r="M41" s="31">
        <v>15.72302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17987.7</v>
      </c>
      <c r="D42" s="40">
        <v>18053.916666666668</v>
      </c>
      <c r="E42" s="40">
        <v>17735.783333333336</v>
      </c>
      <c r="F42" s="40">
        <v>17483.866666666669</v>
      </c>
      <c r="G42" s="40">
        <v>17165.733333333337</v>
      </c>
      <c r="H42" s="40">
        <v>18305.833333333336</v>
      </c>
      <c r="I42" s="40">
        <v>18623.966666666667</v>
      </c>
      <c r="J42" s="40">
        <v>18875.883333333335</v>
      </c>
      <c r="K42" s="31">
        <v>18372.05</v>
      </c>
      <c r="L42" s="31">
        <v>17802</v>
      </c>
      <c r="M42" s="31">
        <v>3.4255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4771.8500000000004</v>
      </c>
      <c r="D43" s="40">
        <v>4762.2833333333338</v>
      </c>
      <c r="E43" s="40">
        <v>4739.5666666666675</v>
      </c>
      <c r="F43" s="40">
        <v>4707.2833333333338</v>
      </c>
      <c r="G43" s="40">
        <v>4684.5666666666675</v>
      </c>
      <c r="H43" s="40">
        <v>4794.5666666666675</v>
      </c>
      <c r="I43" s="40">
        <v>4817.2833333333328</v>
      </c>
      <c r="J43" s="40">
        <v>4849.5666666666675</v>
      </c>
      <c r="K43" s="31">
        <v>4785</v>
      </c>
      <c r="L43" s="31">
        <v>4730</v>
      </c>
      <c r="M43" s="31">
        <v>0.16492999999999999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2490.65</v>
      </c>
      <c r="D44" s="40">
        <v>2484.9166666666665</v>
      </c>
      <c r="E44" s="40">
        <v>2460.833333333333</v>
      </c>
      <c r="F44" s="40">
        <v>2431.0166666666664</v>
      </c>
      <c r="G44" s="40">
        <v>2406.9333333333329</v>
      </c>
      <c r="H44" s="40">
        <v>2514.7333333333331</v>
      </c>
      <c r="I44" s="40">
        <v>2538.8166666666662</v>
      </c>
      <c r="J44" s="40">
        <v>2568.6333333333332</v>
      </c>
      <c r="K44" s="31">
        <v>2509</v>
      </c>
      <c r="L44" s="31">
        <v>2455.1</v>
      </c>
      <c r="M44" s="31">
        <v>4.6832099999999999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298.3</v>
      </c>
      <c r="D45" s="40">
        <v>300.86666666666662</v>
      </c>
      <c r="E45" s="40">
        <v>291.48333333333323</v>
      </c>
      <c r="F45" s="40">
        <v>284.66666666666663</v>
      </c>
      <c r="G45" s="40">
        <v>275.28333333333325</v>
      </c>
      <c r="H45" s="40">
        <v>307.68333333333322</v>
      </c>
      <c r="I45" s="40">
        <v>317.06666666666655</v>
      </c>
      <c r="J45" s="40">
        <v>323.88333333333321</v>
      </c>
      <c r="K45" s="31">
        <v>310.25</v>
      </c>
      <c r="L45" s="31">
        <v>294.05</v>
      </c>
      <c r="M45" s="31">
        <v>154.7157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97.8</v>
      </c>
      <c r="D46" s="40">
        <v>98.883333333333326</v>
      </c>
      <c r="E46" s="40">
        <v>96.316666666666649</v>
      </c>
      <c r="F46" s="40">
        <v>94.833333333333329</v>
      </c>
      <c r="G46" s="40">
        <v>92.266666666666652</v>
      </c>
      <c r="H46" s="40">
        <v>100.36666666666665</v>
      </c>
      <c r="I46" s="40">
        <v>102.93333333333331</v>
      </c>
      <c r="J46" s="40">
        <v>104.41666666666664</v>
      </c>
      <c r="K46" s="31">
        <v>101.45</v>
      </c>
      <c r="L46" s="31">
        <v>97.4</v>
      </c>
      <c r="M46" s="31">
        <v>624.86211000000003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59.45</v>
      </c>
      <c r="D47" s="40">
        <v>60.35</v>
      </c>
      <c r="E47" s="40">
        <v>58.1</v>
      </c>
      <c r="F47" s="40">
        <v>56.75</v>
      </c>
      <c r="G47" s="40">
        <v>54.5</v>
      </c>
      <c r="H47" s="40">
        <v>61.7</v>
      </c>
      <c r="I47" s="40">
        <v>63.95</v>
      </c>
      <c r="J47" s="40">
        <v>65.300000000000011</v>
      </c>
      <c r="K47" s="31">
        <v>62.6</v>
      </c>
      <c r="L47" s="31">
        <v>59</v>
      </c>
      <c r="M47" s="31">
        <v>103.23547000000001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1965.25</v>
      </c>
      <c r="D48" s="40">
        <v>1973.55</v>
      </c>
      <c r="E48" s="40">
        <v>1941.6999999999998</v>
      </c>
      <c r="F48" s="40">
        <v>1918.1499999999999</v>
      </c>
      <c r="G48" s="40">
        <v>1886.2999999999997</v>
      </c>
      <c r="H48" s="40">
        <v>1997.1</v>
      </c>
      <c r="I48" s="40">
        <v>2028.9499999999998</v>
      </c>
      <c r="J48" s="40">
        <v>2052.5</v>
      </c>
      <c r="K48" s="31">
        <v>2005.4</v>
      </c>
      <c r="L48" s="31">
        <v>1950</v>
      </c>
      <c r="M48" s="31">
        <v>2.35839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737.7</v>
      </c>
      <c r="D49" s="40">
        <v>735.58333333333337</v>
      </c>
      <c r="E49" s="40">
        <v>724.16666666666674</v>
      </c>
      <c r="F49" s="40">
        <v>710.63333333333333</v>
      </c>
      <c r="G49" s="40">
        <v>699.2166666666667</v>
      </c>
      <c r="H49" s="40">
        <v>749.11666666666679</v>
      </c>
      <c r="I49" s="40">
        <v>760.53333333333353</v>
      </c>
      <c r="J49" s="40">
        <v>774.06666666666683</v>
      </c>
      <c r="K49" s="31">
        <v>747</v>
      </c>
      <c r="L49" s="31">
        <v>722.05</v>
      </c>
      <c r="M49" s="31">
        <v>9.4160000000000004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200.3</v>
      </c>
      <c r="D50" s="40">
        <v>202.68333333333331</v>
      </c>
      <c r="E50" s="40">
        <v>197.51666666666662</v>
      </c>
      <c r="F50" s="40">
        <v>194.73333333333332</v>
      </c>
      <c r="G50" s="40">
        <v>189.56666666666663</v>
      </c>
      <c r="H50" s="40">
        <v>205.46666666666661</v>
      </c>
      <c r="I50" s="40">
        <v>210.6333333333333</v>
      </c>
      <c r="J50" s="40">
        <v>213.4166666666666</v>
      </c>
      <c r="K50" s="31">
        <v>207.85</v>
      </c>
      <c r="L50" s="31">
        <v>199.9</v>
      </c>
      <c r="M50" s="31">
        <v>38.099020000000003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765.3</v>
      </c>
      <c r="D51" s="40">
        <v>770.63333333333321</v>
      </c>
      <c r="E51" s="40">
        <v>756.86666666666645</v>
      </c>
      <c r="F51" s="40">
        <v>748.43333333333328</v>
      </c>
      <c r="G51" s="40">
        <v>734.66666666666652</v>
      </c>
      <c r="H51" s="40">
        <v>779.06666666666638</v>
      </c>
      <c r="I51" s="40">
        <v>792.83333333333326</v>
      </c>
      <c r="J51" s="40">
        <v>801.26666666666631</v>
      </c>
      <c r="K51" s="31">
        <v>784.4</v>
      </c>
      <c r="L51" s="31">
        <v>762.2</v>
      </c>
      <c r="M51" s="31">
        <v>9.7296899999999997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67.95</v>
      </c>
      <c r="D52" s="40">
        <v>68.716666666666669</v>
      </c>
      <c r="E52" s="40">
        <v>66.583333333333343</v>
      </c>
      <c r="F52" s="40">
        <v>65.216666666666669</v>
      </c>
      <c r="G52" s="40">
        <v>63.083333333333343</v>
      </c>
      <c r="H52" s="40">
        <v>70.083333333333343</v>
      </c>
      <c r="I52" s="40">
        <v>72.216666666666669</v>
      </c>
      <c r="J52" s="40">
        <v>73.583333333333343</v>
      </c>
      <c r="K52" s="31">
        <v>70.849999999999994</v>
      </c>
      <c r="L52" s="31">
        <v>67.349999999999994</v>
      </c>
      <c r="M52" s="31">
        <v>454.80813999999998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420.8</v>
      </c>
      <c r="D53" s="40">
        <v>423.61666666666662</v>
      </c>
      <c r="E53" s="40">
        <v>416.23333333333323</v>
      </c>
      <c r="F53" s="40">
        <v>411.66666666666663</v>
      </c>
      <c r="G53" s="40">
        <v>404.28333333333325</v>
      </c>
      <c r="H53" s="40">
        <v>428.18333333333322</v>
      </c>
      <c r="I53" s="40">
        <v>435.56666666666655</v>
      </c>
      <c r="J53" s="40">
        <v>440.13333333333321</v>
      </c>
      <c r="K53" s="31">
        <v>431</v>
      </c>
      <c r="L53" s="31">
        <v>419.05</v>
      </c>
      <c r="M53" s="31">
        <v>36.212409999999998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689.75</v>
      </c>
      <c r="D54" s="40">
        <v>693.4</v>
      </c>
      <c r="E54" s="40">
        <v>680.75</v>
      </c>
      <c r="F54" s="40">
        <v>671.75</v>
      </c>
      <c r="G54" s="40">
        <v>659.1</v>
      </c>
      <c r="H54" s="40">
        <v>702.4</v>
      </c>
      <c r="I54" s="40">
        <v>715.04999999999984</v>
      </c>
      <c r="J54" s="40">
        <v>724.05</v>
      </c>
      <c r="K54" s="31">
        <v>706.05</v>
      </c>
      <c r="L54" s="31">
        <v>684.4</v>
      </c>
      <c r="M54" s="31">
        <v>88.845070000000007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337.85</v>
      </c>
      <c r="D55" s="40">
        <v>337.93333333333334</v>
      </c>
      <c r="E55" s="40">
        <v>334.91666666666669</v>
      </c>
      <c r="F55" s="40">
        <v>331.98333333333335</v>
      </c>
      <c r="G55" s="40">
        <v>328.9666666666667</v>
      </c>
      <c r="H55" s="40">
        <v>340.86666666666667</v>
      </c>
      <c r="I55" s="40">
        <v>343.88333333333333</v>
      </c>
      <c r="J55" s="40">
        <v>346.81666666666666</v>
      </c>
      <c r="K55" s="31">
        <v>340.95</v>
      </c>
      <c r="L55" s="31">
        <v>335</v>
      </c>
      <c r="M55" s="31">
        <v>32.637520000000002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16712.150000000001</v>
      </c>
      <c r="D56" s="40">
        <v>16771.7</v>
      </c>
      <c r="E56" s="40">
        <v>16540.45</v>
      </c>
      <c r="F56" s="40">
        <v>16368.75</v>
      </c>
      <c r="G56" s="40">
        <v>16137.5</v>
      </c>
      <c r="H56" s="40">
        <v>16943.400000000001</v>
      </c>
      <c r="I56" s="40">
        <v>17174.650000000001</v>
      </c>
      <c r="J56" s="40">
        <v>17346.350000000002</v>
      </c>
      <c r="K56" s="31">
        <v>17002.95</v>
      </c>
      <c r="L56" s="31">
        <v>16600</v>
      </c>
      <c r="M56" s="31">
        <v>0.27755999999999997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3681.9</v>
      </c>
      <c r="D57" s="40">
        <v>3688.2000000000003</v>
      </c>
      <c r="E57" s="40">
        <v>3647.7000000000007</v>
      </c>
      <c r="F57" s="40">
        <v>3613.5000000000005</v>
      </c>
      <c r="G57" s="40">
        <v>3573.0000000000009</v>
      </c>
      <c r="H57" s="40">
        <v>3722.4000000000005</v>
      </c>
      <c r="I57" s="40">
        <v>3762.8999999999996</v>
      </c>
      <c r="J57" s="40">
        <v>3797.1000000000004</v>
      </c>
      <c r="K57" s="31">
        <v>3728.7</v>
      </c>
      <c r="L57" s="31">
        <v>3654</v>
      </c>
      <c r="M57" s="31">
        <v>1.93658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491.7</v>
      </c>
      <c r="D58" s="40">
        <v>497.43333333333339</v>
      </c>
      <c r="E58" s="40">
        <v>483.86666666666679</v>
      </c>
      <c r="F58" s="40">
        <v>476.03333333333342</v>
      </c>
      <c r="G58" s="40">
        <v>462.46666666666681</v>
      </c>
      <c r="H58" s="40">
        <v>505.26666666666677</v>
      </c>
      <c r="I58" s="40">
        <v>518.83333333333337</v>
      </c>
      <c r="J58" s="40">
        <v>526.66666666666674</v>
      </c>
      <c r="K58" s="31">
        <v>511</v>
      </c>
      <c r="L58" s="31">
        <v>489.6</v>
      </c>
      <c r="M58" s="31">
        <v>19.87837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195.4</v>
      </c>
      <c r="D59" s="40">
        <v>197.56666666666669</v>
      </c>
      <c r="E59" s="40">
        <v>192.33333333333337</v>
      </c>
      <c r="F59" s="40">
        <v>189.26666666666668</v>
      </c>
      <c r="G59" s="40">
        <v>184.03333333333336</v>
      </c>
      <c r="H59" s="40">
        <v>200.63333333333338</v>
      </c>
      <c r="I59" s="40">
        <v>205.86666666666667</v>
      </c>
      <c r="J59" s="40">
        <v>208.93333333333339</v>
      </c>
      <c r="K59" s="31">
        <v>202.8</v>
      </c>
      <c r="L59" s="31">
        <v>194.5</v>
      </c>
      <c r="M59" s="31">
        <v>282.19533000000001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139.75</v>
      </c>
      <c r="D60" s="40">
        <v>139.96666666666667</v>
      </c>
      <c r="E60" s="40">
        <v>137.93333333333334</v>
      </c>
      <c r="F60" s="40">
        <v>136.11666666666667</v>
      </c>
      <c r="G60" s="40">
        <v>134.08333333333334</v>
      </c>
      <c r="H60" s="40">
        <v>141.78333333333333</v>
      </c>
      <c r="I60" s="40">
        <v>143.81666666666669</v>
      </c>
      <c r="J60" s="40">
        <v>145.63333333333333</v>
      </c>
      <c r="K60" s="31">
        <v>142</v>
      </c>
      <c r="L60" s="31">
        <v>138.15</v>
      </c>
      <c r="M60" s="31">
        <v>5.3459199999999996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609</v>
      </c>
      <c r="D61" s="40">
        <v>614.16666666666663</v>
      </c>
      <c r="E61" s="40">
        <v>598.33333333333326</v>
      </c>
      <c r="F61" s="40">
        <v>587.66666666666663</v>
      </c>
      <c r="G61" s="40">
        <v>571.83333333333326</v>
      </c>
      <c r="H61" s="40">
        <v>624.83333333333326</v>
      </c>
      <c r="I61" s="40">
        <v>640.66666666666652</v>
      </c>
      <c r="J61" s="40">
        <v>651.33333333333326</v>
      </c>
      <c r="K61" s="31">
        <v>630</v>
      </c>
      <c r="L61" s="31">
        <v>603.5</v>
      </c>
      <c r="M61" s="31">
        <v>17.909089999999999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891.75</v>
      </c>
      <c r="D62" s="40">
        <v>902.19999999999993</v>
      </c>
      <c r="E62" s="40">
        <v>875.84999999999991</v>
      </c>
      <c r="F62" s="40">
        <v>859.94999999999993</v>
      </c>
      <c r="G62" s="40">
        <v>833.59999999999991</v>
      </c>
      <c r="H62" s="40">
        <v>918.09999999999991</v>
      </c>
      <c r="I62" s="40">
        <v>944.45</v>
      </c>
      <c r="J62" s="40">
        <v>960.34999999999991</v>
      </c>
      <c r="K62" s="31">
        <v>928.55</v>
      </c>
      <c r="L62" s="31">
        <v>886.3</v>
      </c>
      <c r="M62" s="31">
        <v>22.249829999999999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169.7</v>
      </c>
      <c r="D63" s="40">
        <v>171.64999999999998</v>
      </c>
      <c r="E63" s="40">
        <v>166.69999999999996</v>
      </c>
      <c r="F63" s="40">
        <v>163.69999999999999</v>
      </c>
      <c r="G63" s="40">
        <v>158.74999999999997</v>
      </c>
      <c r="H63" s="40">
        <v>174.64999999999995</v>
      </c>
      <c r="I63" s="40">
        <v>179.6</v>
      </c>
      <c r="J63" s="40">
        <v>182.59999999999994</v>
      </c>
      <c r="K63" s="31">
        <v>176.6</v>
      </c>
      <c r="L63" s="31">
        <v>168.65</v>
      </c>
      <c r="M63" s="31">
        <v>19.636479999999999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166.55</v>
      </c>
      <c r="D64" s="40">
        <v>168.5</v>
      </c>
      <c r="E64" s="40">
        <v>164</v>
      </c>
      <c r="F64" s="40">
        <v>161.44999999999999</v>
      </c>
      <c r="G64" s="40">
        <v>156.94999999999999</v>
      </c>
      <c r="H64" s="40">
        <v>171.05</v>
      </c>
      <c r="I64" s="40">
        <v>175.55</v>
      </c>
      <c r="J64" s="40">
        <v>178.10000000000002</v>
      </c>
      <c r="K64" s="31">
        <v>173</v>
      </c>
      <c r="L64" s="31">
        <v>165.95</v>
      </c>
      <c r="M64" s="31">
        <v>245.09136000000001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5033.25</v>
      </c>
      <c r="D65" s="40">
        <v>5037.2</v>
      </c>
      <c r="E65" s="40">
        <v>4946.1499999999996</v>
      </c>
      <c r="F65" s="40">
        <v>4859.05</v>
      </c>
      <c r="G65" s="40">
        <v>4768</v>
      </c>
      <c r="H65" s="40">
        <v>5124.2999999999993</v>
      </c>
      <c r="I65" s="40">
        <v>5215.3500000000004</v>
      </c>
      <c r="J65" s="40">
        <v>5302.4499999999989</v>
      </c>
      <c r="K65" s="31">
        <v>5128.25</v>
      </c>
      <c r="L65" s="31">
        <v>4950.1000000000004</v>
      </c>
      <c r="M65" s="31">
        <v>4.4497900000000001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1517.2</v>
      </c>
      <c r="D66" s="40">
        <v>1522.8666666666668</v>
      </c>
      <c r="E66" s="40">
        <v>1505.0833333333335</v>
      </c>
      <c r="F66" s="40">
        <v>1492.9666666666667</v>
      </c>
      <c r="G66" s="40">
        <v>1475.1833333333334</v>
      </c>
      <c r="H66" s="40">
        <v>1534.9833333333336</v>
      </c>
      <c r="I66" s="40">
        <v>1552.7666666666669</v>
      </c>
      <c r="J66" s="40">
        <v>1564.8833333333337</v>
      </c>
      <c r="K66" s="31">
        <v>1540.65</v>
      </c>
      <c r="L66" s="31">
        <v>1510.75</v>
      </c>
      <c r="M66" s="31">
        <v>5.2281599999999999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659.8</v>
      </c>
      <c r="D67" s="40">
        <v>665.83333333333337</v>
      </c>
      <c r="E67" s="40">
        <v>649.16666666666674</v>
      </c>
      <c r="F67" s="40">
        <v>638.53333333333342</v>
      </c>
      <c r="G67" s="40">
        <v>621.86666666666679</v>
      </c>
      <c r="H67" s="40">
        <v>676.4666666666667</v>
      </c>
      <c r="I67" s="40">
        <v>693.13333333333344</v>
      </c>
      <c r="J67" s="40">
        <v>703.76666666666665</v>
      </c>
      <c r="K67" s="31">
        <v>682.5</v>
      </c>
      <c r="L67" s="31">
        <v>655.20000000000005</v>
      </c>
      <c r="M67" s="31">
        <v>10.594810000000001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796.9</v>
      </c>
      <c r="D68" s="40">
        <v>793.13333333333321</v>
      </c>
      <c r="E68" s="40">
        <v>777.81666666666638</v>
      </c>
      <c r="F68" s="40">
        <v>758.73333333333312</v>
      </c>
      <c r="G68" s="40">
        <v>743.41666666666629</v>
      </c>
      <c r="H68" s="40">
        <v>812.21666666666647</v>
      </c>
      <c r="I68" s="40">
        <v>827.5333333333333</v>
      </c>
      <c r="J68" s="40">
        <v>846.61666666666656</v>
      </c>
      <c r="K68" s="31">
        <v>808.45</v>
      </c>
      <c r="L68" s="31">
        <v>774.05</v>
      </c>
      <c r="M68" s="31">
        <v>7.5657800000000002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465.75</v>
      </c>
      <c r="D69" s="40">
        <v>470.26666666666665</v>
      </c>
      <c r="E69" s="40">
        <v>455.5333333333333</v>
      </c>
      <c r="F69" s="40">
        <v>445.31666666666666</v>
      </c>
      <c r="G69" s="40">
        <v>430.58333333333331</v>
      </c>
      <c r="H69" s="40">
        <v>480.48333333333329</v>
      </c>
      <c r="I69" s="40">
        <v>495.21666666666664</v>
      </c>
      <c r="J69" s="40">
        <v>505.43333333333328</v>
      </c>
      <c r="K69" s="31">
        <v>485</v>
      </c>
      <c r="L69" s="31">
        <v>460.05</v>
      </c>
      <c r="M69" s="31">
        <v>35.542459999999998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894.9</v>
      </c>
      <c r="D70" s="40">
        <v>909.63333333333333</v>
      </c>
      <c r="E70" s="40">
        <v>869.26666666666665</v>
      </c>
      <c r="F70" s="40">
        <v>843.63333333333333</v>
      </c>
      <c r="G70" s="40">
        <v>803.26666666666665</v>
      </c>
      <c r="H70" s="40">
        <v>935.26666666666665</v>
      </c>
      <c r="I70" s="40">
        <v>975.63333333333321</v>
      </c>
      <c r="J70" s="40">
        <v>1001.2666666666667</v>
      </c>
      <c r="K70" s="31">
        <v>950</v>
      </c>
      <c r="L70" s="31">
        <v>884</v>
      </c>
      <c r="M70" s="31">
        <v>40.9148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396.55</v>
      </c>
      <c r="D71" s="40">
        <v>401.91666666666669</v>
      </c>
      <c r="E71" s="40">
        <v>388.83333333333337</v>
      </c>
      <c r="F71" s="40">
        <v>381.11666666666667</v>
      </c>
      <c r="G71" s="40">
        <v>368.03333333333336</v>
      </c>
      <c r="H71" s="40">
        <v>409.63333333333338</v>
      </c>
      <c r="I71" s="40">
        <v>422.71666666666675</v>
      </c>
      <c r="J71" s="40">
        <v>430.43333333333339</v>
      </c>
      <c r="K71" s="31">
        <v>415</v>
      </c>
      <c r="L71" s="31">
        <v>394.2</v>
      </c>
      <c r="M71" s="31">
        <v>71.9268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589.70000000000005</v>
      </c>
      <c r="D72" s="40">
        <v>590.16666666666674</v>
      </c>
      <c r="E72" s="40">
        <v>585.98333333333346</v>
      </c>
      <c r="F72" s="40">
        <v>582.26666666666677</v>
      </c>
      <c r="G72" s="40">
        <v>578.08333333333348</v>
      </c>
      <c r="H72" s="40">
        <v>593.88333333333344</v>
      </c>
      <c r="I72" s="40">
        <v>598.06666666666683</v>
      </c>
      <c r="J72" s="40">
        <v>601.78333333333342</v>
      </c>
      <c r="K72" s="31">
        <v>594.35</v>
      </c>
      <c r="L72" s="31">
        <v>586.45000000000005</v>
      </c>
      <c r="M72" s="31">
        <v>11.055540000000001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1991.35</v>
      </c>
      <c r="D73" s="40">
        <v>1961.8833333333332</v>
      </c>
      <c r="E73" s="40">
        <v>1915.7666666666664</v>
      </c>
      <c r="F73" s="40">
        <v>1840.1833333333332</v>
      </c>
      <c r="G73" s="40">
        <v>1794.0666666666664</v>
      </c>
      <c r="H73" s="40">
        <v>2037.4666666666665</v>
      </c>
      <c r="I73" s="40">
        <v>2083.583333333333</v>
      </c>
      <c r="J73" s="40">
        <v>2159.1666666666665</v>
      </c>
      <c r="K73" s="31">
        <v>2008</v>
      </c>
      <c r="L73" s="31">
        <v>1886.3</v>
      </c>
      <c r="M73" s="31">
        <v>3.9650400000000001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2247.0500000000002</v>
      </c>
      <c r="D74" s="40">
        <v>2260.2333333333336</v>
      </c>
      <c r="E74" s="40">
        <v>2170.4666666666672</v>
      </c>
      <c r="F74" s="40">
        <v>2093.8833333333337</v>
      </c>
      <c r="G74" s="40">
        <v>2004.1166666666672</v>
      </c>
      <c r="H74" s="40">
        <v>2336.8166666666671</v>
      </c>
      <c r="I74" s="40">
        <v>2426.5833333333335</v>
      </c>
      <c r="J74" s="40">
        <v>2503.166666666667</v>
      </c>
      <c r="K74" s="31">
        <v>2350</v>
      </c>
      <c r="L74" s="31">
        <v>2183.65</v>
      </c>
      <c r="M74" s="31">
        <v>25.56972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181.15</v>
      </c>
      <c r="D75" s="40">
        <v>184.66666666666666</v>
      </c>
      <c r="E75" s="40">
        <v>175.63333333333333</v>
      </c>
      <c r="F75" s="40">
        <v>170.11666666666667</v>
      </c>
      <c r="G75" s="40">
        <v>161.08333333333334</v>
      </c>
      <c r="H75" s="40">
        <v>190.18333333333331</v>
      </c>
      <c r="I75" s="40">
        <v>199.21666666666667</v>
      </c>
      <c r="J75" s="40">
        <v>204.73333333333329</v>
      </c>
      <c r="K75" s="31">
        <v>193.7</v>
      </c>
      <c r="L75" s="31">
        <v>179.15</v>
      </c>
      <c r="M75" s="31">
        <v>23.57422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5121.1499999999996</v>
      </c>
      <c r="D76" s="40">
        <v>5144.6833333333334</v>
      </c>
      <c r="E76" s="40">
        <v>5079.0666666666666</v>
      </c>
      <c r="F76" s="40">
        <v>5036.9833333333336</v>
      </c>
      <c r="G76" s="40">
        <v>4971.3666666666668</v>
      </c>
      <c r="H76" s="40">
        <v>5186.7666666666664</v>
      </c>
      <c r="I76" s="40">
        <v>5252.3833333333332</v>
      </c>
      <c r="J76" s="40">
        <v>5294.4666666666662</v>
      </c>
      <c r="K76" s="31">
        <v>5210.3</v>
      </c>
      <c r="L76" s="31">
        <v>5102.6000000000004</v>
      </c>
      <c r="M76" s="31">
        <v>4.10588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5160.45</v>
      </c>
      <c r="D77" s="40">
        <v>5160.4833333333336</v>
      </c>
      <c r="E77" s="40">
        <v>5044.0166666666673</v>
      </c>
      <c r="F77" s="40">
        <v>4927.5833333333339</v>
      </c>
      <c r="G77" s="40">
        <v>4811.1166666666677</v>
      </c>
      <c r="H77" s="40">
        <v>5276.916666666667</v>
      </c>
      <c r="I77" s="40">
        <v>5393.3833333333341</v>
      </c>
      <c r="J77" s="40">
        <v>5509.8166666666666</v>
      </c>
      <c r="K77" s="31">
        <v>5276.95</v>
      </c>
      <c r="L77" s="31">
        <v>5044.05</v>
      </c>
      <c r="M77" s="31">
        <v>3.6627100000000001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3574.25</v>
      </c>
      <c r="D78" s="40">
        <v>3554.4</v>
      </c>
      <c r="E78" s="40">
        <v>3500.8500000000004</v>
      </c>
      <c r="F78" s="40">
        <v>3427.4500000000003</v>
      </c>
      <c r="G78" s="40">
        <v>3373.9000000000005</v>
      </c>
      <c r="H78" s="40">
        <v>3627.8</v>
      </c>
      <c r="I78" s="40">
        <v>3681.3500000000004</v>
      </c>
      <c r="J78" s="40">
        <v>3754.75</v>
      </c>
      <c r="K78" s="31">
        <v>3607.95</v>
      </c>
      <c r="L78" s="31">
        <v>3481</v>
      </c>
      <c r="M78" s="31">
        <v>2.3692000000000002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4569.95</v>
      </c>
      <c r="D79" s="40">
        <v>4603.5666666666666</v>
      </c>
      <c r="E79" s="40">
        <v>4517.4333333333334</v>
      </c>
      <c r="F79" s="40">
        <v>4464.916666666667</v>
      </c>
      <c r="G79" s="40">
        <v>4378.7833333333338</v>
      </c>
      <c r="H79" s="40">
        <v>4656.083333333333</v>
      </c>
      <c r="I79" s="40">
        <v>4742.2166666666662</v>
      </c>
      <c r="J79" s="40">
        <v>4794.7333333333327</v>
      </c>
      <c r="K79" s="31">
        <v>4689.7</v>
      </c>
      <c r="L79" s="31">
        <v>4551.05</v>
      </c>
      <c r="M79" s="31">
        <v>2.6839499999999998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2527.5</v>
      </c>
      <c r="D80" s="40">
        <v>2545.4</v>
      </c>
      <c r="E80" s="40">
        <v>2500.8500000000004</v>
      </c>
      <c r="F80" s="40">
        <v>2474.2000000000003</v>
      </c>
      <c r="G80" s="40">
        <v>2429.6500000000005</v>
      </c>
      <c r="H80" s="40">
        <v>2572.0500000000002</v>
      </c>
      <c r="I80" s="40">
        <v>2616.6000000000004</v>
      </c>
      <c r="J80" s="40">
        <v>2643.25</v>
      </c>
      <c r="K80" s="31">
        <v>2589.9499999999998</v>
      </c>
      <c r="L80" s="31">
        <v>2518.75</v>
      </c>
      <c r="M80" s="31">
        <v>13.32301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529.6</v>
      </c>
      <c r="D81" s="40">
        <v>530.5333333333333</v>
      </c>
      <c r="E81" s="40">
        <v>524.06666666666661</v>
      </c>
      <c r="F81" s="40">
        <v>518.5333333333333</v>
      </c>
      <c r="G81" s="40">
        <v>512.06666666666661</v>
      </c>
      <c r="H81" s="40">
        <v>536.06666666666661</v>
      </c>
      <c r="I81" s="40">
        <v>542.5333333333333</v>
      </c>
      <c r="J81" s="40">
        <v>548.06666666666661</v>
      </c>
      <c r="K81" s="31">
        <v>537</v>
      </c>
      <c r="L81" s="31">
        <v>525</v>
      </c>
      <c r="M81" s="31">
        <v>1.54617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1816.05</v>
      </c>
      <c r="D82" s="40">
        <v>1807.3333333333333</v>
      </c>
      <c r="E82" s="40">
        <v>1779.7166666666665</v>
      </c>
      <c r="F82" s="40">
        <v>1743.3833333333332</v>
      </c>
      <c r="G82" s="40">
        <v>1715.7666666666664</v>
      </c>
      <c r="H82" s="40">
        <v>1843.6666666666665</v>
      </c>
      <c r="I82" s="40">
        <v>1871.2833333333333</v>
      </c>
      <c r="J82" s="40">
        <v>1907.6166666666666</v>
      </c>
      <c r="K82" s="31">
        <v>1834.95</v>
      </c>
      <c r="L82" s="31">
        <v>1771</v>
      </c>
      <c r="M82" s="31">
        <v>0.37908999999999998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1532.35</v>
      </c>
      <c r="D83" s="40">
        <v>1535.3666666666668</v>
      </c>
      <c r="E83" s="40">
        <v>1506.9833333333336</v>
      </c>
      <c r="F83" s="40">
        <v>1481.6166666666668</v>
      </c>
      <c r="G83" s="40">
        <v>1453.2333333333336</v>
      </c>
      <c r="H83" s="40">
        <v>1560.7333333333336</v>
      </c>
      <c r="I83" s="40">
        <v>1589.1166666666668</v>
      </c>
      <c r="J83" s="40">
        <v>1614.4833333333336</v>
      </c>
      <c r="K83" s="31">
        <v>1563.75</v>
      </c>
      <c r="L83" s="31">
        <v>1510</v>
      </c>
      <c r="M83" s="31">
        <v>9.9452300000000005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172</v>
      </c>
      <c r="D84" s="40">
        <v>173.31666666666669</v>
      </c>
      <c r="E84" s="40">
        <v>170.18333333333339</v>
      </c>
      <c r="F84" s="40">
        <v>168.3666666666667</v>
      </c>
      <c r="G84" s="40">
        <v>165.23333333333341</v>
      </c>
      <c r="H84" s="40">
        <v>175.13333333333338</v>
      </c>
      <c r="I84" s="40">
        <v>178.26666666666665</v>
      </c>
      <c r="J84" s="40">
        <v>180.08333333333337</v>
      </c>
      <c r="K84" s="31">
        <v>176.45</v>
      </c>
      <c r="L84" s="31">
        <v>171.5</v>
      </c>
      <c r="M84" s="31">
        <v>29.620629999999998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97.8</v>
      </c>
      <c r="D85" s="40">
        <v>98.816666666666663</v>
      </c>
      <c r="E85" s="40">
        <v>96.033333333333331</v>
      </c>
      <c r="F85" s="40">
        <v>94.266666666666666</v>
      </c>
      <c r="G85" s="40">
        <v>91.483333333333334</v>
      </c>
      <c r="H85" s="40">
        <v>100.58333333333333</v>
      </c>
      <c r="I85" s="40">
        <v>103.36666666666666</v>
      </c>
      <c r="J85" s="40">
        <v>105.13333333333333</v>
      </c>
      <c r="K85" s="31">
        <v>101.6</v>
      </c>
      <c r="L85" s="31">
        <v>97.05</v>
      </c>
      <c r="M85" s="31">
        <v>213.84254000000001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248.8</v>
      </c>
      <c r="D86" s="40">
        <v>249.31666666666669</v>
      </c>
      <c r="E86" s="40">
        <v>243.73333333333338</v>
      </c>
      <c r="F86" s="40">
        <v>238.66666666666669</v>
      </c>
      <c r="G86" s="40">
        <v>233.08333333333337</v>
      </c>
      <c r="H86" s="40">
        <v>254.38333333333338</v>
      </c>
      <c r="I86" s="40">
        <v>259.9666666666667</v>
      </c>
      <c r="J86" s="40">
        <v>265.03333333333342</v>
      </c>
      <c r="K86" s="31">
        <v>254.9</v>
      </c>
      <c r="L86" s="31">
        <v>244.25</v>
      </c>
      <c r="M86" s="31">
        <v>18.64471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147.44999999999999</v>
      </c>
      <c r="D87" s="40">
        <v>148.21666666666667</v>
      </c>
      <c r="E87" s="40">
        <v>145.43333333333334</v>
      </c>
      <c r="F87" s="40">
        <v>143.41666666666666</v>
      </c>
      <c r="G87" s="40">
        <v>140.63333333333333</v>
      </c>
      <c r="H87" s="40">
        <v>150.23333333333335</v>
      </c>
      <c r="I87" s="40">
        <v>153.01666666666671</v>
      </c>
      <c r="J87" s="40">
        <v>155.03333333333336</v>
      </c>
      <c r="K87" s="31">
        <v>151</v>
      </c>
      <c r="L87" s="31">
        <v>146.19999999999999</v>
      </c>
      <c r="M87" s="31">
        <v>98.734080000000006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39.75</v>
      </c>
      <c r="D88" s="40">
        <v>40.1</v>
      </c>
      <c r="E88" s="40">
        <v>39.150000000000006</v>
      </c>
      <c r="F88" s="40">
        <v>38.550000000000004</v>
      </c>
      <c r="G88" s="40">
        <v>37.600000000000009</v>
      </c>
      <c r="H88" s="40">
        <v>40.700000000000003</v>
      </c>
      <c r="I88" s="40">
        <v>41.650000000000006</v>
      </c>
      <c r="J88" s="40">
        <v>42.25</v>
      </c>
      <c r="K88" s="31">
        <v>41.05</v>
      </c>
      <c r="L88" s="31">
        <v>39.5</v>
      </c>
      <c r="M88" s="31">
        <v>170.82320000000001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3593.4</v>
      </c>
      <c r="D89" s="40">
        <v>3567.9666666666672</v>
      </c>
      <c r="E89" s="40">
        <v>3490.9833333333345</v>
      </c>
      <c r="F89" s="40">
        <v>3388.5666666666675</v>
      </c>
      <c r="G89" s="40">
        <v>3311.5833333333348</v>
      </c>
      <c r="H89" s="40">
        <v>3670.3833333333341</v>
      </c>
      <c r="I89" s="40">
        <v>3747.3666666666668</v>
      </c>
      <c r="J89" s="40">
        <v>3849.7833333333338</v>
      </c>
      <c r="K89" s="31">
        <v>3644.95</v>
      </c>
      <c r="L89" s="31">
        <v>3465.55</v>
      </c>
      <c r="M89" s="31">
        <v>1.4120600000000001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494.5</v>
      </c>
      <c r="D90" s="40">
        <v>496.13333333333338</v>
      </c>
      <c r="E90" s="40">
        <v>487.56666666666678</v>
      </c>
      <c r="F90" s="40">
        <v>480.63333333333338</v>
      </c>
      <c r="G90" s="40">
        <v>472.06666666666678</v>
      </c>
      <c r="H90" s="40">
        <v>503.06666666666678</v>
      </c>
      <c r="I90" s="40">
        <v>511.63333333333338</v>
      </c>
      <c r="J90" s="40">
        <v>518.56666666666683</v>
      </c>
      <c r="K90" s="31">
        <v>504.7</v>
      </c>
      <c r="L90" s="31">
        <v>489.2</v>
      </c>
      <c r="M90" s="31">
        <v>14.93336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984.85</v>
      </c>
      <c r="D91" s="40">
        <v>992.86666666666667</v>
      </c>
      <c r="E91" s="40">
        <v>972.98333333333335</v>
      </c>
      <c r="F91" s="40">
        <v>961.11666666666667</v>
      </c>
      <c r="G91" s="40">
        <v>941.23333333333335</v>
      </c>
      <c r="H91" s="40">
        <v>1004.7333333333333</v>
      </c>
      <c r="I91" s="40">
        <v>1024.6166666666668</v>
      </c>
      <c r="J91" s="40">
        <v>1036.4833333333333</v>
      </c>
      <c r="K91" s="31">
        <v>1012.75</v>
      </c>
      <c r="L91" s="31">
        <v>981</v>
      </c>
      <c r="M91" s="31">
        <v>5.9435700000000002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565.4</v>
      </c>
      <c r="D92" s="40">
        <v>569.21666666666658</v>
      </c>
      <c r="E92" s="40">
        <v>559.13333333333321</v>
      </c>
      <c r="F92" s="40">
        <v>552.86666666666667</v>
      </c>
      <c r="G92" s="40">
        <v>542.7833333333333</v>
      </c>
      <c r="H92" s="40">
        <v>575.48333333333312</v>
      </c>
      <c r="I92" s="40">
        <v>585.56666666666638</v>
      </c>
      <c r="J92" s="40">
        <v>591.83333333333303</v>
      </c>
      <c r="K92" s="31">
        <v>579.29999999999995</v>
      </c>
      <c r="L92" s="31">
        <v>562.95000000000005</v>
      </c>
      <c r="M92" s="31">
        <v>1.5100199999999999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2270.4499999999998</v>
      </c>
      <c r="D93" s="40">
        <v>2305.1</v>
      </c>
      <c r="E93" s="40">
        <v>2220.35</v>
      </c>
      <c r="F93" s="40">
        <v>2170.25</v>
      </c>
      <c r="G93" s="40">
        <v>2085.5</v>
      </c>
      <c r="H93" s="40">
        <v>2355.1999999999998</v>
      </c>
      <c r="I93" s="40">
        <v>2439.9499999999998</v>
      </c>
      <c r="J93" s="40">
        <v>2490.0499999999997</v>
      </c>
      <c r="K93" s="31">
        <v>2389.85</v>
      </c>
      <c r="L93" s="31">
        <v>2255</v>
      </c>
      <c r="M93" s="31">
        <v>12.47808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1702.4</v>
      </c>
      <c r="D94" s="40">
        <v>1710.3000000000002</v>
      </c>
      <c r="E94" s="40">
        <v>1684.6500000000003</v>
      </c>
      <c r="F94" s="40">
        <v>1666.9</v>
      </c>
      <c r="G94" s="40">
        <v>1641.2500000000002</v>
      </c>
      <c r="H94" s="40">
        <v>1728.0500000000004</v>
      </c>
      <c r="I94" s="40">
        <v>1753.7</v>
      </c>
      <c r="J94" s="40">
        <v>1771.4500000000005</v>
      </c>
      <c r="K94" s="31">
        <v>1735.95</v>
      </c>
      <c r="L94" s="31">
        <v>1692.55</v>
      </c>
      <c r="M94" s="31">
        <v>6.4951699999999999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594.15</v>
      </c>
      <c r="D95" s="40">
        <v>592.11666666666667</v>
      </c>
      <c r="E95" s="40">
        <v>579.23333333333335</v>
      </c>
      <c r="F95" s="40">
        <v>564.31666666666672</v>
      </c>
      <c r="G95" s="40">
        <v>551.43333333333339</v>
      </c>
      <c r="H95" s="40">
        <v>607.0333333333333</v>
      </c>
      <c r="I95" s="40">
        <v>619.91666666666674</v>
      </c>
      <c r="J95" s="40">
        <v>634.83333333333326</v>
      </c>
      <c r="K95" s="31">
        <v>605</v>
      </c>
      <c r="L95" s="31">
        <v>577.20000000000005</v>
      </c>
      <c r="M95" s="31">
        <v>31.5489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310.85000000000002</v>
      </c>
      <c r="D96" s="40">
        <v>311.4666666666667</v>
      </c>
      <c r="E96" s="40">
        <v>305.63333333333338</v>
      </c>
      <c r="F96" s="40">
        <v>300.41666666666669</v>
      </c>
      <c r="G96" s="40">
        <v>294.58333333333337</v>
      </c>
      <c r="H96" s="40">
        <v>316.68333333333339</v>
      </c>
      <c r="I96" s="40">
        <v>322.51666666666665</v>
      </c>
      <c r="J96" s="40">
        <v>327.73333333333341</v>
      </c>
      <c r="K96" s="31">
        <v>317.3</v>
      </c>
      <c r="L96" s="31">
        <v>306.25</v>
      </c>
      <c r="M96" s="31">
        <v>8.0737799999999993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1152</v>
      </c>
      <c r="D97" s="40">
        <v>1161.2666666666667</v>
      </c>
      <c r="E97" s="40">
        <v>1137.5333333333333</v>
      </c>
      <c r="F97" s="40">
        <v>1123.0666666666666</v>
      </c>
      <c r="G97" s="40">
        <v>1099.3333333333333</v>
      </c>
      <c r="H97" s="40">
        <v>1175.7333333333333</v>
      </c>
      <c r="I97" s="40">
        <v>1199.4666666666665</v>
      </c>
      <c r="J97" s="40">
        <v>1213.9333333333334</v>
      </c>
      <c r="K97" s="31">
        <v>1185</v>
      </c>
      <c r="L97" s="31">
        <v>1146.8</v>
      </c>
      <c r="M97" s="31">
        <v>40.965850000000003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2629.45</v>
      </c>
      <c r="D98" s="40">
        <v>2654.7999999999997</v>
      </c>
      <c r="E98" s="40">
        <v>2595.6499999999996</v>
      </c>
      <c r="F98" s="40">
        <v>2561.85</v>
      </c>
      <c r="G98" s="40">
        <v>2502.6999999999998</v>
      </c>
      <c r="H98" s="40">
        <v>2688.5999999999995</v>
      </c>
      <c r="I98" s="40">
        <v>2747.75</v>
      </c>
      <c r="J98" s="40">
        <v>2781.5499999999993</v>
      </c>
      <c r="K98" s="31">
        <v>2713.95</v>
      </c>
      <c r="L98" s="31">
        <v>2621</v>
      </c>
      <c r="M98" s="31">
        <v>5.0616500000000002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1593.6</v>
      </c>
      <c r="D99" s="40">
        <v>1610.25</v>
      </c>
      <c r="E99" s="40">
        <v>1570.5</v>
      </c>
      <c r="F99" s="40">
        <v>1547.4</v>
      </c>
      <c r="G99" s="40">
        <v>1507.65</v>
      </c>
      <c r="H99" s="40">
        <v>1633.35</v>
      </c>
      <c r="I99" s="40">
        <v>1673.1</v>
      </c>
      <c r="J99" s="40">
        <v>1696.1999999999998</v>
      </c>
      <c r="K99" s="31">
        <v>1650</v>
      </c>
      <c r="L99" s="31">
        <v>1587.15</v>
      </c>
      <c r="M99" s="31">
        <v>88.988749999999996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683.1</v>
      </c>
      <c r="D100" s="40">
        <v>686.33333333333337</v>
      </c>
      <c r="E100" s="40">
        <v>676.9666666666667</v>
      </c>
      <c r="F100" s="40">
        <v>670.83333333333337</v>
      </c>
      <c r="G100" s="40">
        <v>661.4666666666667</v>
      </c>
      <c r="H100" s="40">
        <v>692.4666666666667</v>
      </c>
      <c r="I100" s="40">
        <v>701.83333333333326</v>
      </c>
      <c r="J100" s="40">
        <v>707.9666666666667</v>
      </c>
      <c r="K100" s="31">
        <v>695.7</v>
      </c>
      <c r="L100" s="31">
        <v>680.2</v>
      </c>
      <c r="M100" s="31">
        <v>14.71621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1263.75</v>
      </c>
      <c r="D101" s="40">
        <v>1269.05</v>
      </c>
      <c r="E101" s="40">
        <v>1251.1499999999999</v>
      </c>
      <c r="F101" s="40">
        <v>1238.55</v>
      </c>
      <c r="G101" s="40">
        <v>1220.6499999999999</v>
      </c>
      <c r="H101" s="40">
        <v>1281.6499999999999</v>
      </c>
      <c r="I101" s="40">
        <v>1299.55</v>
      </c>
      <c r="J101" s="40">
        <v>1312.1499999999999</v>
      </c>
      <c r="K101" s="31">
        <v>1286.95</v>
      </c>
      <c r="L101" s="31">
        <v>1256.45</v>
      </c>
      <c r="M101" s="31">
        <v>9.4352499999999999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2667.75</v>
      </c>
      <c r="D102" s="40">
        <v>2680.5166666666669</v>
      </c>
      <c r="E102" s="40">
        <v>2647.2333333333336</v>
      </c>
      <c r="F102" s="40">
        <v>2626.7166666666667</v>
      </c>
      <c r="G102" s="40">
        <v>2593.4333333333334</v>
      </c>
      <c r="H102" s="40">
        <v>2701.0333333333338</v>
      </c>
      <c r="I102" s="40">
        <v>2734.3166666666675</v>
      </c>
      <c r="J102" s="40">
        <v>2754.8333333333339</v>
      </c>
      <c r="K102" s="31">
        <v>2713.8</v>
      </c>
      <c r="L102" s="31">
        <v>2660</v>
      </c>
      <c r="M102" s="31">
        <v>3.66561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468.8</v>
      </c>
      <c r="D103" s="40">
        <v>466.4666666666667</v>
      </c>
      <c r="E103" s="40">
        <v>455.78333333333342</v>
      </c>
      <c r="F103" s="40">
        <v>442.76666666666671</v>
      </c>
      <c r="G103" s="40">
        <v>432.08333333333343</v>
      </c>
      <c r="H103" s="40">
        <v>479.48333333333341</v>
      </c>
      <c r="I103" s="40">
        <v>490.16666666666669</v>
      </c>
      <c r="J103" s="40">
        <v>503.18333333333339</v>
      </c>
      <c r="K103" s="31">
        <v>477.15</v>
      </c>
      <c r="L103" s="31">
        <v>453.45</v>
      </c>
      <c r="M103" s="31">
        <v>126.59502999999999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1266.7</v>
      </c>
      <c r="D104" s="40">
        <v>1281.5333333333335</v>
      </c>
      <c r="E104" s="40">
        <v>1245.166666666667</v>
      </c>
      <c r="F104" s="40">
        <v>1223.6333333333334</v>
      </c>
      <c r="G104" s="40">
        <v>1187.2666666666669</v>
      </c>
      <c r="H104" s="40">
        <v>1303.0666666666671</v>
      </c>
      <c r="I104" s="40">
        <v>1339.4333333333334</v>
      </c>
      <c r="J104" s="40">
        <v>1360.9666666666672</v>
      </c>
      <c r="K104" s="31">
        <v>1317.9</v>
      </c>
      <c r="L104" s="31">
        <v>1260</v>
      </c>
      <c r="M104" s="31">
        <v>8.4845100000000002</v>
      </c>
      <c r="N104" s="1"/>
      <c r="O104" s="1"/>
    </row>
    <row r="105" spans="1:15" ht="12.75" customHeight="1">
      <c r="A105" s="56">
        <v>96</v>
      </c>
      <c r="B105" s="31" t="s">
        <v>393</v>
      </c>
      <c r="C105" s="31">
        <v>129.05000000000001</v>
      </c>
      <c r="D105" s="40">
        <v>130.04999999999998</v>
      </c>
      <c r="E105" s="40">
        <v>127.09999999999997</v>
      </c>
      <c r="F105" s="40">
        <v>125.14999999999998</v>
      </c>
      <c r="G105" s="40">
        <v>122.19999999999996</v>
      </c>
      <c r="H105" s="40">
        <v>131.99999999999997</v>
      </c>
      <c r="I105" s="40">
        <v>134.94999999999996</v>
      </c>
      <c r="J105" s="40">
        <v>136.89999999999998</v>
      </c>
      <c r="K105" s="31">
        <v>133</v>
      </c>
      <c r="L105" s="31">
        <v>128.1</v>
      </c>
      <c r="M105" s="31">
        <v>44.924250000000001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317.05</v>
      </c>
      <c r="D106" s="40">
        <v>322.51666666666665</v>
      </c>
      <c r="E106" s="40">
        <v>309.58333333333331</v>
      </c>
      <c r="F106" s="40">
        <v>302.11666666666667</v>
      </c>
      <c r="G106" s="40">
        <v>289.18333333333334</v>
      </c>
      <c r="H106" s="40">
        <v>329.98333333333329</v>
      </c>
      <c r="I106" s="40">
        <v>342.91666666666669</v>
      </c>
      <c r="J106" s="40">
        <v>350.38333333333327</v>
      </c>
      <c r="K106" s="31">
        <v>335.45</v>
      </c>
      <c r="L106" s="31">
        <v>315.05</v>
      </c>
      <c r="M106" s="31">
        <v>45.018009999999997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2389.65</v>
      </c>
      <c r="D107" s="40">
        <v>2391.2166666666667</v>
      </c>
      <c r="E107" s="40">
        <v>2366.4333333333334</v>
      </c>
      <c r="F107" s="40">
        <v>2343.2166666666667</v>
      </c>
      <c r="G107" s="40">
        <v>2318.4333333333334</v>
      </c>
      <c r="H107" s="40">
        <v>2414.4333333333334</v>
      </c>
      <c r="I107" s="40">
        <v>2439.2166666666672</v>
      </c>
      <c r="J107" s="40">
        <v>2462.4333333333334</v>
      </c>
      <c r="K107" s="31">
        <v>2416</v>
      </c>
      <c r="L107" s="31">
        <v>2368</v>
      </c>
      <c r="M107" s="31">
        <v>20.157910000000001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317.64999999999998</v>
      </c>
      <c r="D108" s="40">
        <v>318.78333333333336</v>
      </c>
      <c r="E108" s="40">
        <v>314.9666666666667</v>
      </c>
      <c r="F108" s="40">
        <v>312.28333333333336</v>
      </c>
      <c r="G108" s="40">
        <v>308.4666666666667</v>
      </c>
      <c r="H108" s="40">
        <v>321.4666666666667</v>
      </c>
      <c r="I108" s="40">
        <v>325.28333333333342</v>
      </c>
      <c r="J108" s="40">
        <v>327.9666666666667</v>
      </c>
      <c r="K108" s="31">
        <v>322.60000000000002</v>
      </c>
      <c r="L108" s="31">
        <v>316.10000000000002</v>
      </c>
      <c r="M108" s="31">
        <v>8.2407699999999995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2900.8</v>
      </c>
      <c r="D109" s="40">
        <v>2896.0833333333335</v>
      </c>
      <c r="E109" s="40">
        <v>2867.8666666666668</v>
      </c>
      <c r="F109" s="40">
        <v>2834.9333333333334</v>
      </c>
      <c r="G109" s="40">
        <v>2806.7166666666667</v>
      </c>
      <c r="H109" s="40">
        <v>2929.0166666666669</v>
      </c>
      <c r="I109" s="40">
        <v>2957.2333333333331</v>
      </c>
      <c r="J109" s="40">
        <v>2990.166666666667</v>
      </c>
      <c r="K109" s="31">
        <v>2924.3</v>
      </c>
      <c r="L109" s="31">
        <v>2863.15</v>
      </c>
      <c r="M109" s="31">
        <v>33.029200000000003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798.7</v>
      </c>
      <c r="D110" s="40">
        <v>808.9666666666667</v>
      </c>
      <c r="E110" s="40">
        <v>785.98333333333335</v>
      </c>
      <c r="F110" s="40">
        <v>773.26666666666665</v>
      </c>
      <c r="G110" s="40">
        <v>750.2833333333333</v>
      </c>
      <c r="H110" s="40">
        <v>821.68333333333339</v>
      </c>
      <c r="I110" s="40">
        <v>844.66666666666674</v>
      </c>
      <c r="J110" s="40">
        <v>857.38333333333344</v>
      </c>
      <c r="K110" s="31">
        <v>831.95</v>
      </c>
      <c r="L110" s="31">
        <v>796.25</v>
      </c>
      <c r="M110" s="31">
        <v>187.50423000000001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1471.8</v>
      </c>
      <c r="D111" s="40">
        <v>1484.0166666666667</v>
      </c>
      <c r="E111" s="40">
        <v>1448.0333333333333</v>
      </c>
      <c r="F111" s="40">
        <v>1424.2666666666667</v>
      </c>
      <c r="G111" s="40">
        <v>1388.2833333333333</v>
      </c>
      <c r="H111" s="40">
        <v>1507.7833333333333</v>
      </c>
      <c r="I111" s="40">
        <v>1543.7666666666664</v>
      </c>
      <c r="J111" s="40">
        <v>1567.5333333333333</v>
      </c>
      <c r="K111" s="31">
        <v>1520</v>
      </c>
      <c r="L111" s="31">
        <v>1460.25</v>
      </c>
      <c r="M111" s="31">
        <v>4.4938599999999997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617.5</v>
      </c>
      <c r="D112" s="40">
        <v>621.94999999999993</v>
      </c>
      <c r="E112" s="40">
        <v>608.09999999999991</v>
      </c>
      <c r="F112" s="40">
        <v>598.69999999999993</v>
      </c>
      <c r="G112" s="40">
        <v>584.84999999999991</v>
      </c>
      <c r="H112" s="40">
        <v>631.34999999999991</v>
      </c>
      <c r="I112" s="40">
        <v>645.20000000000005</v>
      </c>
      <c r="J112" s="40">
        <v>654.59999999999991</v>
      </c>
      <c r="K112" s="31">
        <v>635.79999999999995</v>
      </c>
      <c r="L112" s="31">
        <v>612.54999999999995</v>
      </c>
      <c r="M112" s="31">
        <v>9.5810099999999991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713.1</v>
      </c>
      <c r="D113" s="40">
        <v>723.51666666666677</v>
      </c>
      <c r="E113" s="40">
        <v>690.78333333333353</v>
      </c>
      <c r="F113" s="40">
        <v>668.46666666666681</v>
      </c>
      <c r="G113" s="40">
        <v>635.73333333333358</v>
      </c>
      <c r="H113" s="40">
        <v>745.83333333333348</v>
      </c>
      <c r="I113" s="40">
        <v>778.56666666666683</v>
      </c>
      <c r="J113" s="40">
        <v>800.88333333333344</v>
      </c>
      <c r="K113" s="31">
        <v>756.25</v>
      </c>
      <c r="L113" s="31">
        <v>701.2</v>
      </c>
      <c r="M113" s="31">
        <v>5.1864999999999997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49.55</v>
      </c>
      <c r="D114" s="40">
        <v>50.45000000000001</v>
      </c>
      <c r="E114" s="40">
        <v>48.300000000000018</v>
      </c>
      <c r="F114" s="40">
        <v>47.050000000000011</v>
      </c>
      <c r="G114" s="40">
        <v>44.90000000000002</v>
      </c>
      <c r="H114" s="40">
        <v>51.700000000000017</v>
      </c>
      <c r="I114" s="40">
        <v>53.850000000000009</v>
      </c>
      <c r="J114" s="40">
        <v>55.100000000000016</v>
      </c>
      <c r="K114" s="31">
        <v>52.6</v>
      </c>
      <c r="L114" s="31">
        <v>49.2</v>
      </c>
      <c r="M114" s="31">
        <v>457.36439999999999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225.1</v>
      </c>
      <c r="D115" s="40">
        <v>228.39999999999998</v>
      </c>
      <c r="E115" s="40">
        <v>220.84999999999997</v>
      </c>
      <c r="F115" s="40">
        <v>216.6</v>
      </c>
      <c r="G115" s="40">
        <v>209.04999999999998</v>
      </c>
      <c r="H115" s="40">
        <v>232.64999999999995</v>
      </c>
      <c r="I115" s="40">
        <v>240.19999999999996</v>
      </c>
      <c r="J115" s="40">
        <v>244.44999999999993</v>
      </c>
      <c r="K115" s="31">
        <v>235.95</v>
      </c>
      <c r="L115" s="31">
        <v>224.15</v>
      </c>
      <c r="M115" s="31">
        <v>462.82465000000002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7123.8</v>
      </c>
      <c r="D116" s="40">
        <v>7211.9333333333334</v>
      </c>
      <c r="E116" s="40">
        <v>7011.8666666666668</v>
      </c>
      <c r="F116" s="40">
        <v>6899.9333333333334</v>
      </c>
      <c r="G116" s="40">
        <v>6699.8666666666668</v>
      </c>
      <c r="H116" s="40">
        <v>7323.8666666666668</v>
      </c>
      <c r="I116" s="40">
        <v>7523.9333333333343</v>
      </c>
      <c r="J116" s="40">
        <v>7635.8666666666668</v>
      </c>
      <c r="K116" s="31">
        <v>7412</v>
      </c>
      <c r="L116" s="31">
        <v>7100</v>
      </c>
      <c r="M116" s="31">
        <v>1.97885</v>
      </c>
      <c r="N116" s="1"/>
      <c r="O116" s="1"/>
    </row>
    <row r="117" spans="1:15" ht="12.75" customHeight="1">
      <c r="A117" s="56">
        <v>108</v>
      </c>
      <c r="B117" s="31" t="s">
        <v>408</v>
      </c>
      <c r="C117" s="31">
        <v>174.3</v>
      </c>
      <c r="D117" s="40">
        <v>178.43333333333331</v>
      </c>
      <c r="E117" s="40">
        <v>167.36666666666662</v>
      </c>
      <c r="F117" s="40">
        <v>160.43333333333331</v>
      </c>
      <c r="G117" s="40">
        <v>149.36666666666662</v>
      </c>
      <c r="H117" s="40">
        <v>185.36666666666662</v>
      </c>
      <c r="I117" s="40">
        <v>196.43333333333328</v>
      </c>
      <c r="J117" s="40">
        <v>203.36666666666662</v>
      </c>
      <c r="K117" s="31">
        <v>189.5</v>
      </c>
      <c r="L117" s="31">
        <v>171.5</v>
      </c>
      <c r="M117" s="31">
        <v>76.859669999999994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199.3</v>
      </c>
      <c r="D118" s="40">
        <v>200.20000000000002</v>
      </c>
      <c r="E118" s="40">
        <v>196.35000000000002</v>
      </c>
      <c r="F118" s="40">
        <v>193.4</v>
      </c>
      <c r="G118" s="40">
        <v>189.55</v>
      </c>
      <c r="H118" s="40">
        <v>203.15000000000003</v>
      </c>
      <c r="I118" s="40">
        <v>207</v>
      </c>
      <c r="J118" s="40">
        <v>209.95000000000005</v>
      </c>
      <c r="K118" s="31">
        <v>204.05</v>
      </c>
      <c r="L118" s="31">
        <v>197.25</v>
      </c>
      <c r="M118" s="31">
        <v>82.688910000000007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128.65</v>
      </c>
      <c r="D119" s="40">
        <v>129.26666666666668</v>
      </c>
      <c r="E119" s="40">
        <v>127.13333333333335</v>
      </c>
      <c r="F119" s="40">
        <v>125.61666666666667</v>
      </c>
      <c r="G119" s="40">
        <v>123.48333333333335</v>
      </c>
      <c r="H119" s="40">
        <v>130.78333333333336</v>
      </c>
      <c r="I119" s="40">
        <v>132.91666666666669</v>
      </c>
      <c r="J119" s="40">
        <v>134.43333333333337</v>
      </c>
      <c r="K119" s="31">
        <v>131.4</v>
      </c>
      <c r="L119" s="31">
        <v>127.75</v>
      </c>
      <c r="M119" s="31">
        <v>92.674869999999999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913.5</v>
      </c>
      <c r="D120" s="40">
        <v>902.16666666666663</v>
      </c>
      <c r="E120" s="40">
        <v>821.33333333333326</v>
      </c>
      <c r="F120" s="40">
        <v>729.16666666666663</v>
      </c>
      <c r="G120" s="40">
        <v>648.33333333333326</v>
      </c>
      <c r="H120" s="40">
        <v>994.33333333333326</v>
      </c>
      <c r="I120" s="40">
        <v>1075.1666666666665</v>
      </c>
      <c r="J120" s="40">
        <v>1167.3333333333333</v>
      </c>
      <c r="K120" s="31">
        <v>983</v>
      </c>
      <c r="L120" s="31">
        <v>810</v>
      </c>
      <c r="M120" s="31">
        <v>592.98778000000004</v>
      </c>
      <c r="N120" s="1"/>
      <c r="O120" s="1"/>
    </row>
    <row r="121" spans="1:15" ht="12.75" customHeight="1">
      <c r="A121" s="56">
        <v>112</v>
      </c>
      <c r="B121" s="31" t="s">
        <v>1029</v>
      </c>
      <c r="C121" s="31">
        <v>24.15</v>
      </c>
      <c r="D121" s="40">
        <v>24.383333333333329</v>
      </c>
      <c r="E121" s="40">
        <v>23.816666666666659</v>
      </c>
      <c r="F121" s="40">
        <v>23.483333333333331</v>
      </c>
      <c r="G121" s="40">
        <v>22.916666666666661</v>
      </c>
      <c r="H121" s="40">
        <v>24.716666666666658</v>
      </c>
      <c r="I121" s="40">
        <v>25.283333333333328</v>
      </c>
      <c r="J121" s="40">
        <v>25.616666666666656</v>
      </c>
      <c r="K121" s="31">
        <v>24.95</v>
      </c>
      <c r="L121" s="31">
        <v>24.05</v>
      </c>
      <c r="M121" s="31">
        <v>173.64266000000001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462.9</v>
      </c>
      <c r="D122" s="40">
        <v>466.56666666666666</v>
      </c>
      <c r="E122" s="40">
        <v>457.33333333333331</v>
      </c>
      <c r="F122" s="40">
        <v>451.76666666666665</v>
      </c>
      <c r="G122" s="40">
        <v>442.5333333333333</v>
      </c>
      <c r="H122" s="40">
        <v>472.13333333333333</v>
      </c>
      <c r="I122" s="40">
        <v>481.36666666666667</v>
      </c>
      <c r="J122" s="40">
        <v>486.93333333333334</v>
      </c>
      <c r="K122" s="31">
        <v>475.8</v>
      </c>
      <c r="L122" s="31">
        <v>461</v>
      </c>
      <c r="M122" s="31">
        <v>15.106249999999999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272.55</v>
      </c>
      <c r="D123" s="40">
        <v>270.40000000000003</v>
      </c>
      <c r="E123" s="40">
        <v>265.00000000000006</v>
      </c>
      <c r="F123" s="40">
        <v>257.45000000000005</v>
      </c>
      <c r="G123" s="40">
        <v>252.05000000000007</v>
      </c>
      <c r="H123" s="40">
        <v>277.95000000000005</v>
      </c>
      <c r="I123" s="40">
        <v>283.35000000000002</v>
      </c>
      <c r="J123" s="40">
        <v>290.90000000000003</v>
      </c>
      <c r="K123" s="31">
        <v>275.8</v>
      </c>
      <c r="L123" s="31">
        <v>262.85000000000002</v>
      </c>
      <c r="M123" s="31">
        <v>59.668900000000001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1176</v>
      </c>
      <c r="D124" s="40">
        <v>1195.75</v>
      </c>
      <c r="E124" s="40">
        <v>1149.5</v>
      </c>
      <c r="F124" s="40">
        <v>1123</v>
      </c>
      <c r="G124" s="40">
        <v>1076.75</v>
      </c>
      <c r="H124" s="40">
        <v>1222.25</v>
      </c>
      <c r="I124" s="40">
        <v>1268.5</v>
      </c>
      <c r="J124" s="40">
        <v>1295</v>
      </c>
      <c r="K124" s="31">
        <v>1242</v>
      </c>
      <c r="L124" s="31">
        <v>1169.25</v>
      </c>
      <c r="M124" s="31">
        <v>172.23159000000001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6140.55</v>
      </c>
      <c r="D125" s="40">
        <v>6167.2166666666672</v>
      </c>
      <c r="E125" s="40">
        <v>6064.4333333333343</v>
      </c>
      <c r="F125" s="40">
        <v>5988.3166666666675</v>
      </c>
      <c r="G125" s="40">
        <v>5885.5333333333347</v>
      </c>
      <c r="H125" s="40">
        <v>6243.3333333333339</v>
      </c>
      <c r="I125" s="40">
        <v>6346.1166666666668</v>
      </c>
      <c r="J125" s="40">
        <v>6422.2333333333336</v>
      </c>
      <c r="K125" s="31">
        <v>6270</v>
      </c>
      <c r="L125" s="31">
        <v>6091.1</v>
      </c>
      <c r="M125" s="31">
        <v>1.8984700000000001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1703.9</v>
      </c>
      <c r="D126" s="40">
        <v>1706.8999999999999</v>
      </c>
      <c r="E126" s="40">
        <v>1689.0499999999997</v>
      </c>
      <c r="F126" s="40">
        <v>1674.1999999999998</v>
      </c>
      <c r="G126" s="40">
        <v>1656.3499999999997</v>
      </c>
      <c r="H126" s="40">
        <v>1721.7499999999998</v>
      </c>
      <c r="I126" s="40">
        <v>1739.5999999999997</v>
      </c>
      <c r="J126" s="40">
        <v>1754.4499999999998</v>
      </c>
      <c r="K126" s="31">
        <v>1724.75</v>
      </c>
      <c r="L126" s="31">
        <v>1692.05</v>
      </c>
      <c r="M126" s="31">
        <v>53.299720000000001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1997.95</v>
      </c>
      <c r="D127" s="40">
        <v>2010.7166666666665</v>
      </c>
      <c r="E127" s="40">
        <v>1963.4333333333329</v>
      </c>
      <c r="F127" s="40">
        <v>1928.9166666666665</v>
      </c>
      <c r="G127" s="40">
        <v>1881.633333333333</v>
      </c>
      <c r="H127" s="40">
        <v>2045.2333333333329</v>
      </c>
      <c r="I127" s="40">
        <v>2092.5166666666664</v>
      </c>
      <c r="J127" s="40">
        <v>2127.0333333333328</v>
      </c>
      <c r="K127" s="31">
        <v>2058</v>
      </c>
      <c r="L127" s="31">
        <v>1976.2</v>
      </c>
      <c r="M127" s="31">
        <v>6.1249200000000004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2121.6</v>
      </c>
      <c r="D128" s="40">
        <v>2132.8666666666668</v>
      </c>
      <c r="E128" s="40">
        <v>2070.7333333333336</v>
      </c>
      <c r="F128" s="40">
        <v>2019.8666666666668</v>
      </c>
      <c r="G128" s="40">
        <v>1957.7333333333336</v>
      </c>
      <c r="H128" s="40">
        <v>2183.7333333333336</v>
      </c>
      <c r="I128" s="40">
        <v>2245.8666666666668</v>
      </c>
      <c r="J128" s="40">
        <v>2296.7333333333336</v>
      </c>
      <c r="K128" s="31">
        <v>2195</v>
      </c>
      <c r="L128" s="31">
        <v>2082</v>
      </c>
      <c r="M128" s="31">
        <v>2.0206200000000001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348.25</v>
      </c>
      <c r="D129" s="40">
        <v>355.40000000000003</v>
      </c>
      <c r="E129" s="40">
        <v>341.10000000000008</v>
      </c>
      <c r="F129" s="40">
        <v>333.95000000000005</v>
      </c>
      <c r="G129" s="40">
        <v>319.65000000000009</v>
      </c>
      <c r="H129" s="40">
        <v>362.55000000000007</v>
      </c>
      <c r="I129" s="40">
        <v>376.85</v>
      </c>
      <c r="J129" s="40">
        <v>384.00000000000006</v>
      </c>
      <c r="K129" s="31">
        <v>369.7</v>
      </c>
      <c r="L129" s="31">
        <v>348.25</v>
      </c>
      <c r="M129" s="31">
        <v>19.409420000000001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667.45</v>
      </c>
      <c r="D130" s="40">
        <v>671.96666666666658</v>
      </c>
      <c r="E130" s="40">
        <v>659.53333333333319</v>
      </c>
      <c r="F130" s="40">
        <v>651.61666666666656</v>
      </c>
      <c r="G130" s="40">
        <v>639.18333333333317</v>
      </c>
      <c r="H130" s="40">
        <v>679.88333333333321</v>
      </c>
      <c r="I130" s="40">
        <v>692.31666666666661</v>
      </c>
      <c r="J130" s="40">
        <v>700.23333333333323</v>
      </c>
      <c r="K130" s="31">
        <v>684.4</v>
      </c>
      <c r="L130" s="31">
        <v>664.05</v>
      </c>
      <c r="M130" s="31">
        <v>30.80237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414.15</v>
      </c>
      <c r="D131" s="40">
        <v>416.45</v>
      </c>
      <c r="E131" s="40">
        <v>406.2</v>
      </c>
      <c r="F131" s="40">
        <v>398.25</v>
      </c>
      <c r="G131" s="40">
        <v>388</v>
      </c>
      <c r="H131" s="40">
        <v>424.4</v>
      </c>
      <c r="I131" s="40">
        <v>434.65</v>
      </c>
      <c r="J131" s="40">
        <v>442.59999999999997</v>
      </c>
      <c r="K131" s="31">
        <v>426.7</v>
      </c>
      <c r="L131" s="31">
        <v>408.5</v>
      </c>
      <c r="M131" s="31">
        <v>79.379140000000007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3724.75</v>
      </c>
      <c r="D132" s="40">
        <v>3750.6666666666665</v>
      </c>
      <c r="E132" s="40">
        <v>3674.1333333333332</v>
      </c>
      <c r="F132" s="40">
        <v>3623.5166666666669</v>
      </c>
      <c r="G132" s="40">
        <v>3546.9833333333336</v>
      </c>
      <c r="H132" s="40">
        <v>3801.2833333333328</v>
      </c>
      <c r="I132" s="40">
        <v>3877.8166666666666</v>
      </c>
      <c r="J132" s="40">
        <v>3928.4333333333325</v>
      </c>
      <c r="K132" s="31">
        <v>3827.2</v>
      </c>
      <c r="L132" s="31">
        <v>3700.05</v>
      </c>
      <c r="M132" s="31">
        <v>3.5579700000000001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2098.5</v>
      </c>
      <c r="D133" s="40">
        <v>2126.2999999999997</v>
      </c>
      <c r="E133" s="40">
        <v>2062.5999999999995</v>
      </c>
      <c r="F133" s="40">
        <v>2026.6999999999998</v>
      </c>
      <c r="G133" s="40">
        <v>1962.9999999999995</v>
      </c>
      <c r="H133" s="40">
        <v>2162.1999999999994</v>
      </c>
      <c r="I133" s="40">
        <v>2225.8999999999992</v>
      </c>
      <c r="J133" s="40">
        <v>2261.7999999999993</v>
      </c>
      <c r="K133" s="31">
        <v>2190</v>
      </c>
      <c r="L133" s="31">
        <v>2090.4</v>
      </c>
      <c r="M133" s="31">
        <v>31.02289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81.2</v>
      </c>
      <c r="D134" s="40">
        <v>82.166666666666671</v>
      </c>
      <c r="E134" s="40">
        <v>79.933333333333337</v>
      </c>
      <c r="F134" s="40">
        <v>78.666666666666671</v>
      </c>
      <c r="G134" s="40">
        <v>76.433333333333337</v>
      </c>
      <c r="H134" s="40">
        <v>83.433333333333337</v>
      </c>
      <c r="I134" s="40">
        <v>85.666666666666657</v>
      </c>
      <c r="J134" s="40">
        <v>86.933333333333337</v>
      </c>
      <c r="K134" s="31">
        <v>84.4</v>
      </c>
      <c r="L134" s="31">
        <v>80.900000000000006</v>
      </c>
      <c r="M134" s="31">
        <v>103.18998000000001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4661.8999999999996</v>
      </c>
      <c r="D135" s="40">
        <v>4681.3166666666666</v>
      </c>
      <c r="E135" s="40">
        <v>4605.6333333333332</v>
      </c>
      <c r="F135" s="40">
        <v>4549.3666666666668</v>
      </c>
      <c r="G135" s="40">
        <v>4473.6833333333334</v>
      </c>
      <c r="H135" s="40">
        <v>4737.583333333333</v>
      </c>
      <c r="I135" s="40">
        <v>4813.2666666666655</v>
      </c>
      <c r="J135" s="40">
        <v>4869.5333333333328</v>
      </c>
      <c r="K135" s="31">
        <v>4757</v>
      </c>
      <c r="L135" s="31">
        <v>4625.05</v>
      </c>
      <c r="M135" s="31">
        <v>3.5414699999999999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403.5</v>
      </c>
      <c r="D136" s="40">
        <v>405.98333333333335</v>
      </c>
      <c r="E136" s="40">
        <v>398.61666666666667</v>
      </c>
      <c r="F136" s="40">
        <v>393.73333333333335</v>
      </c>
      <c r="G136" s="40">
        <v>386.36666666666667</v>
      </c>
      <c r="H136" s="40">
        <v>410.86666666666667</v>
      </c>
      <c r="I136" s="40">
        <v>418.23333333333335</v>
      </c>
      <c r="J136" s="40">
        <v>423.11666666666667</v>
      </c>
      <c r="K136" s="31">
        <v>413.35</v>
      </c>
      <c r="L136" s="31">
        <v>401.1</v>
      </c>
      <c r="M136" s="31">
        <v>24.44801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6689.35</v>
      </c>
      <c r="D137" s="40">
        <v>6729.333333333333</v>
      </c>
      <c r="E137" s="40">
        <v>6603.6666666666661</v>
      </c>
      <c r="F137" s="40">
        <v>6517.9833333333327</v>
      </c>
      <c r="G137" s="40">
        <v>6392.3166666666657</v>
      </c>
      <c r="H137" s="40">
        <v>6815.0166666666664</v>
      </c>
      <c r="I137" s="40">
        <v>6940.6833333333325</v>
      </c>
      <c r="J137" s="40">
        <v>7026.3666666666668</v>
      </c>
      <c r="K137" s="31">
        <v>6855</v>
      </c>
      <c r="L137" s="31">
        <v>6643.65</v>
      </c>
      <c r="M137" s="31">
        <v>5.6869699999999996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1814.25</v>
      </c>
      <c r="D138" s="40">
        <v>1822.4166666666667</v>
      </c>
      <c r="E138" s="40">
        <v>1782.8333333333335</v>
      </c>
      <c r="F138" s="40">
        <v>1751.4166666666667</v>
      </c>
      <c r="G138" s="40">
        <v>1711.8333333333335</v>
      </c>
      <c r="H138" s="40">
        <v>1853.8333333333335</v>
      </c>
      <c r="I138" s="40">
        <v>1893.416666666667</v>
      </c>
      <c r="J138" s="40">
        <v>1924.8333333333335</v>
      </c>
      <c r="K138" s="31">
        <v>1862</v>
      </c>
      <c r="L138" s="31">
        <v>1791</v>
      </c>
      <c r="M138" s="31">
        <v>63.794240000000002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538.54999999999995</v>
      </c>
      <c r="D139" s="40">
        <v>546.58333333333337</v>
      </c>
      <c r="E139" s="40">
        <v>513.9666666666667</v>
      </c>
      <c r="F139" s="40">
        <v>489.38333333333333</v>
      </c>
      <c r="G139" s="40">
        <v>456.76666666666665</v>
      </c>
      <c r="H139" s="40">
        <v>571.16666666666674</v>
      </c>
      <c r="I139" s="40">
        <v>603.7833333333333</v>
      </c>
      <c r="J139" s="40">
        <v>628.36666666666679</v>
      </c>
      <c r="K139" s="31">
        <v>579.20000000000005</v>
      </c>
      <c r="L139" s="31">
        <v>522</v>
      </c>
      <c r="M139" s="31">
        <v>37.952150000000003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881.75</v>
      </c>
      <c r="D140" s="40">
        <v>896.56666666666661</v>
      </c>
      <c r="E140" s="40">
        <v>863.18333333333317</v>
      </c>
      <c r="F140" s="40">
        <v>844.61666666666656</v>
      </c>
      <c r="G140" s="40">
        <v>811.23333333333312</v>
      </c>
      <c r="H140" s="40">
        <v>915.13333333333321</v>
      </c>
      <c r="I140" s="40">
        <v>948.51666666666665</v>
      </c>
      <c r="J140" s="40">
        <v>967.08333333333326</v>
      </c>
      <c r="K140" s="31">
        <v>929.95</v>
      </c>
      <c r="L140" s="31">
        <v>878</v>
      </c>
      <c r="M140" s="31">
        <v>34.982869999999998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77609.350000000006</v>
      </c>
      <c r="D141" s="40">
        <v>78206.183333333334</v>
      </c>
      <c r="E141" s="40">
        <v>76703.166666666672</v>
      </c>
      <c r="F141" s="40">
        <v>75796.983333333337</v>
      </c>
      <c r="G141" s="40">
        <v>74293.966666666674</v>
      </c>
      <c r="H141" s="40">
        <v>79112.366666666669</v>
      </c>
      <c r="I141" s="40">
        <v>80615.383333333331</v>
      </c>
      <c r="J141" s="40">
        <v>81521.566666666666</v>
      </c>
      <c r="K141" s="31">
        <v>79709.2</v>
      </c>
      <c r="L141" s="31">
        <v>77300</v>
      </c>
      <c r="M141" s="31">
        <v>0.12606000000000001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976.95</v>
      </c>
      <c r="D142" s="40">
        <v>987.16666666666663</v>
      </c>
      <c r="E142" s="40">
        <v>961.13333333333321</v>
      </c>
      <c r="F142" s="40">
        <v>945.31666666666661</v>
      </c>
      <c r="G142" s="40">
        <v>919.28333333333319</v>
      </c>
      <c r="H142" s="40">
        <v>1002.9833333333332</v>
      </c>
      <c r="I142" s="40">
        <v>1029.0166666666669</v>
      </c>
      <c r="J142" s="40">
        <v>1044.8333333333333</v>
      </c>
      <c r="K142" s="31">
        <v>1013.2</v>
      </c>
      <c r="L142" s="31">
        <v>971.35</v>
      </c>
      <c r="M142" s="31">
        <v>5.0478300000000003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185.6</v>
      </c>
      <c r="D143" s="40">
        <v>187.53333333333333</v>
      </c>
      <c r="E143" s="40">
        <v>182.91666666666666</v>
      </c>
      <c r="F143" s="40">
        <v>180.23333333333332</v>
      </c>
      <c r="G143" s="40">
        <v>175.61666666666665</v>
      </c>
      <c r="H143" s="40">
        <v>190.21666666666667</v>
      </c>
      <c r="I143" s="40">
        <v>194.83333333333334</v>
      </c>
      <c r="J143" s="40">
        <v>197.51666666666668</v>
      </c>
      <c r="K143" s="31">
        <v>192.15</v>
      </c>
      <c r="L143" s="31">
        <v>184.85</v>
      </c>
      <c r="M143" s="31">
        <v>36.831800000000001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883.85</v>
      </c>
      <c r="D144" s="40">
        <v>885.91666666666663</v>
      </c>
      <c r="E144" s="40">
        <v>875.83333333333326</v>
      </c>
      <c r="F144" s="40">
        <v>867.81666666666661</v>
      </c>
      <c r="G144" s="40">
        <v>857.73333333333323</v>
      </c>
      <c r="H144" s="40">
        <v>893.93333333333328</v>
      </c>
      <c r="I144" s="40">
        <v>904.01666666666654</v>
      </c>
      <c r="J144" s="40">
        <v>912.0333333333333</v>
      </c>
      <c r="K144" s="31">
        <v>896</v>
      </c>
      <c r="L144" s="31">
        <v>877.9</v>
      </c>
      <c r="M144" s="31">
        <v>21.71227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200.6</v>
      </c>
      <c r="D145" s="40">
        <v>201.54999999999998</v>
      </c>
      <c r="E145" s="40">
        <v>197.89999999999998</v>
      </c>
      <c r="F145" s="40">
        <v>195.2</v>
      </c>
      <c r="G145" s="40">
        <v>191.54999999999998</v>
      </c>
      <c r="H145" s="40">
        <v>204.24999999999997</v>
      </c>
      <c r="I145" s="40">
        <v>207.9</v>
      </c>
      <c r="J145" s="40">
        <v>210.59999999999997</v>
      </c>
      <c r="K145" s="31">
        <v>205.2</v>
      </c>
      <c r="L145" s="31">
        <v>198.85</v>
      </c>
      <c r="M145" s="31">
        <v>39.8553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564.35</v>
      </c>
      <c r="D146" s="40">
        <v>567.98333333333323</v>
      </c>
      <c r="E146" s="40">
        <v>554.71666666666647</v>
      </c>
      <c r="F146" s="40">
        <v>545.08333333333326</v>
      </c>
      <c r="G146" s="40">
        <v>531.81666666666649</v>
      </c>
      <c r="H146" s="40">
        <v>577.61666666666645</v>
      </c>
      <c r="I146" s="40">
        <v>590.8833333333331</v>
      </c>
      <c r="J146" s="40">
        <v>600.51666666666642</v>
      </c>
      <c r="K146" s="31">
        <v>581.25</v>
      </c>
      <c r="L146" s="31">
        <v>558.35</v>
      </c>
      <c r="M146" s="31">
        <v>27.680129999999998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7369.7</v>
      </c>
      <c r="D147" s="40">
        <v>7378.1500000000005</v>
      </c>
      <c r="E147" s="40">
        <v>7226.6000000000013</v>
      </c>
      <c r="F147" s="40">
        <v>7083.5000000000009</v>
      </c>
      <c r="G147" s="40">
        <v>6931.9500000000016</v>
      </c>
      <c r="H147" s="40">
        <v>7521.2500000000009</v>
      </c>
      <c r="I147" s="40">
        <v>7672.8</v>
      </c>
      <c r="J147" s="40">
        <v>7815.9000000000005</v>
      </c>
      <c r="K147" s="31">
        <v>7529.7</v>
      </c>
      <c r="L147" s="31">
        <v>7235.05</v>
      </c>
      <c r="M147" s="31">
        <v>9.6151099999999996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980.25</v>
      </c>
      <c r="D148" s="40">
        <v>982.56666666666661</v>
      </c>
      <c r="E148" s="40">
        <v>971.98333333333323</v>
      </c>
      <c r="F148" s="40">
        <v>963.71666666666658</v>
      </c>
      <c r="G148" s="40">
        <v>953.13333333333321</v>
      </c>
      <c r="H148" s="40">
        <v>990.83333333333326</v>
      </c>
      <c r="I148" s="40">
        <v>1001.4166666666667</v>
      </c>
      <c r="J148" s="40">
        <v>1009.6833333333333</v>
      </c>
      <c r="K148" s="31">
        <v>993.15</v>
      </c>
      <c r="L148" s="31">
        <v>974.3</v>
      </c>
      <c r="M148" s="31">
        <v>6.3775000000000004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4513.8999999999996</v>
      </c>
      <c r="D149" s="40">
        <v>4529.5</v>
      </c>
      <c r="E149" s="40">
        <v>4470.1000000000004</v>
      </c>
      <c r="F149" s="40">
        <v>4426.3</v>
      </c>
      <c r="G149" s="40">
        <v>4366.9000000000005</v>
      </c>
      <c r="H149" s="40">
        <v>4573.3</v>
      </c>
      <c r="I149" s="40">
        <v>4632.7</v>
      </c>
      <c r="J149" s="40">
        <v>4676.5</v>
      </c>
      <c r="K149" s="31">
        <v>4588.8999999999996</v>
      </c>
      <c r="L149" s="31">
        <v>4485.7</v>
      </c>
      <c r="M149" s="31">
        <v>6.4386200000000002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3270.9</v>
      </c>
      <c r="D150" s="40">
        <v>3305.2999999999997</v>
      </c>
      <c r="E150" s="40">
        <v>3220.5999999999995</v>
      </c>
      <c r="F150" s="40">
        <v>3170.2999999999997</v>
      </c>
      <c r="G150" s="40">
        <v>3085.5999999999995</v>
      </c>
      <c r="H150" s="40">
        <v>3355.5999999999995</v>
      </c>
      <c r="I150" s="40">
        <v>3440.2999999999993</v>
      </c>
      <c r="J150" s="40">
        <v>3490.5999999999995</v>
      </c>
      <c r="K150" s="31">
        <v>3390</v>
      </c>
      <c r="L150" s="31">
        <v>3255</v>
      </c>
      <c r="M150" s="31">
        <v>5.2934700000000001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1482.25</v>
      </c>
      <c r="D151" s="40">
        <v>1495.25</v>
      </c>
      <c r="E151" s="40">
        <v>1463</v>
      </c>
      <c r="F151" s="40">
        <v>1443.75</v>
      </c>
      <c r="G151" s="40">
        <v>1411.5</v>
      </c>
      <c r="H151" s="40">
        <v>1514.5</v>
      </c>
      <c r="I151" s="40">
        <v>1546.75</v>
      </c>
      <c r="J151" s="40">
        <v>1566</v>
      </c>
      <c r="K151" s="31">
        <v>1527.5</v>
      </c>
      <c r="L151" s="31">
        <v>1476</v>
      </c>
      <c r="M151" s="31">
        <v>6.9314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826.1</v>
      </c>
      <c r="D152" s="40">
        <v>824.73333333333323</v>
      </c>
      <c r="E152" s="40">
        <v>811.96666666666647</v>
      </c>
      <c r="F152" s="40">
        <v>797.83333333333326</v>
      </c>
      <c r="G152" s="40">
        <v>785.06666666666649</v>
      </c>
      <c r="H152" s="40">
        <v>838.86666666666645</v>
      </c>
      <c r="I152" s="40">
        <v>851.6333333333331</v>
      </c>
      <c r="J152" s="40">
        <v>865.76666666666642</v>
      </c>
      <c r="K152" s="31">
        <v>837.5</v>
      </c>
      <c r="L152" s="31">
        <v>810.6</v>
      </c>
      <c r="M152" s="31">
        <v>4.2384599999999999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134.55000000000001</v>
      </c>
      <c r="D153" s="40">
        <v>136.63333333333333</v>
      </c>
      <c r="E153" s="40">
        <v>131.01666666666665</v>
      </c>
      <c r="F153" s="40">
        <v>127.48333333333332</v>
      </c>
      <c r="G153" s="40">
        <v>121.86666666666665</v>
      </c>
      <c r="H153" s="40">
        <v>140.16666666666666</v>
      </c>
      <c r="I153" s="40">
        <v>145.78333333333333</v>
      </c>
      <c r="J153" s="40">
        <v>149.31666666666666</v>
      </c>
      <c r="K153" s="31">
        <v>142.25</v>
      </c>
      <c r="L153" s="31">
        <v>133.1</v>
      </c>
      <c r="M153" s="31">
        <v>274.13882000000001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137.35</v>
      </c>
      <c r="D154" s="40">
        <v>138.5</v>
      </c>
      <c r="E154" s="40">
        <v>135.15</v>
      </c>
      <c r="F154" s="40">
        <v>132.95000000000002</v>
      </c>
      <c r="G154" s="40">
        <v>129.60000000000002</v>
      </c>
      <c r="H154" s="40">
        <v>140.69999999999999</v>
      </c>
      <c r="I154" s="40">
        <v>144.05000000000001</v>
      </c>
      <c r="J154" s="40">
        <v>146.24999999999997</v>
      </c>
      <c r="K154" s="31">
        <v>141.85</v>
      </c>
      <c r="L154" s="31">
        <v>136.30000000000001</v>
      </c>
      <c r="M154" s="31">
        <v>199.99659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98.55</v>
      </c>
      <c r="D155" s="40">
        <v>98.133333333333326</v>
      </c>
      <c r="E155" s="40">
        <v>95.516666666666652</v>
      </c>
      <c r="F155" s="40">
        <v>92.48333333333332</v>
      </c>
      <c r="G155" s="40">
        <v>89.866666666666646</v>
      </c>
      <c r="H155" s="40">
        <v>101.16666666666666</v>
      </c>
      <c r="I155" s="40">
        <v>103.78333333333333</v>
      </c>
      <c r="J155" s="40">
        <v>106.81666666666666</v>
      </c>
      <c r="K155" s="31">
        <v>100.75</v>
      </c>
      <c r="L155" s="31">
        <v>95.1</v>
      </c>
      <c r="M155" s="31">
        <v>539.21049000000005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3353.2</v>
      </c>
      <c r="D156" s="40">
        <v>3362.7333333333336</v>
      </c>
      <c r="E156" s="40">
        <v>3300.4666666666672</v>
      </c>
      <c r="F156" s="40">
        <v>3247.7333333333336</v>
      </c>
      <c r="G156" s="40">
        <v>3185.4666666666672</v>
      </c>
      <c r="H156" s="40">
        <v>3415.4666666666672</v>
      </c>
      <c r="I156" s="40">
        <v>3477.7333333333336</v>
      </c>
      <c r="J156" s="40">
        <v>3530.4666666666672</v>
      </c>
      <c r="K156" s="31">
        <v>3425</v>
      </c>
      <c r="L156" s="31">
        <v>3310</v>
      </c>
      <c r="M156" s="31">
        <v>1.2585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18991.400000000001</v>
      </c>
      <c r="D157" s="40">
        <v>18987.8</v>
      </c>
      <c r="E157" s="40">
        <v>18857.099999999999</v>
      </c>
      <c r="F157" s="40">
        <v>18722.8</v>
      </c>
      <c r="G157" s="40">
        <v>18592.099999999999</v>
      </c>
      <c r="H157" s="40">
        <v>19122.099999999999</v>
      </c>
      <c r="I157" s="40">
        <v>19252.800000000003</v>
      </c>
      <c r="J157" s="40">
        <v>19387.099999999999</v>
      </c>
      <c r="K157" s="31">
        <v>19118.5</v>
      </c>
      <c r="L157" s="31">
        <v>18853.5</v>
      </c>
      <c r="M157" s="31">
        <v>0.3145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417.1</v>
      </c>
      <c r="D158" s="40">
        <v>424.5333333333333</v>
      </c>
      <c r="E158" s="40">
        <v>407.56666666666661</v>
      </c>
      <c r="F158" s="40">
        <v>398.0333333333333</v>
      </c>
      <c r="G158" s="40">
        <v>381.06666666666661</v>
      </c>
      <c r="H158" s="40">
        <v>434.06666666666661</v>
      </c>
      <c r="I158" s="40">
        <v>451.0333333333333</v>
      </c>
      <c r="J158" s="40">
        <v>460.56666666666661</v>
      </c>
      <c r="K158" s="31">
        <v>441.5</v>
      </c>
      <c r="L158" s="31">
        <v>415</v>
      </c>
      <c r="M158" s="31">
        <v>13.41264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891.75</v>
      </c>
      <c r="D159" s="40">
        <v>902.31666666666661</v>
      </c>
      <c r="E159" s="40">
        <v>873.43333333333317</v>
      </c>
      <c r="F159" s="40">
        <v>855.11666666666656</v>
      </c>
      <c r="G159" s="40">
        <v>826.23333333333312</v>
      </c>
      <c r="H159" s="40">
        <v>920.63333333333321</v>
      </c>
      <c r="I159" s="40">
        <v>949.51666666666665</v>
      </c>
      <c r="J159" s="40">
        <v>967.83333333333326</v>
      </c>
      <c r="K159" s="31">
        <v>931.2</v>
      </c>
      <c r="L159" s="31">
        <v>884</v>
      </c>
      <c r="M159" s="31">
        <v>8.7824899999999992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150.19999999999999</v>
      </c>
      <c r="D160" s="40">
        <v>151.91666666666666</v>
      </c>
      <c r="E160" s="40">
        <v>146.98333333333332</v>
      </c>
      <c r="F160" s="40">
        <v>143.76666666666665</v>
      </c>
      <c r="G160" s="40">
        <v>138.83333333333331</v>
      </c>
      <c r="H160" s="40">
        <v>155.13333333333333</v>
      </c>
      <c r="I160" s="40">
        <v>160.06666666666666</v>
      </c>
      <c r="J160" s="40">
        <v>163.28333333333333</v>
      </c>
      <c r="K160" s="31">
        <v>156.85</v>
      </c>
      <c r="L160" s="31">
        <v>148.69999999999999</v>
      </c>
      <c r="M160" s="31">
        <v>248.15027000000001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218.25</v>
      </c>
      <c r="D161" s="40">
        <v>219</v>
      </c>
      <c r="E161" s="40">
        <v>214.25</v>
      </c>
      <c r="F161" s="40">
        <v>210.25</v>
      </c>
      <c r="G161" s="40">
        <v>205.5</v>
      </c>
      <c r="H161" s="40">
        <v>223</v>
      </c>
      <c r="I161" s="40">
        <v>227.75</v>
      </c>
      <c r="J161" s="40">
        <v>231.75</v>
      </c>
      <c r="K161" s="31">
        <v>223.75</v>
      </c>
      <c r="L161" s="31">
        <v>215</v>
      </c>
      <c r="M161" s="31">
        <v>11.62716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2952.5</v>
      </c>
      <c r="D162" s="40">
        <v>2947.0166666666664</v>
      </c>
      <c r="E162" s="40">
        <v>2900.4833333333327</v>
      </c>
      <c r="F162" s="40">
        <v>2848.4666666666662</v>
      </c>
      <c r="G162" s="40">
        <v>2801.9333333333325</v>
      </c>
      <c r="H162" s="40">
        <v>2999.0333333333328</v>
      </c>
      <c r="I162" s="40">
        <v>3045.5666666666666</v>
      </c>
      <c r="J162" s="40">
        <v>3097.583333333333</v>
      </c>
      <c r="K162" s="31">
        <v>2993.55</v>
      </c>
      <c r="L162" s="31">
        <v>2895</v>
      </c>
      <c r="M162" s="31">
        <v>3.2093099999999999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37520.050000000003</v>
      </c>
      <c r="D163" s="40">
        <v>37514.75</v>
      </c>
      <c r="E163" s="40">
        <v>37141.5</v>
      </c>
      <c r="F163" s="40">
        <v>36762.949999999997</v>
      </c>
      <c r="G163" s="40">
        <v>36389.699999999997</v>
      </c>
      <c r="H163" s="40">
        <v>37893.300000000003</v>
      </c>
      <c r="I163" s="40">
        <v>38266.550000000003</v>
      </c>
      <c r="J163" s="40">
        <v>38645.100000000006</v>
      </c>
      <c r="K163" s="31">
        <v>37888</v>
      </c>
      <c r="L163" s="31">
        <v>37136.199999999997</v>
      </c>
      <c r="M163" s="31">
        <v>0.15533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231.8</v>
      </c>
      <c r="D164" s="40">
        <v>231.7833333333333</v>
      </c>
      <c r="E164" s="40">
        <v>228.96666666666661</v>
      </c>
      <c r="F164" s="40">
        <v>226.1333333333333</v>
      </c>
      <c r="G164" s="40">
        <v>223.31666666666661</v>
      </c>
      <c r="H164" s="40">
        <v>234.61666666666662</v>
      </c>
      <c r="I164" s="40">
        <v>237.43333333333334</v>
      </c>
      <c r="J164" s="40">
        <v>240.26666666666662</v>
      </c>
      <c r="K164" s="31">
        <v>234.6</v>
      </c>
      <c r="L164" s="31">
        <v>228.95</v>
      </c>
      <c r="M164" s="31">
        <v>43.186340000000001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4994.6499999999996</v>
      </c>
      <c r="D165" s="40">
        <v>5040.25</v>
      </c>
      <c r="E165" s="40">
        <v>4906.5</v>
      </c>
      <c r="F165" s="40">
        <v>4818.3500000000004</v>
      </c>
      <c r="G165" s="40">
        <v>4684.6000000000004</v>
      </c>
      <c r="H165" s="40">
        <v>5128.3999999999996</v>
      </c>
      <c r="I165" s="40">
        <v>5262.15</v>
      </c>
      <c r="J165" s="40">
        <v>5350.2999999999993</v>
      </c>
      <c r="K165" s="31">
        <v>5174</v>
      </c>
      <c r="L165" s="31">
        <v>4952.1000000000004</v>
      </c>
      <c r="M165" s="31">
        <v>0.44327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2368</v>
      </c>
      <c r="D166" s="40">
        <v>2370.5666666666671</v>
      </c>
      <c r="E166" s="40">
        <v>2347.3333333333339</v>
      </c>
      <c r="F166" s="40">
        <v>2326.666666666667</v>
      </c>
      <c r="G166" s="40">
        <v>2303.4333333333338</v>
      </c>
      <c r="H166" s="40">
        <v>2391.233333333334</v>
      </c>
      <c r="I166" s="40">
        <v>2414.4666666666667</v>
      </c>
      <c r="J166" s="40">
        <v>2435.1333333333341</v>
      </c>
      <c r="K166" s="31">
        <v>2393.8000000000002</v>
      </c>
      <c r="L166" s="31">
        <v>2349.9</v>
      </c>
      <c r="M166" s="31">
        <v>3.1608299999999998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2596.9499999999998</v>
      </c>
      <c r="D167" s="40">
        <v>2629.3666666666668</v>
      </c>
      <c r="E167" s="40">
        <v>2548.7333333333336</v>
      </c>
      <c r="F167" s="40">
        <v>2500.5166666666669</v>
      </c>
      <c r="G167" s="40">
        <v>2419.8833333333337</v>
      </c>
      <c r="H167" s="40">
        <v>2677.5833333333335</v>
      </c>
      <c r="I167" s="40">
        <v>2758.2166666666667</v>
      </c>
      <c r="J167" s="40">
        <v>2806.4333333333334</v>
      </c>
      <c r="K167" s="31">
        <v>2710</v>
      </c>
      <c r="L167" s="31">
        <v>2581.15</v>
      </c>
      <c r="M167" s="31">
        <v>3.9929399999999999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2269.0500000000002</v>
      </c>
      <c r="D168" s="40">
        <v>2283.9166666666665</v>
      </c>
      <c r="E168" s="40">
        <v>2245.1333333333332</v>
      </c>
      <c r="F168" s="40">
        <v>2221.2166666666667</v>
      </c>
      <c r="G168" s="40">
        <v>2182.4333333333334</v>
      </c>
      <c r="H168" s="40">
        <v>2307.833333333333</v>
      </c>
      <c r="I168" s="40">
        <v>2346.6166666666668</v>
      </c>
      <c r="J168" s="40">
        <v>2370.5333333333328</v>
      </c>
      <c r="K168" s="31">
        <v>2322.6999999999998</v>
      </c>
      <c r="L168" s="31">
        <v>2260</v>
      </c>
      <c r="M168" s="31">
        <v>2.98481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134.19999999999999</v>
      </c>
      <c r="D169" s="40">
        <v>136.08333333333334</v>
      </c>
      <c r="E169" s="40">
        <v>131.66666666666669</v>
      </c>
      <c r="F169" s="40">
        <v>129.13333333333335</v>
      </c>
      <c r="G169" s="40">
        <v>124.7166666666667</v>
      </c>
      <c r="H169" s="40">
        <v>138.61666666666667</v>
      </c>
      <c r="I169" s="40">
        <v>143.03333333333336</v>
      </c>
      <c r="J169" s="40">
        <v>145.56666666666666</v>
      </c>
      <c r="K169" s="31">
        <v>140.5</v>
      </c>
      <c r="L169" s="31">
        <v>133.55000000000001</v>
      </c>
      <c r="M169" s="31">
        <v>116.12367999999999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185.9</v>
      </c>
      <c r="D170" s="40">
        <v>187.41666666666666</v>
      </c>
      <c r="E170" s="40">
        <v>183.73333333333332</v>
      </c>
      <c r="F170" s="40">
        <v>181.56666666666666</v>
      </c>
      <c r="G170" s="40">
        <v>177.88333333333333</v>
      </c>
      <c r="H170" s="40">
        <v>189.58333333333331</v>
      </c>
      <c r="I170" s="40">
        <v>193.26666666666665</v>
      </c>
      <c r="J170" s="40">
        <v>195.43333333333331</v>
      </c>
      <c r="K170" s="31">
        <v>191.1</v>
      </c>
      <c r="L170" s="31">
        <v>185.25</v>
      </c>
      <c r="M170" s="31">
        <v>83.214290000000005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421.6</v>
      </c>
      <c r="D171" s="40">
        <v>425.43333333333334</v>
      </c>
      <c r="E171" s="40">
        <v>414.16666666666669</v>
      </c>
      <c r="F171" s="40">
        <v>406.73333333333335</v>
      </c>
      <c r="G171" s="40">
        <v>395.4666666666667</v>
      </c>
      <c r="H171" s="40">
        <v>432.86666666666667</v>
      </c>
      <c r="I171" s="40">
        <v>444.13333333333333</v>
      </c>
      <c r="J171" s="40">
        <v>451.56666666666666</v>
      </c>
      <c r="K171" s="31">
        <v>436.7</v>
      </c>
      <c r="L171" s="31">
        <v>418</v>
      </c>
      <c r="M171" s="31">
        <v>4.3346099999999996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14000.35</v>
      </c>
      <c r="D172" s="40">
        <v>14054.783333333333</v>
      </c>
      <c r="E172" s="40">
        <v>13910.566666666666</v>
      </c>
      <c r="F172" s="40">
        <v>13820.783333333333</v>
      </c>
      <c r="G172" s="40">
        <v>13676.566666666666</v>
      </c>
      <c r="H172" s="40">
        <v>14144.566666666666</v>
      </c>
      <c r="I172" s="40">
        <v>14288.783333333333</v>
      </c>
      <c r="J172" s="40">
        <v>14378.566666666666</v>
      </c>
      <c r="K172" s="31">
        <v>14199</v>
      </c>
      <c r="L172" s="31">
        <v>13965</v>
      </c>
      <c r="M172" s="31">
        <v>5.1360000000000003E-2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41.35</v>
      </c>
      <c r="D173" s="40">
        <v>42.449999999999996</v>
      </c>
      <c r="E173" s="40">
        <v>39.899999999999991</v>
      </c>
      <c r="F173" s="40">
        <v>38.449999999999996</v>
      </c>
      <c r="G173" s="40">
        <v>35.899999999999991</v>
      </c>
      <c r="H173" s="40">
        <v>43.899999999999991</v>
      </c>
      <c r="I173" s="40">
        <v>46.449999999999989</v>
      </c>
      <c r="J173" s="40">
        <v>47.899999999999991</v>
      </c>
      <c r="K173" s="31">
        <v>45</v>
      </c>
      <c r="L173" s="31">
        <v>41</v>
      </c>
      <c r="M173" s="31">
        <v>3213.4362099999998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201.05</v>
      </c>
      <c r="D174" s="40">
        <v>203.31666666666669</v>
      </c>
      <c r="E174" s="40">
        <v>197.73333333333338</v>
      </c>
      <c r="F174" s="40">
        <v>194.41666666666669</v>
      </c>
      <c r="G174" s="40">
        <v>188.83333333333337</v>
      </c>
      <c r="H174" s="40">
        <v>206.63333333333338</v>
      </c>
      <c r="I174" s="40">
        <v>212.2166666666667</v>
      </c>
      <c r="J174" s="40">
        <v>215.53333333333339</v>
      </c>
      <c r="K174" s="31">
        <v>208.9</v>
      </c>
      <c r="L174" s="31">
        <v>200</v>
      </c>
      <c r="M174" s="31">
        <v>119.54113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150.05000000000001</v>
      </c>
      <c r="D175" s="40">
        <v>151.85000000000002</v>
      </c>
      <c r="E175" s="40">
        <v>147.05000000000004</v>
      </c>
      <c r="F175" s="40">
        <v>144.05000000000001</v>
      </c>
      <c r="G175" s="40">
        <v>139.25000000000003</v>
      </c>
      <c r="H175" s="40">
        <v>154.85000000000005</v>
      </c>
      <c r="I175" s="40">
        <v>159.65</v>
      </c>
      <c r="J175" s="40">
        <v>162.65000000000006</v>
      </c>
      <c r="K175" s="31">
        <v>156.65</v>
      </c>
      <c r="L175" s="31">
        <v>148.85</v>
      </c>
      <c r="M175" s="31">
        <v>47.858499999999999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2598.6</v>
      </c>
      <c r="D176" s="40">
        <v>2609.0166666666664</v>
      </c>
      <c r="E176" s="40">
        <v>2580.083333333333</v>
      </c>
      <c r="F176" s="40">
        <v>2561.5666666666666</v>
      </c>
      <c r="G176" s="40">
        <v>2532.6333333333332</v>
      </c>
      <c r="H176" s="40">
        <v>2627.5333333333328</v>
      </c>
      <c r="I176" s="40">
        <v>2656.4666666666662</v>
      </c>
      <c r="J176" s="40">
        <v>2674.9833333333327</v>
      </c>
      <c r="K176" s="31">
        <v>2637.95</v>
      </c>
      <c r="L176" s="31">
        <v>2590.5</v>
      </c>
      <c r="M176" s="31">
        <v>45.62471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1125.9000000000001</v>
      </c>
      <c r="D177" s="40">
        <v>1131</v>
      </c>
      <c r="E177" s="40">
        <v>1104.9000000000001</v>
      </c>
      <c r="F177" s="40">
        <v>1083.9000000000001</v>
      </c>
      <c r="G177" s="40">
        <v>1057.8000000000002</v>
      </c>
      <c r="H177" s="40">
        <v>1152</v>
      </c>
      <c r="I177" s="40">
        <v>1178.0999999999999</v>
      </c>
      <c r="J177" s="40">
        <v>1199.0999999999999</v>
      </c>
      <c r="K177" s="31">
        <v>1157.0999999999999</v>
      </c>
      <c r="L177" s="31">
        <v>1110</v>
      </c>
      <c r="M177" s="31">
        <v>22.212759999999999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1167.0999999999999</v>
      </c>
      <c r="D178" s="40">
        <v>1182.3166666666666</v>
      </c>
      <c r="E178" s="40">
        <v>1142.8833333333332</v>
      </c>
      <c r="F178" s="40">
        <v>1118.6666666666665</v>
      </c>
      <c r="G178" s="40">
        <v>1079.2333333333331</v>
      </c>
      <c r="H178" s="40">
        <v>1206.5333333333333</v>
      </c>
      <c r="I178" s="40">
        <v>1245.9666666666667</v>
      </c>
      <c r="J178" s="40">
        <v>1270.1833333333334</v>
      </c>
      <c r="K178" s="31">
        <v>1221.75</v>
      </c>
      <c r="L178" s="31">
        <v>1158.0999999999999</v>
      </c>
      <c r="M178" s="31">
        <v>35.650170000000003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2120.1999999999998</v>
      </c>
      <c r="D179" s="40">
        <v>2133.1333333333332</v>
      </c>
      <c r="E179" s="40">
        <v>2096.2666666666664</v>
      </c>
      <c r="F179" s="40">
        <v>2072.333333333333</v>
      </c>
      <c r="G179" s="40">
        <v>2035.4666666666662</v>
      </c>
      <c r="H179" s="40">
        <v>2157.0666666666666</v>
      </c>
      <c r="I179" s="40">
        <v>2193.9333333333334</v>
      </c>
      <c r="J179" s="40">
        <v>2217.8666666666668</v>
      </c>
      <c r="K179" s="31">
        <v>2170</v>
      </c>
      <c r="L179" s="31">
        <v>2109.1999999999998</v>
      </c>
      <c r="M179" s="31">
        <v>12.91921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8268.4500000000007</v>
      </c>
      <c r="D180" s="40">
        <v>8234.4833333333336</v>
      </c>
      <c r="E180" s="40">
        <v>8174.0166666666664</v>
      </c>
      <c r="F180" s="40">
        <v>8079.583333333333</v>
      </c>
      <c r="G180" s="40">
        <v>8019.1166666666659</v>
      </c>
      <c r="H180" s="40">
        <v>8328.9166666666679</v>
      </c>
      <c r="I180" s="40">
        <v>8389.383333333335</v>
      </c>
      <c r="J180" s="40">
        <v>8483.8166666666675</v>
      </c>
      <c r="K180" s="31">
        <v>8294.9500000000007</v>
      </c>
      <c r="L180" s="31">
        <v>8140.05</v>
      </c>
      <c r="M180" s="31">
        <v>0.18723000000000001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28193.05</v>
      </c>
      <c r="D181" s="40">
        <v>28163.866666666669</v>
      </c>
      <c r="E181" s="40">
        <v>27890.433333333338</v>
      </c>
      <c r="F181" s="40">
        <v>27587.816666666669</v>
      </c>
      <c r="G181" s="40">
        <v>27314.383333333339</v>
      </c>
      <c r="H181" s="40">
        <v>28466.483333333337</v>
      </c>
      <c r="I181" s="40">
        <v>28739.916666666672</v>
      </c>
      <c r="J181" s="40">
        <v>29042.533333333336</v>
      </c>
      <c r="K181" s="31">
        <v>28437.3</v>
      </c>
      <c r="L181" s="31">
        <v>27861.25</v>
      </c>
      <c r="M181" s="31">
        <v>0.39917000000000002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1488.7</v>
      </c>
      <c r="D182" s="40">
        <v>1495.3999999999999</v>
      </c>
      <c r="E182" s="40">
        <v>1462.8499999999997</v>
      </c>
      <c r="F182" s="40">
        <v>1436.9999999999998</v>
      </c>
      <c r="G182" s="40">
        <v>1404.4499999999996</v>
      </c>
      <c r="H182" s="40">
        <v>1521.2499999999998</v>
      </c>
      <c r="I182" s="40">
        <v>1553.8</v>
      </c>
      <c r="J182" s="40">
        <v>1579.6499999999999</v>
      </c>
      <c r="K182" s="31">
        <v>1527.95</v>
      </c>
      <c r="L182" s="31">
        <v>1469.55</v>
      </c>
      <c r="M182" s="31">
        <v>11.208640000000001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2162.75</v>
      </c>
      <c r="D183" s="40">
        <v>2169.0499999999997</v>
      </c>
      <c r="E183" s="40">
        <v>2141.8999999999996</v>
      </c>
      <c r="F183" s="40">
        <v>2121.0499999999997</v>
      </c>
      <c r="G183" s="40">
        <v>2093.8999999999996</v>
      </c>
      <c r="H183" s="40">
        <v>2189.8999999999996</v>
      </c>
      <c r="I183" s="40">
        <v>2217.0500000000002</v>
      </c>
      <c r="J183" s="40">
        <v>2237.8999999999996</v>
      </c>
      <c r="K183" s="31">
        <v>2196.1999999999998</v>
      </c>
      <c r="L183" s="31">
        <v>2148.1999999999998</v>
      </c>
      <c r="M183" s="31">
        <v>2.5995699999999999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501.35</v>
      </c>
      <c r="D184" s="40">
        <v>506.5</v>
      </c>
      <c r="E184" s="40">
        <v>492.45000000000005</v>
      </c>
      <c r="F184" s="40">
        <v>483.55000000000007</v>
      </c>
      <c r="G184" s="40">
        <v>469.50000000000011</v>
      </c>
      <c r="H184" s="40">
        <v>515.4</v>
      </c>
      <c r="I184" s="40">
        <v>529.44999999999993</v>
      </c>
      <c r="J184" s="40">
        <v>538.34999999999991</v>
      </c>
      <c r="K184" s="31">
        <v>520.54999999999995</v>
      </c>
      <c r="L184" s="31">
        <v>497.6</v>
      </c>
      <c r="M184" s="31">
        <v>281.40401000000003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115</v>
      </c>
      <c r="D185" s="40">
        <v>115.38333333333333</v>
      </c>
      <c r="E185" s="40">
        <v>113.16666666666666</v>
      </c>
      <c r="F185" s="40">
        <v>111.33333333333333</v>
      </c>
      <c r="G185" s="40">
        <v>109.11666666666666</v>
      </c>
      <c r="H185" s="40">
        <v>117.21666666666665</v>
      </c>
      <c r="I185" s="40">
        <v>119.43333333333332</v>
      </c>
      <c r="J185" s="40">
        <v>121.26666666666665</v>
      </c>
      <c r="K185" s="31">
        <v>117.6</v>
      </c>
      <c r="L185" s="31">
        <v>113.55</v>
      </c>
      <c r="M185" s="31">
        <v>566.79255000000001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807.6</v>
      </c>
      <c r="D186" s="40">
        <v>813.26666666666677</v>
      </c>
      <c r="E186" s="40">
        <v>797.38333333333355</v>
      </c>
      <c r="F186" s="40">
        <v>787.16666666666674</v>
      </c>
      <c r="G186" s="40">
        <v>771.28333333333353</v>
      </c>
      <c r="H186" s="40">
        <v>823.48333333333358</v>
      </c>
      <c r="I186" s="40">
        <v>839.36666666666679</v>
      </c>
      <c r="J186" s="40">
        <v>849.5833333333336</v>
      </c>
      <c r="K186" s="31">
        <v>829.15</v>
      </c>
      <c r="L186" s="31">
        <v>803.05</v>
      </c>
      <c r="M186" s="31">
        <v>16.472290000000001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545</v>
      </c>
      <c r="D187" s="40">
        <v>549.66666666666663</v>
      </c>
      <c r="E187" s="40">
        <v>535.33333333333326</v>
      </c>
      <c r="F187" s="40">
        <v>525.66666666666663</v>
      </c>
      <c r="G187" s="40">
        <v>511.33333333333326</v>
      </c>
      <c r="H187" s="40">
        <v>559.33333333333326</v>
      </c>
      <c r="I187" s="40">
        <v>573.66666666666652</v>
      </c>
      <c r="J187" s="40">
        <v>583.33333333333326</v>
      </c>
      <c r="K187" s="31">
        <v>564</v>
      </c>
      <c r="L187" s="31">
        <v>540</v>
      </c>
      <c r="M187" s="31">
        <v>28.098459999999999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543.54999999999995</v>
      </c>
      <c r="D188" s="40">
        <v>546.41666666666663</v>
      </c>
      <c r="E188" s="40">
        <v>535.13333333333321</v>
      </c>
      <c r="F188" s="40">
        <v>526.71666666666658</v>
      </c>
      <c r="G188" s="40">
        <v>515.43333333333317</v>
      </c>
      <c r="H188" s="40">
        <v>554.83333333333326</v>
      </c>
      <c r="I188" s="40">
        <v>566.11666666666679</v>
      </c>
      <c r="J188" s="40">
        <v>574.5333333333333</v>
      </c>
      <c r="K188" s="31">
        <v>557.70000000000005</v>
      </c>
      <c r="L188" s="31">
        <v>538</v>
      </c>
      <c r="M188" s="31">
        <v>11.46336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651.95000000000005</v>
      </c>
      <c r="D189" s="40">
        <v>643.58333333333337</v>
      </c>
      <c r="E189" s="40">
        <v>630.66666666666674</v>
      </c>
      <c r="F189" s="40">
        <v>609.38333333333333</v>
      </c>
      <c r="G189" s="40">
        <v>596.4666666666667</v>
      </c>
      <c r="H189" s="40">
        <v>664.86666666666679</v>
      </c>
      <c r="I189" s="40">
        <v>677.78333333333353</v>
      </c>
      <c r="J189" s="40">
        <v>699.06666666666683</v>
      </c>
      <c r="K189" s="31">
        <v>656.5</v>
      </c>
      <c r="L189" s="31">
        <v>622.29999999999995</v>
      </c>
      <c r="M189" s="31">
        <v>74.084940000000003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891.35</v>
      </c>
      <c r="D190" s="40">
        <v>911.7833333333333</v>
      </c>
      <c r="E190" s="40">
        <v>863.56666666666661</v>
      </c>
      <c r="F190" s="40">
        <v>835.7833333333333</v>
      </c>
      <c r="G190" s="40">
        <v>787.56666666666661</v>
      </c>
      <c r="H190" s="40">
        <v>939.56666666666661</v>
      </c>
      <c r="I190" s="40">
        <v>987.7833333333333</v>
      </c>
      <c r="J190" s="40">
        <v>1015.5666666666666</v>
      </c>
      <c r="K190" s="31">
        <v>960</v>
      </c>
      <c r="L190" s="31">
        <v>884</v>
      </c>
      <c r="M190" s="31">
        <v>96.488519999999994</v>
      </c>
      <c r="N190" s="1"/>
      <c r="O190" s="1"/>
    </row>
    <row r="191" spans="1:15" ht="12.75" customHeight="1">
      <c r="A191" s="56">
        <v>182</v>
      </c>
      <c r="B191" s="31" t="s">
        <v>536</v>
      </c>
      <c r="C191" s="31">
        <v>1307.1500000000001</v>
      </c>
      <c r="D191" s="40">
        <v>1317.9333333333332</v>
      </c>
      <c r="E191" s="40">
        <v>1290.3166666666664</v>
      </c>
      <c r="F191" s="40">
        <v>1273.4833333333331</v>
      </c>
      <c r="G191" s="40">
        <v>1245.8666666666663</v>
      </c>
      <c r="H191" s="40">
        <v>1334.7666666666664</v>
      </c>
      <c r="I191" s="40">
        <v>1362.3833333333332</v>
      </c>
      <c r="J191" s="40">
        <v>1379.2166666666665</v>
      </c>
      <c r="K191" s="31">
        <v>1345.55</v>
      </c>
      <c r="L191" s="31">
        <v>1301.0999999999999</v>
      </c>
      <c r="M191" s="31">
        <v>2.1071599999999999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3421.65</v>
      </c>
      <c r="D192" s="40">
        <v>3451.5499999999997</v>
      </c>
      <c r="E192" s="40">
        <v>3385.0999999999995</v>
      </c>
      <c r="F192" s="40">
        <v>3348.5499999999997</v>
      </c>
      <c r="G192" s="40">
        <v>3282.0999999999995</v>
      </c>
      <c r="H192" s="40">
        <v>3488.0999999999995</v>
      </c>
      <c r="I192" s="40">
        <v>3554.5499999999993</v>
      </c>
      <c r="J192" s="40">
        <v>3591.0999999999995</v>
      </c>
      <c r="K192" s="31">
        <v>3518</v>
      </c>
      <c r="L192" s="31">
        <v>3415</v>
      </c>
      <c r="M192" s="31">
        <v>24.249420000000001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809.7</v>
      </c>
      <c r="D193" s="40">
        <v>812.73333333333323</v>
      </c>
      <c r="E193" s="40">
        <v>802.91666666666652</v>
      </c>
      <c r="F193" s="40">
        <v>796.13333333333333</v>
      </c>
      <c r="G193" s="40">
        <v>786.31666666666661</v>
      </c>
      <c r="H193" s="40">
        <v>819.51666666666642</v>
      </c>
      <c r="I193" s="40">
        <v>829.33333333333326</v>
      </c>
      <c r="J193" s="40">
        <v>836.11666666666633</v>
      </c>
      <c r="K193" s="31">
        <v>822.55</v>
      </c>
      <c r="L193" s="31">
        <v>805.95</v>
      </c>
      <c r="M193" s="31">
        <v>18.228739999999998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5897.5</v>
      </c>
      <c r="D194" s="40">
        <v>5946.5333333333328</v>
      </c>
      <c r="E194" s="40">
        <v>5826.0166666666655</v>
      </c>
      <c r="F194" s="40">
        <v>5754.5333333333328</v>
      </c>
      <c r="G194" s="40">
        <v>5634.0166666666655</v>
      </c>
      <c r="H194" s="40">
        <v>6018.0166666666655</v>
      </c>
      <c r="I194" s="40">
        <v>6138.5333333333319</v>
      </c>
      <c r="J194" s="40">
        <v>6210.0166666666655</v>
      </c>
      <c r="K194" s="31">
        <v>6067.05</v>
      </c>
      <c r="L194" s="31">
        <v>5875.05</v>
      </c>
      <c r="M194" s="31">
        <v>1.70187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481.05</v>
      </c>
      <c r="D195" s="40">
        <v>484.5</v>
      </c>
      <c r="E195" s="40">
        <v>475.1</v>
      </c>
      <c r="F195" s="40">
        <v>469.15000000000003</v>
      </c>
      <c r="G195" s="40">
        <v>459.75000000000006</v>
      </c>
      <c r="H195" s="40">
        <v>490.45</v>
      </c>
      <c r="I195" s="40">
        <v>499.84999999999997</v>
      </c>
      <c r="J195" s="40">
        <v>505.79999999999995</v>
      </c>
      <c r="K195" s="31">
        <v>493.9</v>
      </c>
      <c r="L195" s="31">
        <v>478.55</v>
      </c>
      <c r="M195" s="31">
        <v>251.82748000000001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218</v>
      </c>
      <c r="D196" s="40">
        <v>219.79999999999998</v>
      </c>
      <c r="E196" s="40">
        <v>214.79999999999995</v>
      </c>
      <c r="F196" s="40">
        <v>211.59999999999997</v>
      </c>
      <c r="G196" s="40">
        <v>206.59999999999994</v>
      </c>
      <c r="H196" s="40">
        <v>222.99999999999997</v>
      </c>
      <c r="I196" s="40">
        <v>228.00000000000003</v>
      </c>
      <c r="J196" s="40">
        <v>231.2</v>
      </c>
      <c r="K196" s="31">
        <v>224.8</v>
      </c>
      <c r="L196" s="31">
        <v>216.6</v>
      </c>
      <c r="M196" s="31">
        <v>647.33466999999996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1299.5999999999999</v>
      </c>
      <c r="D197" s="40">
        <v>1302.2166666666667</v>
      </c>
      <c r="E197" s="40">
        <v>1288.4833333333333</v>
      </c>
      <c r="F197" s="40">
        <v>1277.3666666666666</v>
      </c>
      <c r="G197" s="40">
        <v>1263.6333333333332</v>
      </c>
      <c r="H197" s="40">
        <v>1313.3333333333335</v>
      </c>
      <c r="I197" s="40">
        <v>1327.0666666666671</v>
      </c>
      <c r="J197" s="40">
        <v>1338.1833333333336</v>
      </c>
      <c r="K197" s="31">
        <v>1315.95</v>
      </c>
      <c r="L197" s="31">
        <v>1291.0999999999999</v>
      </c>
      <c r="M197" s="31">
        <v>93.076819999999998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1533.3</v>
      </c>
      <c r="D198" s="40">
        <v>1547.3833333333332</v>
      </c>
      <c r="E198" s="40">
        <v>1511.9166666666665</v>
      </c>
      <c r="F198" s="40">
        <v>1490.5333333333333</v>
      </c>
      <c r="G198" s="40">
        <v>1455.0666666666666</v>
      </c>
      <c r="H198" s="40">
        <v>1568.7666666666664</v>
      </c>
      <c r="I198" s="40">
        <v>1604.2333333333331</v>
      </c>
      <c r="J198" s="40">
        <v>1625.6166666666663</v>
      </c>
      <c r="K198" s="31">
        <v>1582.85</v>
      </c>
      <c r="L198" s="31">
        <v>1526</v>
      </c>
      <c r="M198" s="31">
        <v>30.545649999999998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1020.45</v>
      </c>
      <c r="D199" s="40">
        <v>1027.3499999999999</v>
      </c>
      <c r="E199" s="40">
        <v>1006.1999999999998</v>
      </c>
      <c r="F199" s="40">
        <v>991.94999999999993</v>
      </c>
      <c r="G199" s="40">
        <v>970.79999999999984</v>
      </c>
      <c r="H199" s="40">
        <v>1041.5999999999999</v>
      </c>
      <c r="I199" s="40">
        <v>1062.75</v>
      </c>
      <c r="J199" s="40">
        <v>1076.9999999999998</v>
      </c>
      <c r="K199" s="31">
        <v>1048.5</v>
      </c>
      <c r="L199" s="31">
        <v>1013.1</v>
      </c>
      <c r="M199" s="31">
        <v>6.77996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2375.15</v>
      </c>
      <c r="D200" s="40">
        <v>2401.7166666666667</v>
      </c>
      <c r="E200" s="40">
        <v>2333.4333333333334</v>
      </c>
      <c r="F200" s="40">
        <v>2291.7166666666667</v>
      </c>
      <c r="G200" s="40">
        <v>2223.4333333333334</v>
      </c>
      <c r="H200" s="40">
        <v>2443.4333333333334</v>
      </c>
      <c r="I200" s="40">
        <v>2511.7166666666672</v>
      </c>
      <c r="J200" s="40">
        <v>2553.4333333333334</v>
      </c>
      <c r="K200" s="31">
        <v>2470</v>
      </c>
      <c r="L200" s="31">
        <v>2360</v>
      </c>
      <c r="M200" s="31">
        <v>33.303800000000003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2783.3</v>
      </c>
      <c r="D201" s="40">
        <v>2799.4333333333329</v>
      </c>
      <c r="E201" s="40">
        <v>2749.8666666666659</v>
      </c>
      <c r="F201" s="40">
        <v>2716.4333333333329</v>
      </c>
      <c r="G201" s="40">
        <v>2666.8666666666659</v>
      </c>
      <c r="H201" s="40">
        <v>2832.8666666666659</v>
      </c>
      <c r="I201" s="40">
        <v>2882.4333333333325</v>
      </c>
      <c r="J201" s="40">
        <v>2915.8666666666659</v>
      </c>
      <c r="K201" s="31">
        <v>2849</v>
      </c>
      <c r="L201" s="31">
        <v>2766</v>
      </c>
      <c r="M201" s="31">
        <v>2.74092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488.8</v>
      </c>
      <c r="D202" s="40">
        <v>503.39999999999992</v>
      </c>
      <c r="E202" s="40">
        <v>470.79999999999984</v>
      </c>
      <c r="F202" s="40">
        <v>452.7999999999999</v>
      </c>
      <c r="G202" s="40">
        <v>420.19999999999982</v>
      </c>
      <c r="H202" s="40">
        <v>521.39999999999986</v>
      </c>
      <c r="I202" s="40">
        <v>553.99999999999989</v>
      </c>
      <c r="J202" s="40">
        <v>571.99999999999989</v>
      </c>
      <c r="K202" s="31">
        <v>536</v>
      </c>
      <c r="L202" s="31">
        <v>485.4</v>
      </c>
      <c r="M202" s="31">
        <v>74.247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1005.7</v>
      </c>
      <c r="D203" s="40">
        <v>1016.6166666666668</v>
      </c>
      <c r="E203" s="40">
        <v>989.08333333333348</v>
      </c>
      <c r="F203" s="40">
        <v>972.4666666666667</v>
      </c>
      <c r="G203" s="40">
        <v>944.93333333333339</v>
      </c>
      <c r="H203" s="40">
        <v>1033.2333333333336</v>
      </c>
      <c r="I203" s="40">
        <v>1060.7666666666669</v>
      </c>
      <c r="J203" s="40">
        <v>1077.3833333333337</v>
      </c>
      <c r="K203" s="31">
        <v>1044.1500000000001</v>
      </c>
      <c r="L203" s="31">
        <v>1000</v>
      </c>
      <c r="M203" s="31">
        <v>4.9539299999999997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729.9</v>
      </c>
      <c r="D204" s="40">
        <v>734.65</v>
      </c>
      <c r="E204" s="40">
        <v>721.09999999999991</v>
      </c>
      <c r="F204" s="40">
        <v>712.3</v>
      </c>
      <c r="G204" s="40">
        <v>698.74999999999989</v>
      </c>
      <c r="H204" s="40">
        <v>743.44999999999993</v>
      </c>
      <c r="I204" s="40">
        <v>756.99999999999989</v>
      </c>
      <c r="J204" s="40">
        <v>765.8</v>
      </c>
      <c r="K204" s="31">
        <v>748.2</v>
      </c>
      <c r="L204" s="31">
        <v>725.85</v>
      </c>
      <c r="M204" s="31">
        <v>28.758500000000002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7446.65</v>
      </c>
      <c r="D205" s="40">
        <v>7433.55</v>
      </c>
      <c r="E205" s="40">
        <v>7367.1</v>
      </c>
      <c r="F205" s="40">
        <v>7287.55</v>
      </c>
      <c r="G205" s="40">
        <v>7221.1</v>
      </c>
      <c r="H205" s="40">
        <v>7513.1</v>
      </c>
      <c r="I205" s="40">
        <v>7579.5499999999993</v>
      </c>
      <c r="J205" s="40">
        <v>7659.1</v>
      </c>
      <c r="K205" s="31">
        <v>7500</v>
      </c>
      <c r="L205" s="31">
        <v>7354</v>
      </c>
      <c r="M205" s="31">
        <v>5.5689700000000002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46.75</v>
      </c>
      <c r="D206" s="40">
        <v>47.800000000000004</v>
      </c>
      <c r="E206" s="40">
        <v>45.20000000000001</v>
      </c>
      <c r="F206" s="40">
        <v>43.650000000000006</v>
      </c>
      <c r="G206" s="40">
        <v>41.050000000000011</v>
      </c>
      <c r="H206" s="40">
        <v>49.350000000000009</v>
      </c>
      <c r="I206" s="40">
        <v>51.95</v>
      </c>
      <c r="J206" s="40">
        <v>53.500000000000007</v>
      </c>
      <c r="K206" s="31">
        <v>50.4</v>
      </c>
      <c r="L206" s="31">
        <v>46.25</v>
      </c>
      <c r="M206" s="31">
        <v>230.90906000000001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1630.95</v>
      </c>
      <c r="D207" s="40">
        <v>1625.8333333333333</v>
      </c>
      <c r="E207" s="40">
        <v>1561.6666666666665</v>
      </c>
      <c r="F207" s="40">
        <v>1492.3833333333332</v>
      </c>
      <c r="G207" s="40">
        <v>1428.2166666666665</v>
      </c>
      <c r="H207" s="40">
        <v>1695.1166666666666</v>
      </c>
      <c r="I207" s="40">
        <v>1759.2833333333331</v>
      </c>
      <c r="J207" s="40">
        <v>1828.5666666666666</v>
      </c>
      <c r="K207" s="31">
        <v>1690</v>
      </c>
      <c r="L207" s="31">
        <v>1556.55</v>
      </c>
      <c r="M207" s="31">
        <v>15.31715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892.55</v>
      </c>
      <c r="D208" s="40">
        <v>904.69999999999993</v>
      </c>
      <c r="E208" s="40">
        <v>864.64999999999986</v>
      </c>
      <c r="F208" s="40">
        <v>836.74999999999989</v>
      </c>
      <c r="G208" s="40">
        <v>796.69999999999982</v>
      </c>
      <c r="H208" s="40">
        <v>932.59999999999991</v>
      </c>
      <c r="I208" s="40">
        <v>972.64999999999986</v>
      </c>
      <c r="J208" s="40">
        <v>1000.55</v>
      </c>
      <c r="K208" s="31">
        <v>944.75</v>
      </c>
      <c r="L208" s="31">
        <v>876.8</v>
      </c>
      <c r="M208" s="31">
        <v>161.33086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823.4</v>
      </c>
      <c r="D209" s="40">
        <v>827.13333333333333</v>
      </c>
      <c r="E209" s="40">
        <v>812.26666666666665</v>
      </c>
      <c r="F209" s="40">
        <v>801.13333333333333</v>
      </c>
      <c r="G209" s="40">
        <v>786.26666666666665</v>
      </c>
      <c r="H209" s="40">
        <v>838.26666666666665</v>
      </c>
      <c r="I209" s="40">
        <v>853.13333333333321</v>
      </c>
      <c r="J209" s="40">
        <v>864.26666666666665</v>
      </c>
      <c r="K209" s="31">
        <v>842</v>
      </c>
      <c r="L209" s="31">
        <v>816</v>
      </c>
      <c r="M209" s="31">
        <v>4.21305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300.85000000000002</v>
      </c>
      <c r="D210" s="40">
        <v>302.40000000000003</v>
      </c>
      <c r="E210" s="40">
        <v>293.45000000000005</v>
      </c>
      <c r="F210" s="40">
        <v>286.05</v>
      </c>
      <c r="G210" s="40">
        <v>277.10000000000002</v>
      </c>
      <c r="H210" s="40">
        <v>309.80000000000007</v>
      </c>
      <c r="I210" s="40">
        <v>318.75</v>
      </c>
      <c r="J210" s="40">
        <v>326.15000000000009</v>
      </c>
      <c r="K210" s="31">
        <v>311.35000000000002</v>
      </c>
      <c r="L210" s="31">
        <v>295</v>
      </c>
      <c r="M210" s="31">
        <v>253.64270999999999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9.6999999999999993</v>
      </c>
      <c r="D211" s="40">
        <v>9.8833333333333329</v>
      </c>
      <c r="E211" s="40">
        <v>9.466666666666665</v>
      </c>
      <c r="F211" s="40">
        <v>9.2333333333333325</v>
      </c>
      <c r="G211" s="40">
        <v>8.8166666666666647</v>
      </c>
      <c r="H211" s="40">
        <v>10.116666666666665</v>
      </c>
      <c r="I211" s="40">
        <v>10.533333333333333</v>
      </c>
      <c r="J211" s="40">
        <v>10.766666666666666</v>
      </c>
      <c r="K211" s="31">
        <v>10.3</v>
      </c>
      <c r="L211" s="31">
        <v>9.65</v>
      </c>
      <c r="M211" s="31">
        <v>2566.1991600000001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1155.3</v>
      </c>
      <c r="D212" s="40">
        <v>1165.2833333333333</v>
      </c>
      <c r="E212" s="40">
        <v>1141.0166666666667</v>
      </c>
      <c r="F212" s="40">
        <v>1126.7333333333333</v>
      </c>
      <c r="G212" s="40">
        <v>1102.4666666666667</v>
      </c>
      <c r="H212" s="40">
        <v>1179.5666666666666</v>
      </c>
      <c r="I212" s="40">
        <v>1203.833333333333</v>
      </c>
      <c r="J212" s="40">
        <v>1218.1166666666666</v>
      </c>
      <c r="K212" s="31">
        <v>1189.55</v>
      </c>
      <c r="L212" s="31">
        <v>1151</v>
      </c>
      <c r="M212" s="31">
        <v>5.3615500000000003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2291.1</v>
      </c>
      <c r="D213" s="40">
        <v>2278.0833333333335</v>
      </c>
      <c r="E213" s="40">
        <v>2218.166666666667</v>
      </c>
      <c r="F213" s="40">
        <v>2145.2333333333336</v>
      </c>
      <c r="G213" s="40">
        <v>2085.3166666666671</v>
      </c>
      <c r="H213" s="40">
        <v>2351.0166666666669</v>
      </c>
      <c r="I213" s="40">
        <v>2410.9333333333338</v>
      </c>
      <c r="J213" s="40">
        <v>2483.8666666666668</v>
      </c>
      <c r="K213" s="31">
        <v>2338</v>
      </c>
      <c r="L213" s="31">
        <v>2205.15</v>
      </c>
      <c r="M213" s="31">
        <v>1.3230299999999999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656.9</v>
      </c>
      <c r="D214" s="40">
        <v>661.16666666666663</v>
      </c>
      <c r="E214" s="40">
        <v>650.73333333333323</v>
      </c>
      <c r="F214" s="40">
        <v>644.56666666666661</v>
      </c>
      <c r="G214" s="40">
        <v>634.13333333333321</v>
      </c>
      <c r="H214" s="40">
        <v>667.33333333333326</v>
      </c>
      <c r="I214" s="40">
        <v>677.76666666666665</v>
      </c>
      <c r="J214" s="40">
        <v>683.93333333333328</v>
      </c>
      <c r="K214" s="40">
        <v>671.6</v>
      </c>
      <c r="L214" s="40">
        <v>655</v>
      </c>
      <c r="M214" s="40">
        <v>51.787709999999997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12.75</v>
      </c>
      <c r="D215" s="40">
        <v>12.833333333333334</v>
      </c>
      <c r="E215" s="40">
        <v>12.566666666666668</v>
      </c>
      <c r="F215" s="40">
        <v>12.383333333333335</v>
      </c>
      <c r="G215" s="40">
        <v>12.116666666666669</v>
      </c>
      <c r="H215" s="40">
        <v>13.016666666666667</v>
      </c>
      <c r="I215" s="40">
        <v>13.283333333333333</v>
      </c>
      <c r="J215" s="40">
        <v>13.466666666666667</v>
      </c>
      <c r="K215" s="40">
        <v>13.1</v>
      </c>
      <c r="L215" s="40">
        <v>12.65</v>
      </c>
      <c r="M215" s="40">
        <v>1220.3207399999999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297.3</v>
      </c>
      <c r="D216" s="40">
        <v>299.3</v>
      </c>
      <c r="E216" s="40">
        <v>293.10000000000002</v>
      </c>
      <c r="F216" s="40">
        <v>288.90000000000003</v>
      </c>
      <c r="G216" s="40">
        <v>282.70000000000005</v>
      </c>
      <c r="H216" s="40">
        <v>303.5</v>
      </c>
      <c r="I216" s="40">
        <v>309.69999999999993</v>
      </c>
      <c r="J216" s="40">
        <v>313.89999999999998</v>
      </c>
      <c r="K216" s="40">
        <v>305.5</v>
      </c>
      <c r="L216" s="40">
        <v>295.10000000000002</v>
      </c>
      <c r="M216" s="40">
        <v>149.25459000000001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2"/>
      <c r="B1" s="51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44498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5" t="s">
        <v>16</v>
      </c>
      <c r="B9" s="507" t="s">
        <v>18</v>
      </c>
      <c r="C9" s="511" t="s">
        <v>20</v>
      </c>
      <c r="D9" s="511" t="s">
        <v>21</v>
      </c>
      <c r="E9" s="502" t="s">
        <v>22</v>
      </c>
      <c r="F9" s="503"/>
      <c r="G9" s="504"/>
      <c r="H9" s="502" t="s">
        <v>23</v>
      </c>
      <c r="I9" s="503"/>
      <c r="J9" s="504"/>
      <c r="K9" s="26"/>
      <c r="L9" s="27"/>
      <c r="M9" s="53"/>
      <c r="N9" s="1"/>
      <c r="O9" s="1"/>
    </row>
    <row r="10" spans="1:15" ht="42.75" customHeight="1">
      <c r="A10" s="509"/>
      <c r="B10" s="510"/>
      <c r="C10" s="510"/>
      <c r="D10" s="51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25907.45</v>
      </c>
      <c r="D11" s="40">
        <v>25816.7</v>
      </c>
      <c r="E11" s="40">
        <v>25545.4</v>
      </c>
      <c r="F11" s="40">
        <v>25183.350000000002</v>
      </c>
      <c r="G11" s="40">
        <v>24912.050000000003</v>
      </c>
      <c r="H11" s="40">
        <v>26178.75</v>
      </c>
      <c r="I11" s="40">
        <v>26450.049999999996</v>
      </c>
      <c r="J11" s="40">
        <v>26812.1</v>
      </c>
      <c r="K11" s="31">
        <v>26088</v>
      </c>
      <c r="L11" s="31">
        <v>25454.65</v>
      </c>
      <c r="M11" s="31">
        <v>2.0060000000000001E-2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591.4</v>
      </c>
      <c r="D12" s="40">
        <v>598.1</v>
      </c>
      <c r="E12" s="40">
        <v>583.75</v>
      </c>
      <c r="F12" s="40">
        <v>576.1</v>
      </c>
      <c r="G12" s="40">
        <v>561.75</v>
      </c>
      <c r="H12" s="40">
        <v>605.75</v>
      </c>
      <c r="I12" s="40">
        <v>620.10000000000014</v>
      </c>
      <c r="J12" s="40">
        <v>627.75</v>
      </c>
      <c r="K12" s="31">
        <v>612.45000000000005</v>
      </c>
      <c r="L12" s="31">
        <v>590.45000000000005</v>
      </c>
      <c r="M12" s="31">
        <v>4.9744999999999999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980.05</v>
      </c>
      <c r="D13" s="40">
        <v>988.68333333333339</v>
      </c>
      <c r="E13" s="40">
        <v>963.36666666666679</v>
      </c>
      <c r="F13" s="40">
        <v>946.68333333333339</v>
      </c>
      <c r="G13" s="40">
        <v>921.36666666666679</v>
      </c>
      <c r="H13" s="40">
        <v>1005.3666666666668</v>
      </c>
      <c r="I13" s="40">
        <v>1030.6833333333334</v>
      </c>
      <c r="J13" s="40">
        <v>1047.3666666666668</v>
      </c>
      <c r="K13" s="31">
        <v>1014</v>
      </c>
      <c r="L13" s="31">
        <v>972</v>
      </c>
      <c r="M13" s="31">
        <v>8.99376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2771.8</v>
      </c>
      <c r="D14" s="40">
        <v>2752.2666666666664</v>
      </c>
      <c r="E14" s="40">
        <v>2670.5333333333328</v>
      </c>
      <c r="F14" s="40">
        <v>2569.2666666666664</v>
      </c>
      <c r="G14" s="40">
        <v>2487.5333333333328</v>
      </c>
      <c r="H14" s="40">
        <v>2853.5333333333328</v>
      </c>
      <c r="I14" s="40">
        <v>2935.2666666666664</v>
      </c>
      <c r="J14" s="40">
        <v>3036.5333333333328</v>
      </c>
      <c r="K14" s="31">
        <v>2834</v>
      </c>
      <c r="L14" s="31">
        <v>2651</v>
      </c>
      <c r="M14" s="31">
        <v>1.0684800000000001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1983.65</v>
      </c>
      <c r="D15" s="40">
        <v>1953.8166666666666</v>
      </c>
      <c r="E15" s="40">
        <v>1908.6333333333332</v>
      </c>
      <c r="F15" s="40">
        <v>1833.6166666666666</v>
      </c>
      <c r="G15" s="40">
        <v>1788.4333333333332</v>
      </c>
      <c r="H15" s="40">
        <v>2028.8333333333333</v>
      </c>
      <c r="I15" s="40">
        <v>2074.0166666666664</v>
      </c>
      <c r="J15" s="40">
        <v>2149.0333333333333</v>
      </c>
      <c r="K15" s="31">
        <v>1999</v>
      </c>
      <c r="L15" s="31">
        <v>1878.8</v>
      </c>
      <c r="M15" s="31">
        <v>13.55503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20017.150000000001</v>
      </c>
      <c r="D16" s="40">
        <v>20235.05</v>
      </c>
      <c r="E16" s="40">
        <v>19782.099999999999</v>
      </c>
      <c r="F16" s="40">
        <v>19547.05</v>
      </c>
      <c r="G16" s="40">
        <v>19094.099999999999</v>
      </c>
      <c r="H16" s="40">
        <v>20470.099999999999</v>
      </c>
      <c r="I16" s="40">
        <v>20923.050000000003</v>
      </c>
      <c r="J16" s="40">
        <v>21158.1</v>
      </c>
      <c r="K16" s="31">
        <v>20688</v>
      </c>
      <c r="L16" s="31">
        <v>20000</v>
      </c>
      <c r="M16" s="31">
        <v>9.6060000000000006E-2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98.75</v>
      </c>
      <c r="D17" s="40">
        <v>98.783333333333346</v>
      </c>
      <c r="E17" s="40">
        <v>98.166666666666686</v>
      </c>
      <c r="F17" s="40">
        <v>97.583333333333343</v>
      </c>
      <c r="G17" s="40">
        <v>96.966666666666683</v>
      </c>
      <c r="H17" s="40">
        <v>99.366666666666688</v>
      </c>
      <c r="I17" s="40">
        <v>99.983333333333334</v>
      </c>
      <c r="J17" s="40">
        <v>100.56666666666669</v>
      </c>
      <c r="K17" s="31">
        <v>99.4</v>
      </c>
      <c r="L17" s="31">
        <v>98.2</v>
      </c>
      <c r="M17" s="31">
        <v>13.96974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255.55</v>
      </c>
      <c r="D18" s="40">
        <v>253.85000000000002</v>
      </c>
      <c r="E18" s="40">
        <v>248.30000000000007</v>
      </c>
      <c r="F18" s="40">
        <v>241.05000000000004</v>
      </c>
      <c r="G18" s="40">
        <v>235.50000000000009</v>
      </c>
      <c r="H18" s="40">
        <v>261.10000000000002</v>
      </c>
      <c r="I18" s="40">
        <v>266.64999999999998</v>
      </c>
      <c r="J18" s="40">
        <v>273.90000000000003</v>
      </c>
      <c r="K18" s="31">
        <v>259.39999999999998</v>
      </c>
      <c r="L18" s="31">
        <v>246.6</v>
      </c>
      <c r="M18" s="31">
        <v>46.045229999999997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2287.85</v>
      </c>
      <c r="D19" s="40">
        <v>2285.9166666666665</v>
      </c>
      <c r="E19" s="40">
        <v>2246.9333333333329</v>
      </c>
      <c r="F19" s="40">
        <v>2206.0166666666664</v>
      </c>
      <c r="G19" s="40">
        <v>2167.0333333333328</v>
      </c>
      <c r="H19" s="40">
        <v>2326.833333333333</v>
      </c>
      <c r="I19" s="40">
        <v>2365.8166666666666</v>
      </c>
      <c r="J19" s="40">
        <v>2406.7333333333331</v>
      </c>
      <c r="K19" s="31">
        <v>2324.9</v>
      </c>
      <c r="L19" s="31">
        <v>2245</v>
      </c>
      <c r="M19" s="31">
        <v>8.8997899999999994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1398.55</v>
      </c>
      <c r="D20" s="40">
        <v>1444.3833333333332</v>
      </c>
      <c r="E20" s="40">
        <v>1321.8666666666663</v>
      </c>
      <c r="F20" s="40">
        <v>1245.1833333333332</v>
      </c>
      <c r="G20" s="40">
        <v>1122.6666666666663</v>
      </c>
      <c r="H20" s="40">
        <v>1521.0666666666664</v>
      </c>
      <c r="I20" s="40">
        <v>1643.5833333333333</v>
      </c>
      <c r="J20" s="40">
        <v>1720.2666666666664</v>
      </c>
      <c r="K20" s="31">
        <v>1566.9</v>
      </c>
      <c r="L20" s="31">
        <v>1367.7</v>
      </c>
      <c r="M20" s="31">
        <v>70.933539999999994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1147.1500000000001</v>
      </c>
      <c r="D21" s="40">
        <v>1167.1833333333334</v>
      </c>
      <c r="E21" s="40">
        <v>1125.7666666666669</v>
      </c>
      <c r="F21" s="40">
        <v>1104.3833333333334</v>
      </c>
      <c r="G21" s="40">
        <v>1062.9666666666669</v>
      </c>
      <c r="H21" s="40">
        <v>1188.5666666666668</v>
      </c>
      <c r="I21" s="40">
        <v>1229.9833333333333</v>
      </c>
      <c r="J21" s="40">
        <v>1251.3666666666668</v>
      </c>
      <c r="K21" s="31">
        <v>1208.5999999999999</v>
      </c>
      <c r="L21" s="31">
        <v>1145.8</v>
      </c>
      <c r="M21" s="31">
        <v>3.14777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688.1</v>
      </c>
      <c r="D22" s="40">
        <v>701.25</v>
      </c>
      <c r="E22" s="40">
        <v>668</v>
      </c>
      <c r="F22" s="40">
        <v>647.9</v>
      </c>
      <c r="G22" s="40">
        <v>614.65</v>
      </c>
      <c r="H22" s="40">
        <v>721.35</v>
      </c>
      <c r="I22" s="40">
        <v>754.6</v>
      </c>
      <c r="J22" s="40">
        <v>774.7</v>
      </c>
      <c r="K22" s="31">
        <v>734.5</v>
      </c>
      <c r="L22" s="31">
        <v>681.15</v>
      </c>
      <c r="M22" s="31">
        <v>181.60551000000001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1793</v>
      </c>
      <c r="D23" s="40">
        <v>1816</v>
      </c>
      <c r="E23" s="40">
        <v>1757.55</v>
      </c>
      <c r="F23" s="40">
        <v>1722.1</v>
      </c>
      <c r="G23" s="40">
        <v>1663.6499999999999</v>
      </c>
      <c r="H23" s="40">
        <v>1851.45</v>
      </c>
      <c r="I23" s="40">
        <v>1909.8999999999999</v>
      </c>
      <c r="J23" s="40">
        <v>1945.3500000000001</v>
      </c>
      <c r="K23" s="31">
        <v>1874.45</v>
      </c>
      <c r="L23" s="31">
        <v>1780.55</v>
      </c>
      <c r="M23" s="31">
        <v>0.77690000000000003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379.1</v>
      </c>
      <c r="D24" s="40">
        <v>377.51666666666665</v>
      </c>
      <c r="E24" s="40">
        <v>371.58333333333331</v>
      </c>
      <c r="F24" s="40">
        <v>364.06666666666666</v>
      </c>
      <c r="G24" s="40">
        <v>358.13333333333333</v>
      </c>
      <c r="H24" s="40">
        <v>385.0333333333333</v>
      </c>
      <c r="I24" s="40">
        <v>390.9666666666667</v>
      </c>
      <c r="J24" s="40">
        <v>398.48333333333329</v>
      </c>
      <c r="K24" s="31">
        <v>383.45</v>
      </c>
      <c r="L24" s="31">
        <v>370</v>
      </c>
      <c r="M24" s="31">
        <v>1.3530500000000001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220.45</v>
      </c>
      <c r="D25" s="40">
        <v>221.98333333333335</v>
      </c>
      <c r="E25" s="40">
        <v>213.9666666666667</v>
      </c>
      <c r="F25" s="40">
        <v>207.48333333333335</v>
      </c>
      <c r="G25" s="40">
        <v>199.4666666666667</v>
      </c>
      <c r="H25" s="40">
        <v>228.4666666666667</v>
      </c>
      <c r="I25" s="40">
        <v>236.48333333333335</v>
      </c>
      <c r="J25" s="40">
        <v>242.9666666666667</v>
      </c>
      <c r="K25" s="31">
        <v>230</v>
      </c>
      <c r="L25" s="31">
        <v>215.5</v>
      </c>
      <c r="M25" s="31">
        <v>19.2043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1039.95</v>
      </c>
      <c r="D26" s="40">
        <v>1053.2833333333335</v>
      </c>
      <c r="E26" s="40">
        <v>1023.666666666667</v>
      </c>
      <c r="F26" s="40">
        <v>1007.3833333333334</v>
      </c>
      <c r="G26" s="40">
        <v>977.76666666666688</v>
      </c>
      <c r="H26" s="40">
        <v>1069.5666666666671</v>
      </c>
      <c r="I26" s="40">
        <v>1099.1833333333334</v>
      </c>
      <c r="J26" s="40">
        <v>1115.4666666666672</v>
      </c>
      <c r="K26" s="31">
        <v>1082.9000000000001</v>
      </c>
      <c r="L26" s="31">
        <v>1037</v>
      </c>
      <c r="M26" s="31">
        <v>3.1066099999999999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1949.2</v>
      </c>
      <c r="D27" s="40">
        <v>1941.7</v>
      </c>
      <c r="E27" s="40">
        <v>1920.4</v>
      </c>
      <c r="F27" s="40">
        <v>1891.6000000000001</v>
      </c>
      <c r="G27" s="40">
        <v>1870.3000000000002</v>
      </c>
      <c r="H27" s="40">
        <v>1970.5</v>
      </c>
      <c r="I27" s="40">
        <v>1991.7999999999997</v>
      </c>
      <c r="J27" s="40">
        <v>2020.6</v>
      </c>
      <c r="K27" s="31">
        <v>1963</v>
      </c>
      <c r="L27" s="31">
        <v>1912.9</v>
      </c>
      <c r="M27" s="31">
        <v>0.37747000000000003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2135.25</v>
      </c>
      <c r="D28" s="40">
        <v>2132.1166666666668</v>
      </c>
      <c r="E28" s="40">
        <v>2084.2333333333336</v>
      </c>
      <c r="F28" s="40">
        <v>2033.2166666666667</v>
      </c>
      <c r="G28" s="40">
        <v>1985.3333333333335</v>
      </c>
      <c r="H28" s="40">
        <v>2183.1333333333337</v>
      </c>
      <c r="I28" s="40">
        <v>2231.0166666666669</v>
      </c>
      <c r="J28" s="40">
        <v>2282.0333333333338</v>
      </c>
      <c r="K28" s="31">
        <v>2180</v>
      </c>
      <c r="L28" s="31">
        <v>2081.1</v>
      </c>
      <c r="M28" s="31">
        <v>0.62067000000000005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104.7</v>
      </c>
      <c r="D29" s="40">
        <v>105.33333333333333</v>
      </c>
      <c r="E29" s="40">
        <v>103.81666666666666</v>
      </c>
      <c r="F29" s="40">
        <v>102.93333333333334</v>
      </c>
      <c r="G29" s="40">
        <v>101.41666666666667</v>
      </c>
      <c r="H29" s="40">
        <v>106.21666666666665</v>
      </c>
      <c r="I29" s="40">
        <v>107.73333333333333</v>
      </c>
      <c r="J29" s="40">
        <v>108.61666666666665</v>
      </c>
      <c r="K29" s="31">
        <v>106.85</v>
      </c>
      <c r="L29" s="31">
        <v>104.45</v>
      </c>
      <c r="M29" s="31">
        <v>1.6303000000000001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3693.75</v>
      </c>
      <c r="D30" s="40">
        <v>3703.2833333333333</v>
      </c>
      <c r="E30" s="40">
        <v>3660.4666666666667</v>
      </c>
      <c r="F30" s="40">
        <v>3627.1833333333334</v>
      </c>
      <c r="G30" s="40">
        <v>3584.3666666666668</v>
      </c>
      <c r="H30" s="40">
        <v>3736.5666666666666</v>
      </c>
      <c r="I30" s="40">
        <v>3779.3833333333332</v>
      </c>
      <c r="J30" s="40">
        <v>3812.6666666666665</v>
      </c>
      <c r="K30" s="31">
        <v>3746.1</v>
      </c>
      <c r="L30" s="31">
        <v>3670</v>
      </c>
      <c r="M30" s="31">
        <v>0.45463999999999999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3672.85</v>
      </c>
      <c r="D31" s="40">
        <v>3702.6166666666668</v>
      </c>
      <c r="E31" s="40">
        <v>3635.2333333333336</v>
      </c>
      <c r="F31" s="40">
        <v>3597.6166666666668</v>
      </c>
      <c r="G31" s="40">
        <v>3530.2333333333336</v>
      </c>
      <c r="H31" s="40">
        <v>3740.2333333333336</v>
      </c>
      <c r="I31" s="40">
        <v>3807.6166666666668</v>
      </c>
      <c r="J31" s="40">
        <v>3845.2333333333336</v>
      </c>
      <c r="K31" s="31">
        <v>3770</v>
      </c>
      <c r="L31" s="31">
        <v>3665</v>
      </c>
      <c r="M31" s="31">
        <v>0.26827000000000001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22.15</v>
      </c>
      <c r="D32" s="40">
        <v>22.349999999999998</v>
      </c>
      <c r="E32" s="40">
        <v>21.849999999999994</v>
      </c>
      <c r="F32" s="40">
        <v>21.549999999999997</v>
      </c>
      <c r="G32" s="40">
        <v>21.049999999999994</v>
      </c>
      <c r="H32" s="40">
        <v>22.649999999999995</v>
      </c>
      <c r="I32" s="40">
        <v>23.150000000000002</v>
      </c>
      <c r="J32" s="40">
        <v>23.449999999999996</v>
      </c>
      <c r="K32" s="31">
        <v>22.85</v>
      </c>
      <c r="L32" s="31">
        <v>22.05</v>
      </c>
      <c r="M32" s="31">
        <v>70.062430000000006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685.35</v>
      </c>
      <c r="D33" s="40">
        <v>689.65</v>
      </c>
      <c r="E33" s="40">
        <v>678.4</v>
      </c>
      <c r="F33" s="40">
        <v>671.45</v>
      </c>
      <c r="G33" s="40">
        <v>660.2</v>
      </c>
      <c r="H33" s="40">
        <v>696.59999999999991</v>
      </c>
      <c r="I33" s="40">
        <v>707.84999999999991</v>
      </c>
      <c r="J33" s="40">
        <v>714.79999999999984</v>
      </c>
      <c r="K33" s="31">
        <v>700.9</v>
      </c>
      <c r="L33" s="31">
        <v>682.7</v>
      </c>
      <c r="M33" s="31">
        <v>7.1785399999999999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3432.35</v>
      </c>
      <c r="D34" s="40">
        <v>3399.9166666666665</v>
      </c>
      <c r="E34" s="40">
        <v>3332.4333333333329</v>
      </c>
      <c r="F34" s="40">
        <v>3232.5166666666664</v>
      </c>
      <c r="G34" s="40">
        <v>3165.0333333333328</v>
      </c>
      <c r="H34" s="40">
        <v>3499.833333333333</v>
      </c>
      <c r="I34" s="40">
        <v>3567.3166666666666</v>
      </c>
      <c r="J34" s="40">
        <v>3667.2333333333331</v>
      </c>
      <c r="K34" s="31">
        <v>3467.4</v>
      </c>
      <c r="L34" s="31">
        <v>3300</v>
      </c>
      <c r="M34" s="31">
        <v>0.65137999999999996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390.05</v>
      </c>
      <c r="D35" s="40">
        <v>387.7833333333333</v>
      </c>
      <c r="E35" s="40">
        <v>383.06666666666661</v>
      </c>
      <c r="F35" s="40">
        <v>376.08333333333331</v>
      </c>
      <c r="G35" s="40">
        <v>371.36666666666662</v>
      </c>
      <c r="H35" s="40">
        <v>394.76666666666659</v>
      </c>
      <c r="I35" s="40">
        <v>399.48333333333329</v>
      </c>
      <c r="J35" s="40">
        <v>406.46666666666658</v>
      </c>
      <c r="K35" s="31">
        <v>392.5</v>
      </c>
      <c r="L35" s="31">
        <v>380.8</v>
      </c>
      <c r="M35" s="31">
        <v>74.199920000000006</v>
      </c>
      <c r="N35" s="1"/>
      <c r="O35" s="1"/>
    </row>
    <row r="36" spans="1:15" ht="12.75" customHeight="1">
      <c r="A36" s="31">
        <v>26</v>
      </c>
      <c r="B36" s="31" t="s">
        <v>304</v>
      </c>
      <c r="C36" s="31">
        <v>1271.3</v>
      </c>
      <c r="D36" s="40">
        <v>1259.6833333333334</v>
      </c>
      <c r="E36" s="40">
        <v>1241.6166666666668</v>
      </c>
      <c r="F36" s="40">
        <v>1211.9333333333334</v>
      </c>
      <c r="G36" s="40">
        <v>1193.8666666666668</v>
      </c>
      <c r="H36" s="40">
        <v>1289.3666666666668</v>
      </c>
      <c r="I36" s="40">
        <v>1307.4333333333334</v>
      </c>
      <c r="J36" s="40">
        <v>1337.1166666666668</v>
      </c>
      <c r="K36" s="31">
        <v>1277.75</v>
      </c>
      <c r="L36" s="31">
        <v>1230</v>
      </c>
      <c r="M36" s="31">
        <v>3.27474</v>
      </c>
      <c r="N36" s="1"/>
      <c r="O36" s="1"/>
    </row>
    <row r="37" spans="1:15" ht="12.75" customHeight="1">
      <c r="A37" s="31">
        <v>27</v>
      </c>
      <c r="B37" s="31" t="s">
        <v>821</v>
      </c>
      <c r="C37" s="31">
        <v>811.1</v>
      </c>
      <c r="D37" s="40">
        <v>811.65</v>
      </c>
      <c r="E37" s="40">
        <v>801.44999999999993</v>
      </c>
      <c r="F37" s="40">
        <v>791.8</v>
      </c>
      <c r="G37" s="40">
        <v>781.59999999999991</v>
      </c>
      <c r="H37" s="40">
        <v>821.3</v>
      </c>
      <c r="I37" s="40">
        <v>831.5</v>
      </c>
      <c r="J37" s="40">
        <v>841.15</v>
      </c>
      <c r="K37" s="31">
        <v>821.85</v>
      </c>
      <c r="L37" s="31">
        <v>802</v>
      </c>
      <c r="M37" s="31">
        <v>0.37711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805.3</v>
      </c>
      <c r="D38" s="40">
        <v>801.7166666666667</v>
      </c>
      <c r="E38" s="40">
        <v>784.73333333333335</v>
      </c>
      <c r="F38" s="40">
        <v>764.16666666666663</v>
      </c>
      <c r="G38" s="40">
        <v>747.18333333333328</v>
      </c>
      <c r="H38" s="40">
        <v>822.28333333333342</v>
      </c>
      <c r="I38" s="40">
        <v>839.26666666666677</v>
      </c>
      <c r="J38" s="40">
        <v>859.83333333333348</v>
      </c>
      <c r="K38" s="31">
        <v>818.7</v>
      </c>
      <c r="L38" s="31">
        <v>781.15</v>
      </c>
      <c r="M38" s="31">
        <v>9.0900099999999995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744.7</v>
      </c>
      <c r="D39" s="40">
        <v>746.23333333333323</v>
      </c>
      <c r="E39" s="40">
        <v>737.56666666666649</v>
      </c>
      <c r="F39" s="40">
        <v>730.43333333333328</v>
      </c>
      <c r="G39" s="40">
        <v>721.76666666666654</v>
      </c>
      <c r="H39" s="40">
        <v>753.36666666666645</v>
      </c>
      <c r="I39" s="40">
        <v>762.03333333333319</v>
      </c>
      <c r="J39" s="40">
        <v>769.1666666666664</v>
      </c>
      <c r="K39" s="31">
        <v>754.9</v>
      </c>
      <c r="L39" s="31">
        <v>739.1</v>
      </c>
      <c r="M39" s="31">
        <v>1.80491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4289.5</v>
      </c>
      <c r="D40" s="40">
        <v>4276.166666666667</v>
      </c>
      <c r="E40" s="40">
        <v>4238.3333333333339</v>
      </c>
      <c r="F40" s="40">
        <v>4187.166666666667</v>
      </c>
      <c r="G40" s="40">
        <v>4149.3333333333339</v>
      </c>
      <c r="H40" s="40">
        <v>4327.3333333333339</v>
      </c>
      <c r="I40" s="40">
        <v>4365.1666666666679</v>
      </c>
      <c r="J40" s="40">
        <v>4416.3333333333339</v>
      </c>
      <c r="K40" s="31">
        <v>4314</v>
      </c>
      <c r="L40" s="31">
        <v>4225</v>
      </c>
      <c r="M40" s="31">
        <v>5.3795500000000001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212.95</v>
      </c>
      <c r="D41" s="40">
        <v>214.18333333333331</v>
      </c>
      <c r="E41" s="40">
        <v>210.76666666666662</v>
      </c>
      <c r="F41" s="40">
        <v>208.58333333333331</v>
      </c>
      <c r="G41" s="40">
        <v>205.16666666666663</v>
      </c>
      <c r="H41" s="40">
        <v>216.36666666666662</v>
      </c>
      <c r="I41" s="40">
        <v>219.7833333333333</v>
      </c>
      <c r="J41" s="40">
        <v>221.96666666666661</v>
      </c>
      <c r="K41" s="31">
        <v>217.6</v>
      </c>
      <c r="L41" s="31">
        <v>212</v>
      </c>
      <c r="M41" s="31">
        <v>29.647780000000001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417.7</v>
      </c>
      <c r="D42" s="40">
        <v>409.40000000000003</v>
      </c>
      <c r="E42" s="40">
        <v>389.80000000000007</v>
      </c>
      <c r="F42" s="40">
        <v>361.90000000000003</v>
      </c>
      <c r="G42" s="40">
        <v>342.30000000000007</v>
      </c>
      <c r="H42" s="40">
        <v>437.30000000000007</v>
      </c>
      <c r="I42" s="40">
        <v>456.90000000000009</v>
      </c>
      <c r="J42" s="40">
        <v>484.80000000000007</v>
      </c>
      <c r="K42" s="31">
        <v>429</v>
      </c>
      <c r="L42" s="31">
        <v>381.5</v>
      </c>
      <c r="M42" s="31">
        <v>39.300559999999997</v>
      </c>
      <c r="N42" s="1"/>
      <c r="O42" s="1"/>
    </row>
    <row r="43" spans="1:15" ht="12.75" customHeight="1">
      <c r="A43" s="31">
        <v>33</v>
      </c>
      <c r="B43" s="31" t="s">
        <v>306</v>
      </c>
      <c r="C43" s="31">
        <v>105.35</v>
      </c>
      <c r="D43" s="40">
        <v>105.66666666666667</v>
      </c>
      <c r="E43" s="40">
        <v>102.88333333333334</v>
      </c>
      <c r="F43" s="40">
        <v>100.41666666666667</v>
      </c>
      <c r="G43" s="40">
        <v>97.63333333333334</v>
      </c>
      <c r="H43" s="40">
        <v>108.13333333333334</v>
      </c>
      <c r="I43" s="40">
        <v>110.91666666666667</v>
      </c>
      <c r="J43" s="40">
        <v>113.38333333333334</v>
      </c>
      <c r="K43" s="31">
        <v>108.45</v>
      </c>
      <c r="L43" s="31">
        <v>103.2</v>
      </c>
      <c r="M43" s="31">
        <v>8.4781600000000008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141.30000000000001</v>
      </c>
      <c r="D44" s="40">
        <v>142</v>
      </c>
      <c r="E44" s="40">
        <v>139.5</v>
      </c>
      <c r="F44" s="40">
        <v>137.69999999999999</v>
      </c>
      <c r="G44" s="40">
        <v>135.19999999999999</v>
      </c>
      <c r="H44" s="40">
        <v>143.80000000000001</v>
      </c>
      <c r="I44" s="40">
        <v>146.30000000000001</v>
      </c>
      <c r="J44" s="40">
        <v>148.10000000000002</v>
      </c>
      <c r="K44" s="31">
        <v>144.5</v>
      </c>
      <c r="L44" s="31">
        <v>140.19999999999999</v>
      </c>
      <c r="M44" s="31">
        <v>192.33759000000001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3116.3</v>
      </c>
      <c r="D45" s="40">
        <v>3108.6333333333332</v>
      </c>
      <c r="E45" s="40">
        <v>3069.6666666666665</v>
      </c>
      <c r="F45" s="40">
        <v>3023.0333333333333</v>
      </c>
      <c r="G45" s="40">
        <v>2984.0666666666666</v>
      </c>
      <c r="H45" s="40">
        <v>3155.2666666666664</v>
      </c>
      <c r="I45" s="40">
        <v>3194.2333333333336</v>
      </c>
      <c r="J45" s="40">
        <v>3240.8666666666663</v>
      </c>
      <c r="K45" s="31">
        <v>3147.6</v>
      </c>
      <c r="L45" s="31">
        <v>3062</v>
      </c>
      <c r="M45" s="31">
        <v>17.91065</v>
      </c>
      <c r="N45" s="1"/>
      <c r="O45" s="1"/>
    </row>
    <row r="46" spans="1:15" ht="12.75" customHeight="1">
      <c r="A46" s="31">
        <v>36</v>
      </c>
      <c r="B46" s="31" t="s">
        <v>307</v>
      </c>
      <c r="C46" s="31">
        <v>183.65</v>
      </c>
      <c r="D46" s="40">
        <v>185.31666666666669</v>
      </c>
      <c r="E46" s="40">
        <v>179.13333333333338</v>
      </c>
      <c r="F46" s="40">
        <v>174.6166666666667</v>
      </c>
      <c r="G46" s="40">
        <v>168.43333333333339</v>
      </c>
      <c r="H46" s="40">
        <v>189.83333333333337</v>
      </c>
      <c r="I46" s="40">
        <v>196.01666666666671</v>
      </c>
      <c r="J46" s="40">
        <v>200.53333333333336</v>
      </c>
      <c r="K46" s="31">
        <v>191.5</v>
      </c>
      <c r="L46" s="31">
        <v>180.8</v>
      </c>
      <c r="M46" s="31">
        <v>2.3928099999999999</v>
      </c>
      <c r="N46" s="1"/>
      <c r="O46" s="1"/>
    </row>
    <row r="47" spans="1:15" ht="12.75" customHeight="1">
      <c r="A47" s="31">
        <v>37</v>
      </c>
      <c r="B47" s="31" t="s">
        <v>309</v>
      </c>
      <c r="C47" s="31">
        <v>2189.65</v>
      </c>
      <c r="D47" s="40">
        <v>2184.4833333333331</v>
      </c>
      <c r="E47" s="40">
        <v>2159.2166666666662</v>
      </c>
      <c r="F47" s="40">
        <v>2128.7833333333333</v>
      </c>
      <c r="G47" s="40">
        <v>2103.5166666666664</v>
      </c>
      <c r="H47" s="40">
        <v>2214.9166666666661</v>
      </c>
      <c r="I47" s="40">
        <v>2240.1833333333334</v>
      </c>
      <c r="J47" s="40">
        <v>2270.6166666666659</v>
      </c>
      <c r="K47" s="31">
        <v>2209.75</v>
      </c>
      <c r="L47" s="31">
        <v>2154.0500000000002</v>
      </c>
      <c r="M47" s="31">
        <v>3.7490199999999998</v>
      </c>
      <c r="N47" s="1"/>
      <c r="O47" s="1"/>
    </row>
    <row r="48" spans="1:15" ht="12.75" customHeight="1">
      <c r="A48" s="31">
        <v>38</v>
      </c>
      <c r="B48" s="31" t="s">
        <v>308</v>
      </c>
      <c r="C48" s="31">
        <v>3012</v>
      </c>
      <c r="D48" s="40">
        <v>3012.6833333333329</v>
      </c>
      <c r="E48" s="40">
        <v>2979.5666666666657</v>
      </c>
      <c r="F48" s="40">
        <v>2947.1333333333328</v>
      </c>
      <c r="G48" s="40">
        <v>2914.0166666666655</v>
      </c>
      <c r="H48" s="40">
        <v>3045.1166666666659</v>
      </c>
      <c r="I48" s="40">
        <v>3078.2333333333336</v>
      </c>
      <c r="J48" s="40">
        <v>3110.6666666666661</v>
      </c>
      <c r="K48" s="31">
        <v>3045.8</v>
      </c>
      <c r="L48" s="31">
        <v>2980.25</v>
      </c>
      <c r="M48" s="31">
        <v>0.15762999999999999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1408.9</v>
      </c>
      <c r="D49" s="40">
        <v>1430.0833333333333</v>
      </c>
      <c r="E49" s="40">
        <v>1380.1666666666665</v>
      </c>
      <c r="F49" s="40">
        <v>1351.4333333333332</v>
      </c>
      <c r="G49" s="40">
        <v>1301.5166666666664</v>
      </c>
      <c r="H49" s="40">
        <v>1458.8166666666666</v>
      </c>
      <c r="I49" s="40">
        <v>1508.7333333333331</v>
      </c>
      <c r="J49" s="40">
        <v>1537.4666666666667</v>
      </c>
      <c r="K49" s="31">
        <v>1480</v>
      </c>
      <c r="L49" s="31">
        <v>1401.35</v>
      </c>
      <c r="M49" s="31">
        <v>4.8753299999999999</v>
      </c>
      <c r="N49" s="1"/>
      <c r="O49" s="1"/>
    </row>
    <row r="50" spans="1:15" ht="12.75" customHeight="1">
      <c r="A50" s="31">
        <v>40</v>
      </c>
      <c r="B50" s="31" t="s">
        <v>310</v>
      </c>
      <c r="C50" s="31">
        <v>9845.4500000000007</v>
      </c>
      <c r="D50" s="40">
        <v>9800.4666666666672</v>
      </c>
      <c r="E50" s="40">
        <v>9656.133333333335</v>
      </c>
      <c r="F50" s="40">
        <v>9466.8166666666675</v>
      </c>
      <c r="G50" s="40">
        <v>9322.4833333333354</v>
      </c>
      <c r="H50" s="40">
        <v>9989.7833333333347</v>
      </c>
      <c r="I50" s="40">
        <v>10134.116666666667</v>
      </c>
      <c r="J50" s="40">
        <v>10323.433333333334</v>
      </c>
      <c r="K50" s="31">
        <v>9944.7999999999993</v>
      </c>
      <c r="L50" s="31">
        <v>9611.15</v>
      </c>
      <c r="M50" s="31">
        <v>0.38990000000000002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1227.5999999999999</v>
      </c>
      <c r="D51" s="40">
        <v>1247.6499999999999</v>
      </c>
      <c r="E51" s="40">
        <v>1195.7999999999997</v>
      </c>
      <c r="F51" s="40">
        <v>1163.9999999999998</v>
      </c>
      <c r="G51" s="40">
        <v>1112.1499999999996</v>
      </c>
      <c r="H51" s="40">
        <v>1279.4499999999998</v>
      </c>
      <c r="I51" s="40">
        <v>1331.2999999999997</v>
      </c>
      <c r="J51" s="40">
        <v>1363.1</v>
      </c>
      <c r="K51" s="31">
        <v>1299.5</v>
      </c>
      <c r="L51" s="31">
        <v>1215.8499999999999</v>
      </c>
      <c r="M51" s="31">
        <v>13.954050000000001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678.65</v>
      </c>
      <c r="D52" s="40">
        <v>686.78333333333342</v>
      </c>
      <c r="E52" s="40">
        <v>667.06666666666683</v>
      </c>
      <c r="F52" s="40">
        <v>655.48333333333346</v>
      </c>
      <c r="G52" s="40">
        <v>635.76666666666688</v>
      </c>
      <c r="H52" s="40">
        <v>698.36666666666679</v>
      </c>
      <c r="I52" s="40">
        <v>718.08333333333326</v>
      </c>
      <c r="J52" s="40">
        <v>729.66666666666674</v>
      </c>
      <c r="K52" s="31">
        <v>706.5</v>
      </c>
      <c r="L52" s="31">
        <v>675.2</v>
      </c>
      <c r="M52" s="31">
        <v>19.19106</v>
      </c>
      <c r="N52" s="1"/>
      <c r="O52" s="1"/>
    </row>
    <row r="53" spans="1:15" ht="12.75" customHeight="1">
      <c r="A53" s="31">
        <v>43</v>
      </c>
      <c r="B53" s="31" t="s">
        <v>311</v>
      </c>
      <c r="C53" s="31">
        <v>552.4</v>
      </c>
      <c r="D53" s="40">
        <v>549.6</v>
      </c>
      <c r="E53" s="40">
        <v>538.80000000000007</v>
      </c>
      <c r="F53" s="40">
        <v>525.20000000000005</v>
      </c>
      <c r="G53" s="40">
        <v>514.40000000000009</v>
      </c>
      <c r="H53" s="40">
        <v>563.20000000000005</v>
      </c>
      <c r="I53" s="40">
        <v>574</v>
      </c>
      <c r="J53" s="40">
        <v>587.6</v>
      </c>
      <c r="K53" s="31">
        <v>560.4</v>
      </c>
      <c r="L53" s="31">
        <v>536</v>
      </c>
      <c r="M53" s="31">
        <v>1.36083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758.35</v>
      </c>
      <c r="D54" s="40">
        <v>767.33333333333337</v>
      </c>
      <c r="E54" s="40">
        <v>745.66666666666674</v>
      </c>
      <c r="F54" s="40">
        <v>732.98333333333335</v>
      </c>
      <c r="G54" s="40">
        <v>711.31666666666672</v>
      </c>
      <c r="H54" s="40">
        <v>780.01666666666677</v>
      </c>
      <c r="I54" s="40">
        <v>801.68333333333351</v>
      </c>
      <c r="J54" s="40">
        <v>814.36666666666679</v>
      </c>
      <c r="K54" s="31">
        <v>789</v>
      </c>
      <c r="L54" s="31">
        <v>754.65</v>
      </c>
      <c r="M54" s="31">
        <v>193.20926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3700.7</v>
      </c>
      <c r="D55" s="40">
        <v>3749.85</v>
      </c>
      <c r="E55" s="40">
        <v>3639.7</v>
      </c>
      <c r="F55" s="40">
        <v>3578.7</v>
      </c>
      <c r="G55" s="40">
        <v>3468.5499999999997</v>
      </c>
      <c r="H55" s="40">
        <v>3810.85</v>
      </c>
      <c r="I55" s="40">
        <v>3921.0000000000005</v>
      </c>
      <c r="J55" s="40">
        <v>3982</v>
      </c>
      <c r="K55" s="31">
        <v>3860</v>
      </c>
      <c r="L55" s="31">
        <v>3688.85</v>
      </c>
      <c r="M55" s="31">
        <v>7.0670500000000001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231.4</v>
      </c>
      <c r="D56" s="40">
        <v>232.16666666666666</v>
      </c>
      <c r="E56" s="40">
        <v>229.63333333333333</v>
      </c>
      <c r="F56" s="40">
        <v>227.86666666666667</v>
      </c>
      <c r="G56" s="40">
        <v>225.33333333333334</v>
      </c>
      <c r="H56" s="40">
        <v>233.93333333333331</v>
      </c>
      <c r="I56" s="40">
        <v>236.46666666666667</v>
      </c>
      <c r="J56" s="40">
        <v>238.23333333333329</v>
      </c>
      <c r="K56" s="31">
        <v>234.7</v>
      </c>
      <c r="L56" s="31">
        <v>230.4</v>
      </c>
      <c r="M56" s="31">
        <v>2.0929899999999999</v>
      </c>
      <c r="N56" s="1"/>
      <c r="O56" s="1"/>
    </row>
    <row r="57" spans="1:15" ht="12.75" customHeight="1">
      <c r="A57" s="31">
        <v>47</v>
      </c>
      <c r="B57" s="31" t="s">
        <v>316</v>
      </c>
      <c r="C57" s="31">
        <v>1124.4000000000001</v>
      </c>
      <c r="D57" s="40">
        <v>1128.2333333333333</v>
      </c>
      <c r="E57" s="40">
        <v>1112.5166666666667</v>
      </c>
      <c r="F57" s="40">
        <v>1100.6333333333332</v>
      </c>
      <c r="G57" s="40">
        <v>1084.9166666666665</v>
      </c>
      <c r="H57" s="40">
        <v>1140.1166666666668</v>
      </c>
      <c r="I57" s="40">
        <v>1155.8333333333335</v>
      </c>
      <c r="J57" s="40">
        <v>1167.7166666666669</v>
      </c>
      <c r="K57" s="31">
        <v>1143.95</v>
      </c>
      <c r="L57" s="31">
        <v>1116.3499999999999</v>
      </c>
      <c r="M57" s="31">
        <v>0.86456999999999995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17987.7</v>
      </c>
      <c r="D58" s="40">
        <v>18053.916666666668</v>
      </c>
      <c r="E58" s="40">
        <v>17735.783333333336</v>
      </c>
      <c r="F58" s="40">
        <v>17483.866666666669</v>
      </c>
      <c r="G58" s="40">
        <v>17165.733333333337</v>
      </c>
      <c r="H58" s="40">
        <v>18305.833333333336</v>
      </c>
      <c r="I58" s="40">
        <v>18623.966666666667</v>
      </c>
      <c r="J58" s="40">
        <v>18875.883333333335</v>
      </c>
      <c r="K58" s="31">
        <v>18372.05</v>
      </c>
      <c r="L58" s="31">
        <v>17802</v>
      </c>
      <c r="M58" s="31">
        <v>3.4255</v>
      </c>
      <c r="N58" s="1"/>
      <c r="O58" s="1"/>
    </row>
    <row r="59" spans="1:15" ht="12.75" customHeight="1">
      <c r="A59" s="31">
        <v>49</v>
      </c>
      <c r="B59" s="31" t="s">
        <v>246</v>
      </c>
      <c r="C59" s="31">
        <v>4771.8500000000004</v>
      </c>
      <c r="D59" s="40">
        <v>4762.2833333333338</v>
      </c>
      <c r="E59" s="40">
        <v>4739.5666666666675</v>
      </c>
      <c r="F59" s="40">
        <v>4707.2833333333338</v>
      </c>
      <c r="G59" s="40">
        <v>4684.5666666666675</v>
      </c>
      <c r="H59" s="40">
        <v>4794.5666666666675</v>
      </c>
      <c r="I59" s="40">
        <v>4817.2833333333328</v>
      </c>
      <c r="J59" s="40">
        <v>4849.5666666666675</v>
      </c>
      <c r="K59" s="31">
        <v>4785</v>
      </c>
      <c r="L59" s="31">
        <v>4730</v>
      </c>
      <c r="M59" s="31">
        <v>0.16492999999999999</v>
      </c>
      <c r="N59" s="1"/>
      <c r="O59" s="1"/>
    </row>
    <row r="60" spans="1:15" ht="12" customHeight="1">
      <c r="A60" s="31">
        <v>50</v>
      </c>
      <c r="B60" s="31" t="s">
        <v>65</v>
      </c>
      <c r="C60" s="31">
        <v>7484.25</v>
      </c>
      <c r="D60" s="40">
        <v>7477.8833333333341</v>
      </c>
      <c r="E60" s="40">
        <v>7359.7666666666682</v>
      </c>
      <c r="F60" s="40">
        <v>7235.2833333333338</v>
      </c>
      <c r="G60" s="40">
        <v>7117.1666666666679</v>
      </c>
      <c r="H60" s="40">
        <v>7602.3666666666686</v>
      </c>
      <c r="I60" s="40">
        <v>7720.4833333333354</v>
      </c>
      <c r="J60" s="40">
        <v>7844.966666666669</v>
      </c>
      <c r="K60" s="31">
        <v>7596</v>
      </c>
      <c r="L60" s="31">
        <v>7353.4</v>
      </c>
      <c r="M60" s="31">
        <v>15.72302</v>
      </c>
      <c r="N60" s="1"/>
      <c r="O60" s="1"/>
    </row>
    <row r="61" spans="1:15" ht="12.75" customHeight="1">
      <c r="A61" s="31">
        <v>51</v>
      </c>
      <c r="B61" s="31" t="s">
        <v>317</v>
      </c>
      <c r="C61" s="31">
        <v>3558.95</v>
      </c>
      <c r="D61" s="40">
        <v>3605.3166666666671</v>
      </c>
      <c r="E61" s="40">
        <v>3473.6333333333341</v>
      </c>
      <c r="F61" s="40">
        <v>3388.3166666666671</v>
      </c>
      <c r="G61" s="40">
        <v>3256.6333333333341</v>
      </c>
      <c r="H61" s="40">
        <v>3690.6333333333341</v>
      </c>
      <c r="I61" s="40">
        <v>3822.3166666666675</v>
      </c>
      <c r="J61" s="40">
        <v>3907.6333333333341</v>
      </c>
      <c r="K61" s="31">
        <v>3737</v>
      </c>
      <c r="L61" s="31">
        <v>3520</v>
      </c>
      <c r="M61" s="31">
        <v>1.75488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2490.65</v>
      </c>
      <c r="D62" s="40">
        <v>2484.9166666666665</v>
      </c>
      <c r="E62" s="40">
        <v>2460.833333333333</v>
      </c>
      <c r="F62" s="40">
        <v>2431.0166666666664</v>
      </c>
      <c r="G62" s="40">
        <v>2406.9333333333329</v>
      </c>
      <c r="H62" s="40">
        <v>2514.7333333333331</v>
      </c>
      <c r="I62" s="40">
        <v>2538.8166666666662</v>
      </c>
      <c r="J62" s="40">
        <v>2568.6333333333332</v>
      </c>
      <c r="K62" s="31">
        <v>2509</v>
      </c>
      <c r="L62" s="31">
        <v>2455.1</v>
      </c>
      <c r="M62" s="31">
        <v>4.6832099999999999</v>
      </c>
      <c r="N62" s="1"/>
      <c r="O62" s="1"/>
    </row>
    <row r="63" spans="1:15" ht="12.75" customHeight="1">
      <c r="A63" s="31">
        <v>53</v>
      </c>
      <c r="B63" s="31" t="s">
        <v>318</v>
      </c>
      <c r="C63" s="31">
        <v>325.3</v>
      </c>
      <c r="D63" s="40">
        <v>322.95</v>
      </c>
      <c r="E63" s="40">
        <v>315.34999999999997</v>
      </c>
      <c r="F63" s="40">
        <v>305.39999999999998</v>
      </c>
      <c r="G63" s="40">
        <v>297.79999999999995</v>
      </c>
      <c r="H63" s="40">
        <v>332.9</v>
      </c>
      <c r="I63" s="40">
        <v>340.5</v>
      </c>
      <c r="J63" s="40">
        <v>350.45</v>
      </c>
      <c r="K63" s="31">
        <v>330.55</v>
      </c>
      <c r="L63" s="31">
        <v>313</v>
      </c>
      <c r="M63" s="31">
        <v>9.3192500000000003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298.3</v>
      </c>
      <c r="D64" s="40">
        <v>300.86666666666662</v>
      </c>
      <c r="E64" s="40">
        <v>291.48333333333323</v>
      </c>
      <c r="F64" s="40">
        <v>284.66666666666663</v>
      </c>
      <c r="G64" s="40">
        <v>275.28333333333325</v>
      </c>
      <c r="H64" s="40">
        <v>307.68333333333322</v>
      </c>
      <c r="I64" s="40">
        <v>317.06666666666655</v>
      </c>
      <c r="J64" s="40">
        <v>323.88333333333321</v>
      </c>
      <c r="K64" s="31">
        <v>310.25</v>
      </c>
      <c r="L64" s="31">
        <v>294.05</v>
      </c>
      <c r="M64" s="31">
        <v>154.7157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97.8</v>
      </c>
      <c r="D65" s="40">
        <v>98.883333333333326</v>
      </c>
      <c r="E65" s="40">
        <v>96.316666666666649</v>
      </c>
      <c r="F65" s="40">
        <v>94.833333333333329</v>
      </c>
      <c r="G65" s="40">
        <v>92.266666666666652</v>
      </c>
      <c r="H65" s="40">
        <v>100.36666666666665</v>
      </c>
      <c r="I65" s="40">
        <v>102.93333333333331</v>
      </c>
      <c r="J65" s="40">
        <v>104.41666666666664</v>
      </c>
      <c r="K65" s="31">
        <v>101.45</v>
      </c>
      <c r="L65" s="31">
        <v>97.4</v>
      </c>
      <c r="M65" s="31">
        <v>624.86211000000003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59.45</v>
      </c>
      <c r="D66" s="40">
        <v>60.35</v>
      </c>
      <c r="E66" s="40">
        <v>58.1</v>
      </c>
      <c r="F66" s="40">
        <v>56.75</v>
      </c>
      <c r="G66" s="40">
        <v>54.5</v>
      </c>
      <c r="H66" s="40">
        <v>61.7</v>
      </c>
      <c r="I66" s="40">
        <v>63.95</v>
      </c>
      <c r="J66" s="40">
        <v>65.300000000000011</v>
      </c>
      <c r="K66" s="31">
        <v>62.6</v>
      </c>
      <c r="L66" s="31">
        <v>59</v>
      </c>
      <c r="M66" s="31">
        <v>103.23547000000001</v>
      </c>
      <c r="N66" s="1"/>
      <c r="O66" s="1"/>
    </row>
    <row r="67" spans="1:15" ht="12.75" customHeight="1">
      <c r="A67" s="31">
        <v>57</v>
      </c>
      <c r="B67" s="31" t="s">
        <v>312</v>
      </c>
      <c r="C67" s="31">
        <v>3246.7</v>
      </c>
      <c r="D67" s="40">
        <v>3270.6833333333329</v>
      </c>
      <c r="E67" s="40">
        <v>3176.3666666666659</v>
      </c>
      <c r="F67" s="40">
        <v>3106.0333333333328</v>
      </c>
      <c r="G67" s="40">
        <v>3011.7166666666658</v>
      </c>
      <c r="H67" s="40">
        <v>3341.016666666666</v>
      </c>
      <c r="I67" s="40">
        <v>3435.3333333333326</v>
      </c>
      <c r="J67" s="40">
        <v>3505.6666666666661</v>
      </c>
      <c r="K67" s="31">
        <v>3365</v>
      </c>
      <c r="L67" s="31">
        <v>3200.35</v>
      </c>
      <c r="M67" s="31">
        <v>0.51319999999999999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1965.25</v>
      </c>
      <c r="D68" s="40">
        <v>1973.55</v>
      </c>
      <c r="E68" s="40">
        <v>1941.6999999999998</v>
      </c>
      <c r="F68" s="40">
        <v>1918.1499999999999</v>
      </c>
      <c r="G68" s="40">
        <v>1886.2999999999997</v>
      </c>
      <c r="H68" s="40">
        <v>1997.1</v>
      </c>
      <c r="I68" s="40">
        <v>2028.9499999999998</v>
      </c>
      <c r="J68" s="40">
        <v>2052.5</v>
      </c>
      <c r="K68" s="31">
        <v>2005.4</v>
      </c>
      <c r="L68" s="31">
        <v>1950</v>
      </c>
      <c r="M68" s="31">
        <v>2.35839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5006.3</v>
      </c>
      <c r="D69" s="40">
        <v>5013.4333333333334</v>
      </c>
      <c r="E69" s="40">
        <v>4967.916666666667</v>
      </c>
      <c r="F69" s="40">
        <v>4929.5333333333338</v>
      </c>
      <c r="G69" s="40">
        <v>4884.0166666666673</v>
      </c>
      <c r="H69" s="40">
        <v>5051.8166666666666</v>
      </c>
      <c r="I69" s="40">
        <v>5097.333333333333</v>
      </c>
      <c r="J69" s="40">
        <v>5135.7166666666662</v>
      </c>
      <c r="K69" s="31">
        <v>5058.95</v>
      </c>
      <c r="L69" s="31">
        <v>4975.05</v>
      </c>
      <c r="M69" s="31">
        <v>8.3419999999999994E-2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1092.25</v>
      </c>
      <c r="D70" s="40">
        <v>1097.0833333333333</v>
      </c>
      <c r="E70" s="40">
        <v>1077.1666666666665</v>
      </c>
      <c r="F70" s="40">
        <v>1062.0833333333333</v>
      </c>
      <c r="G70" s="40">
        <v>1042.1666666666665</v>
      </c>
      <c r="H70" s="40">
        <v>1112.1666666666665</v>
      </c>
      <c r="I70" s="40">
        <v>1132.083333333333</v>
      </c>
      <c r="J70" s="40">
        <v>1147.1666666666665</v>
      </c>
      <c r="K70" s="31">
        <v>1117</v>
      </c>
      <c r="L70" s="31">
        <v>1082</v>
      </c>
      <c r="M70" s="31">
        <v>0.34037000000000001</v>
      </c>
      <c r="N70" s="1"/>
      <c r="O70" s="1"/>
    </row>
    <row r="71" spans="1:15" ht="12.75" customHeight="1">
      <c r="A71" s="31">
        <v>61</v>
      </c>
      <c r="B71" s="31" t="s">
        <v>321</v>
      </c>
      <c r="C71" s="31">
        <v>416.75</v>
      </c>
      <c r="D71" s="40">
        <v>417.86666666666662</v>
      </c>
      <c r="E71" s="40">
        <v>411.88333333333321</v>
      </c>
      <c r="F71" s="40">
        <v>407.01666666666659</v>
      </c>
      <c r="G71" s="40">
        <v>401.03333333333319</v>
      </c>
      <c r="H71" s="40">
        <v>422.73333333333323</v>
      </c>
      <c r="I71" s="40">
        <v>428.7166666666667</v>
      </c>
      <c r="J71" s="40">
        <v>433.58333333333326</v>
      </c>
      <c r="K71" s="31">
        <v>423.85</v>
      </c>
      <c r="L71" s="31">
        <v>413</v>
      </c>
      <c r="M71" s="31">
        <v>1.3607199999999999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200.3</v>
      </c>
      <c r="D72" s="40">
        <v>202.68333333333331</v>
      </c>
      <c r="E72" s="40">
        <v>197.51666666666662</v>
      </c>
      <c r="F72" s="40">
        <v>194.73333333333332</v>
      </c>
      <c r="G72" s="40">
        <v>189.56666666666663</v>
      </c>
      <c r="H72" s="40">
        <v>205.46666666666661</v>
      </c>
      <c r="I72" s="40">
        <v>210.6333333333333</v>
      </c>
      <c r="J72" s="40">
        <v>213.4166666666666</v>
      </c>
      <c r="K72" s="31">
        <v>207.85</v>
      </c>
      <c r="L72" s="31">
        <v>199.9</v>
      </c>
      <c r="M72" s="31">
        <v>38.099020000000003</v>
      </c>
      <c r="N72" s="1"/>
      <c r="O72" s="1"/>
    </row>
    <row r="73" spans="1:15" ht="12.75" customHeight="1">
      <c r="A73" s="31">
        <v>63</v>
      </c>
      <c r="B73" s="31" t="s">
        <v>313</v>
      </c>
      <c r="C73" s="31">
        <v>1612.25</v>
      </c>
      <c r="D73" s="40">
        <v>1616.9833333333333</v>
      </c>
      <c r="E73" s="40">
        <v>1589.2666666666667</v>
      </c>
      <c r="F73" s="40">
        <v>1566.2833333333333</v>
      </c>
      <c r="G73" s="40">
        <v>1538.5666666666666</v>
      </c>
      <c r="H73" s="40">
        <v>1639.9666666666667</v>
      </c>
      <c r="I73" s="40">
        <v>1667.6833333333334</v>
      </c>
      <c r="J73" s="40">
        <v>1690.6666666666667</v>
      </c>
      <c r="K73" s="31">
        <v>1644.7</v>
      </c>
      <c r="L73" s="31">
        <v>1594</v>
      </c>
      <c r="M73" s="31">
        <v>2.99525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737.7</v>
      </c>
      <c r="D74" s="40">
        <v>735.58333333333337</v>
      </c>
      <c r="E74" s="40">
        <v>724.16666666666674</v>
      </c>
      <c r="F74" s="40">
        <v>710.63333333333333</v>
      </c>
      <c r="G74" s="40">
        <v>699.2166666666667</v>
      </c>
      <c r="H74" s="40">
        <v>749.11666666666679</v>
      </c>
      <c r="I74" s="40">
        <v>760.53333333333353</v>
      </c>
      <c r="J74" s="40">
        <v>774.06666666666683</v>
      </c>
      <c r="K74" s="31">
        <v>747</v>
      </c>
      <c r="L74" s="31">
        <v>722.05</v>
      </c>
      <c r="M74" s="31">
        <v>9.4160000000000004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765.3</v>
      </c>
      <c r="D75" s="40">
        <v>770.63333333333321</v>
      </c>
      <c r="E75" s="40">
        <v>756.86666666666645</v>
      </c>
      <c r="F75" s="40">
        <v>748.43333333333328</v>
      </c>
      <c r="G75" s="40">
        <v>734.66666666666652</v>
      </c>
      <c r="H75" s="40">
        <v>779.06666666666638</v>
      </c>
      <c r="I75" s="40">
        <v>792.83333333333326</v>
      </c>
      <c r="J75" s="40">
        <v>801.26666666666631</v>
      </c>
      <c r="K75" s="31">
        <v>784.4</v>
      </c>
      <c r="L75" s="31">
        <v>762.2</v>
      </c>
      <c r="M75" s="31">
        <v>9.7296899999999997</v>
      </c>
      <c r="N75" s="1"/>
      <c r="O75" s="1"/>
    </row>
    <row r="76" spans="1:15" ht="12.75" customHeight="1">
      <c r="A76" s="31">
        <v>66</v>
      </c>
      <c r="B76" s="31" t="s">
        <v>322</v>
      </c>
      <c r="C76" s="31">
        <v>10576.3</v>
      </c>
      <c r="D76" s="40">
        <v>10755.766666666666</v>
      </c>
      <c r="E76" s="40">
        <v>10330.533333333333</v>
      </c>
      <c r="F76" s="40">
        <v>10084.766666666666</v>
      </c>
      <c r="G76" s="40">
        <v>9659.5333333333328</v>
      </c>
      <c r="H76" s="40">
        <v>11001.533333333333</v>
      </c>
      <c r="I76" s="40">
        <v>11426.766666666666</v>
      </c>
      <c r="J76" s="40">
        <v>11672.533333333333</v>
      </c>
      <c r="K76" s="31">
        <v>11181</v>
      </c>
      <c r="L76" s="31">
        <v>10510</v>
      </c>
      <c r="M76" s="31">
        <v>4.4769999999999997E-2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689.75</v>
      </c>
      <c r="D77" s="40">
        <v>693.4</v>
      </c>
      <c r="E77" s="40">
        <v>680.75</v>
      </c>
      <c r="F77" s="40">
        <v>671.75</v>
      </c>
      <c r="G77" s="40">
        <v>659.1</v>
      </c>
      <c r="H77" s="40">
        <v>702.4</v>
      </c>
      <c r="I77" s="40">
        <v>715.04999999999984</v>
      </c>
      <c r="J77" s="40">
        <v>724.05</v>
      </c>
      <c r="K77" s="31">
        <v>706.05</v>
      </c>
      <c r="L77" s="31">
        <v>684.4</v>
      </c>
      <c r="M77" s="31">
        <v>88.845070000000007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67.95</v>
      </c>
      <c r="D78" s="40">
        <v>68.716666666666669</v>
      </c>
      <c r="E78" s="40">
        <v>66.583333333333343</v>
      </c>
      <c r="F78" s="40">
        <v>65.216666666666669</v>
      </c>
      <c r="G78" s="40">
        <v>63.083333333333343</v>
      </c>
      <c r="H78" s="40">
        <v>70.083333333333343</v>
      </c>
      <c r="I78" s="40">
        <v>72.216666666666669</v>
      </c>
      <c r="J78" s="40">
        <v>73.583333333333343</v>
      </c>
      <c r="K78" s="31">
        <v>70.849999999999994</v>
      </c>
      <c r="L78" s="31">
        <v>67.349999999999994</v>
      </c>
      <c r="M78" s="31">
        <v>454.80813999999998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337.85</v>
      </c>
      <c r="D79" s="40">
        <v>337.93333333333334</v>
      </c>
      <c r="E79" s="40">
        <v>334.91666666666669</v>
      </c>
      <c r="F79" s="40">
        <v>331.98333333333335</v>
      </c>
      <c r="G79" s="40">
        <v>328.9666666666667</v>
      </c>
      <c r="H79" s="40">
        <v>340.86666666666667</v>
      </c>
      <c r="I79" s="40">
        <v>343.88333333333333</v>
      </c>
      <c r="J79" s="40">
        <v>346.81666666666666</v>
      </c>
      <c r="K79" s="31">
        <v>340.95</v>
      </c>
      <c r="L79" s="31">
        <v>335</v>
      </c>
      <c r="M79" s="31">
        <v>32.637520000000002</v>
      </c>
      <c r="N79" s="1"/>
      <c r="O79" s="1"/>
    </row>
    <row r="80" spans="1:15" ht="12.75" customHeight="1">
      <c r="A80" s="31">
        <v>70</v>
      </c>
      <c r="B80" s="31" t="s">
        <v>323</v>
      </c>
      <c r="C80" s="31">
        <v>1440.65</v>
      </c>
      <c r="D80" s="40">
        <v>1423.9666666666665</v>
      </c>
      <c r="E80" s="40">
        <v>1397.9333333333329</v>
      </c>
      <c r="F80" s="40">
        <v>1355.2166666666665</v>
      </c>
      <c r="G80" s="40">
        <v>1329.1833333333329</v>
      </c>
      <c r="H80" s="40">
        <v>1466.6833333333329</v>
      </c>
      <c r="I80" s="40">
        <v>1492.7166666666662</v>
      </c>
      <c r="J80" s="40">
        <v>1535.4333333333329</v>
      </c>
      <c r="K80" s="31">
        <v>1450</v>
      </c>
      <c r="L80" s="31">
        <v>1381.25</v>
      </c>
      <c r="M80" s="31">
        <v>0.99587999999999999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6578.6</v>
      </c>
      <c r="D81" s="40">
        <v>6608.6500000000005</v>
      </c>
      <c r="E81" s="40">
        <v>6480.3000000000011</v>
      </c>
      <c r="F81" s="40">
        <v>6382.0000000000009</v>
      </c>
      <c r="G81" s="40">
        <v>6253.6500000000015</v>
      </c>
      <c r="H81" s="40">
        <v>6706.9500000000007</v>
      </c>
      <c r="I81" s="40">
        <v>6835.3000000000011</v>
      </c>
      <c r="J81" s="40">
        <v>6933.6</v>
      </c>
      <c r="K81" s="31">
        <v>6737</v>
      </c>
      <c r="L81" s="31">
        <v>6510.35</v>
      </c>
      <c r="M81" s="31">
        <v>0.32338</v>
      </c>
      <c r="N81" s="1"/>
      <c r="O81" s="1"/>
    </row>
    <row r="82" spans="1:15" ht="12.75" customHeight="1">
      <c r="A82" s="31">
        <v>72</v>
      </c>
      <c r="B82" s="31" t="s">
        <v>326</v>
      </c>
      <c r="C82" s="31">
        <v>936.65</v>
      </c>
      <c r="D82" s="40">
        <v>937.38333333333333</v>
      </c>
      <c r="E82" s="40">
        <v>914.76666666666665</v>
      </c>
      <c r="F82" s="40">
        <v>892.88333333333333</v>
      </c>
      <c r="G82" s="40">
        <v>870.26666666666665</v>
      </c>
      <c r="H82" s="40">
        <v>959.26666666666665</v>
      </c>
      <c r="I82" s="40">
        <v>981.88333333333321</v>
      </c>
      <c r="J82" s="40">
        <v>1003.7666666666667</v>
      </c>
      <c r="K82" s="31">
        <v>960</v>
      </c>
      <c r="L82" s="31">
        <v>915.5</v>
      </c>
      <c r="M82" s="31">
        <v>1.47302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16712.150000000001</v>
      </c>
      <c r="D83" s="40">
        <v>16771.7</v>
      </c>
      <c r="E83" s="40">
        <v>16540.45</v>
      </c>
      <c r="F83" s="40">
        <v>16368.75</v>
      </c>
      <c r="G83" s="40">
        <v>16137.5</v>
      </c>
      <c r="H83" s="40">
        <v>16943.400000000001</v>
      </c>
      <c r="I83" s="40">
        <v>17174.650000000001</v>
      </c>
      <c r="J83" s="40">
        <v>17346.350000000002</v>
      </c>
      <c r="K83" s="31">
        <v>17002.95</v>
      </c>
      <c r="L83" s="31">
        <v>16600</v>
      </c>
      <c r="M83" s="31">
        <v>0.27755999999999997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420.8</v>
      </c>
      <c r="D84" s="40">
        <v>423.61666666666662</v>
      </c>
      <c r="E84" s="40">
        <v>416.23333333333323</v>
      </c>
      <c r="F84" s="40">
        <v>411.66666666666663</v>
      </c>
      <c r="G84" s="40">
        <v>404.28333333333325</v>
      </c>
      <c r="H84" s="40">
        <v>428.18333333333322</v>
      </c>
      <c r="I84" s="40">
        <v>435.56666666666655</v>
      </c>
      <c r="J84" s="40">
        <v>440.13333333333321</v>
      </c>
      <c r="K84" s="31">
        <v>431</v>
      </c>
      <c r="L84" s="31">
        <v>419.05</v>
      </c>
      <c r="M84" s="31">
        <v>36.212409999999998</v>
      </c>
      <c r="N84" s="1"/>
      <c r="O84" s="1"/>
    </row>
    <row r="85" spans="1:15" ht="12.75" customHeight="1">
      <c r="A85" s="31">
        <v>75</v>
      </c>
      <c r="B85" s="31" t="s">
        <v>327</v>
      </c>
      <c r="C85" s="31">
        <v>442.25</v>
      </c>
      <c r="D85" s="40">
        <v>448.09999999999997</v>
      </c>
      <c r="E85" s="40">
        <v>432.29999999999995</v>
      </c>
      <c r="F85" s="40">
        <v>422.34999999999997</v>
      </c>
      <c r="G85" s="40">
        <v>406.54999999999995</v>
      </c>
      <c r="H85" s="40">
        <v>458.04999999999995</v>
      </c>
      <c r="I85" s="40">
        <v>473.85</v>
      </c>
      <c r="J85" s="40">
        <v>483.79999999999995</v>
      </c>
      <c r="K85" s="31">
        <v>463.9</v>
      </c>
      <c r="L85" s="31">
        <v>438.15</v>
      </c>
      <c r="M85" s="31">
        <v>2.3937300000000001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3681.9</v>
      </c>
      <c r="D86" s="40">
        <v>3688.2000000000003</v>
      </c>
      <c r="E86" s="40">
        <v>3647.7000000000007</v>
      </c>
      <c r="F86" s="40">
        <v>3613.5000000000005</v>
      </c>
      <c r="G86" s="40">
        <v>3573.0000000000009</v>
      </c>
      <c r="H86" s="40">
        <v>3722.4000000000005</v>
      </c>
      <c r="I86" s="40">
        <v>3762.8999999999996</v>
      </c>
      <c r="J86" s="40">
        <v>3797.1000000000004</v>
      </c>
      <c r="K86" s="31">
        <v>3728.7</v>
      </c>
      <c r="L86" s="31">
        <v>3654</v>
      </c>
      <c r="M86" s="31">
        <v>1.93658</v>
      </c>
      <c r="N86" s="1"/>
      <c r="O86" s="1"/>
    </row>
    <row r="87" spans="1:15" ht="12.75" customHeight="1">
      <c r="A87" s="31">
        <v>77</v>
      </c>
      <c r="B87" s="31" t="s">
        <v>314</v>
      </c>
      <c r="C87" s="31">
        <v>1318.9</v>
      </c>
      <c r="D87" s="40">
        <v>1329.0333333333335</v>
      </c>
      <c r="E87" s="40">
        <v>1294.866666666667</v>
      </c>
      <c r="F87" s="40">
        <v>1270.8333333333335</v>
      </c>
      <c r="G87" s="40">
        <v>1236.666666666667</v>
      </c>
      <c r="H87" s="40">
        <v>1353.0666666666671</v>
      </c>
      <c r="I87" s="40">
        <v>1387.2333333333336</v>
      </c>
      <c r="J87" s="40">
        <v>1411.2666666666671</v>
      </c>
      <c r="K87" s="31">
        <v>1363.2</v>
      </c>
      <c r="L87" s="31">
        <v>1305</v>
      </c>
      <c r="M87" s="31">
        <v>3.7425299999999999</v>
      </c>
      <c r="N87" s="1"/>
      <c r="O87" s="1"/>
    </row>
    <row r="88" spans="1:15" ht="12.75" customHeight="1">
      <c r="A88" s="31">
        <v>78</v>
      </c>
      <c r="B88" s="31" t="s">
        <v>324</v>
      </c>
      <c r="C88" s="31">
        <v>419.45</v>
      </c>
      <c r="D88" s="40">
        <v>417.18333333333334</v>
      </c>
      <c r="E88" s="40">
        <v>409.81666666666666</v>
      </c>
      <c r="F88" s="40">
        <v>400.18333333333334</v>
      </c>
      <c r="G88" s="40">
        <v>392.81666666666666</v>
      </c>
      <c r="H88" s="40">
        <v>426.81666666666666</v>
      </c>
      <c r="I88" s="40">
        <v>434.18333333333334</v>
      </c>
      <c r="J88" s="40">
        <v>443.81666666666666</v>
      </c>
      <c r="K88" s="31">
        <v>424.55</v>
      </c>
      <c r="L88" s="31">
        <v>407.55</v>
      </c>
      <c r="M88" s="31">
        <v>31.115120000000001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150.85</v>
      </c>
      <c r="D89" s="40">
        <v>152.96666666666667</v>
      </c>
      <c r="E89" s="40">
        <v>147.43333333333334</v>
      </c>
      <c r="F89" s="40">
        <v>144.01666666666668</v>
      </c>
      <c r="G89" s="40">
        <v>138.48333333333335</v>
      </c>
      <c r="H89" s="40">
        <v>156.38333333333333</v>
      </c>
      <c r="I89" s="40">
        <v>161.91666666666669</v>
      </c>
      <c r="J89" s="40">
        <v>165.33333333333331</v>
      </c>
      <c r="K89" s="31">
        <v>158.5</v>
      </c>
      <c r="L89" s="31">
        <v>149.55000000000001</v>
      </c>
      <c r="M89" s="31">
        <v>15.901289999999999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491.7</v>
      </c>
      <c r="D90" s="40">
        <v>497.43333333333339</v>
      </c>
      <c r="E90" s="40">
        <v>483.86666666666679</v>
      </c>
      <c r="F90" s="40">
        <v>476.03333333333342</v>
      </c>
      <c r="G90" s="40">
        <v>462.46666666666681</v>
      </c>
      <c r="H90" s="40">
        <v>505.26666666666677</v>
      </c>
      <c r="I90" s="40">
        <v>518.83333333333337</v>
      </c>
      <c r="J90" s="40">
        <v>526.66666666666674</v>
      </c>
      <c r="K90" s="31">
        <v>511</v>
      </c>
      <c r="L90" s="31">
        <v>489.6</v>
      </c>
      <c r="M90" s="31">
        <v>19.87837</v>
      </c>
      <c r="N90" s="1"/>
      <c r="O90" s="1"/>
    </row>
    <row r="91" spans="1:15" ht="12.75" customHeight="1">
      <c r="A91" s="31">
        <v>81</v>
      </c>
      <c r="B91" s="31" t="s">
        <v>346</v>
      </c>
      <c r="C91" s="31">
        <v>3017.85</v>
      </c>
      <c r="D91" s="40">
        <v>3019.35</v>
      </c>
      <c r="E91" s="40">
        <v>2988.7</v>
      </c>
      <c r="F91" s="40">
        <v>2959.5499999999997</v>
      </c>
      <c r="G91" s="40">
        <v>2928.8999999999996</v>
      </c>
      <c r="H91" s="40">
        <v>3048.5</v>
      </c>
      <c r="I91" s="40">
        <v>3079.1500000000005</v>
      </c>
      <c r="J91" s="40">
        <v>3108.3</v>
      </c>
      <c r="K91" s="31">
        <v>3050</v>
      </c>
      <c r="L91" s="31">
        <v>2990.2</v>
      </c>
      <c r="M91" s="31">
        <v>1.4884999999999999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195.4</v>
      </c>
      <c r="D92" s="40">
        <v>197.56666666666669</v>
      </c>
      <c r="E92" s="40">
        <v>192.33333333333337</v>
      </c>
      <c r="F92" s="40">
        <v>189.26666666666668</v>
      </c>
      <c r="G92" s="40">
        <v>184.03333333333336</v>
      </c>
      <c r="H92" s="40">
        <v>200.63333333333338</v>
      </c>
      <c r="I92" s="40">
        <v>205.86666666666667</v>
      </c>
      <c r="J92" s="40">
        <v>208.93333333333339</v>
      </c>
      <c r="K92" s="31">
        <v>202.8</v>
      </c>
      <c r="L92" s="31">
        <v>194.5</v>
      </c>
      <c r="M92" s="31">
        <v>282.19533000000001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628.15</v>
      </c>
      <c r="D93" s="40">
        <v>633.01666666666665</v>
      </c>
      <c r="E93" s="40">
        <v>616.58333333333326</v>
      </c>
      <c r="F93" s="40">
        <v>605.01666666666665</v>
      </c>
      <c r="G93" s="40">
        <v>588.58333333333326</v>
      </c>
      <c r="H93" s="40">
        <v>644.58333333333326</v>
      </c>
      <c r="I93" s="40">
        <v>661.01666666666665</v>
      </c>
      <c r="J93" s="40">
        <v>672.58333333333326</v>
      </c>
      <c r="K93" s="31">
        <v>649.45000000000005</v>
      </c>
      <c r="L93" s="31">
        <v>621.45000000000005</v>
      </c>
      <c r="M93" s="31">
        <v>9.5329200000000007</v>
      </c>
      <c r="N93" s="1"/>
      <c r="O93" s="1"/>
    </row>
    <row r="94" spans="1:15" ht="12.75" customHeight="1">
      <c r="A94" s="31">
        <v>84</v>
      </c>
      <c r="B94" s="31" t="s">
        <v>333</v>
      </c>
      <c r="C94" s="31">
        <v>828.15</v>
      </c>
      <c r="D94" s="40">
        <v>835.68333333333339</v>
      </c>
      <c r="E94" s="40">
        <v>814.46666666666681</v>
      </c>
      <c r="F94" s="40">
        <v>800.78333333333342</v>
      </c>
      <c r="G94" s="40">
        <v>779.56666666666683</v>
      </c>
      <c r="H94" s="40">
        <v>849.36666666666679</v>
      </c>
      <c r="I94" s="40">
        <v>870.58333333333348</v>
      </c>
      <c r="J94" s="40">
        <v>884.26666666666677</v>
      </c>
      <c r="K94" s="31">
        <v>856.9</v>
      </c>
      <c r="L94" s="31">
        <v>822</v>
      </c>
      <c r="M94" s="31">
        <v>1.0824199999999999</v>
      </c>
      <c r="N94" s="1"/>
      <c r="O94" s="1"/>
    </row>
    <row r="95" spans="1:15" ht="12.75" customHeight="1">
      <c r="A95" s="31">
        <v>85</v>
      </c>
      <c r="B95" s="31" t="s">
        <v>335</v>
      </c>
      <c r="C95" s="31">
        <v>846.05</v>
      </c>
      <c r="D95" s="40">
        <v>846.98333333333323</v>
      </c>
      <c r="E95" s="40">
        <v>829.06666666666649</v>
      </c>
      <c r="F95" s="40">
        <v>812.08333333333326</v>
      </c>
      <c r="G95" s="40">
        <v>794.16666666666652</v>
      </c>
      <c r="H95" s="40">
        <v>863.96666666666647</v>
      </c>
      <c r="I95" s="40">
        <v>881.88333333333321</v>
      </c>
      <c r="J95" s="40">
        <v>898.86666666666645</v>
      </c>
      <c r="K95" s="31">
        <v>864.9</v>
      </c>
      <c r="L95" s="31">
        <v>830</v>
      </c>
      <c r="M95" s="31">
        <v>0.79149999999999998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139.75</v>
      </c>
      <c r="D96" s="40">
        <v>139.96666666666667</v>
      </c>
      <c r="E96" s="40">
        <v>137.93333333333334</v>
      </c>
      <c r="F96" s="40">
        <v>136.11666666666667</v>
      </c>
      <c r="G96" s="40">
        <v>134.08333333333334</v>
      </c>
      <c r="H96" s="40">
        <v>141.78333333333333</v>
      </c>
      <c r="I96" s="40">
        <v>143.81666666666669</v>
      </c>
      <c r="J96" s="40">
        <v>145.63333333333333</v>
      </c>
      <c r="K96" s="31">
        <v>142</v>
      </c>
      <c r="L96" s="31">
        <v>138.15</v>
      </c>
      <c r="M96" s="31">
        <v>5.3459199999999996</v>
      </c>
      <c r="N96" s="1"/>
      <c r="O96" s="1"/>
    </row>
    <row r="97" spans="1:15" ht="12.75" customHeight="1">
      <c r="A97" s="31">
        <v>87</v>
      </c>
      <c r="B97" s="31" t="s">
        <v>329</v>
      </c>
      <c r="C97" s="31">
        <v>366.3</v>
      </c>
      <c r="D97" s="40">
        <v>366</v>
      </c>
      <c r="E97" s="40">
        <v>360.85</v>
      </c>
      <c r="F97" s="40">
        <v>355.40000000000003</v>
      </c>
      <c r="G97" s="40">
        <v>350.25000000000006</v>
      </c>
      <c r="H97" s="40">
        <v>371.45</v>
      </c>
      <c r="I97" s="40">
        <v>376.59999999999997</v>
      </c>
      <c r="J97" s="40">
        <v>382.04999999999995</v>
      </c>
      <c r="K97" s="31">
        <v>371.15</v>
      </c>
      <c r="L97" s="31">
        <v>360.55</v>
      </c>
      <c r="M97" s="31">
        <v>1.5170300000000001</v>
      </c>
      <c r="N97" s="1"/>
      <c r="O97" s="1"/>
    </row>
    <row r="98" spans="1:15" ht="12.75" customHeight="1">
      <c r="A98" s="31">
        <v>88</v>
      </c>
      <c r="B98" s="31" t="s">
        <v>338</v>
      </c>
      <c r="C98" s="31">
        <v>1336.9</v>
      </c>
      <c r="D98" s="40">
        <v>1350.3333333333333</v>
      </c>
      <c r="E98" s="40">
        <v>1314.6666666666665</v>
      </c>
      <c r="F98" s="40">
        <v>1292.4333333333332</v>
      </c>
      <c r="G98" s="40">
        <v>1256.7666666666664</v>
      </c>
      <c r="H98" s="40">
        <v>1372.5666666666666</v>
      </c>
      <c r="I98" s="40">
        <v>1408.2333333333331</v>
      </c>
      <c r="J98" s="40">
        <v>1430.4666666666667</v>
      </c>
      <c r="K98" s="31">
        <v>1386</v>
      </c>
      <c r="L98" s="31">
        <v>1328.1</v>
      </c>
      <c r="M98" s="31">
        <v>3.0465599999999999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1265.5</v>
      </c>
      <c r="D99" s="40">
        <v>1274.3</v>
      </c>
      <c r="E99" s="40">
        <v>1250.5999999999999</v>
      </c>
      <c r="F99" s="40">
        <v>1235.7</v>
      </c>
      <c r="G99" s="40">
        <v>1212</v>
      </c>
      <c r="H99" s="40">
        <v>1289.1999999999998</v>
      </c>
      <c r="I99" s="40">
        <v>1312.9</v>
      </c>
      <c r="J99" s="40">
        <v>1327.7999999999997</v>
      </c>
      <c r="K99" s="31">
        <v>1298</v>
      </c>
      <c r="L99" s="31">
        <v>1259.4000000000001</v>
      </c>
      <c r="M99" s="31">
        <v>2.0622699999999998</v>
      </c>
      <c r="N99" s="1"/>
      <c r="O99" s="1"/>
    </row>
    <row r="100" spans="1:15" ht="12.75" customHeight="1">
      <c r="A100" s="31">
        <v>90</v>
      </c>
      <c r="B100" s="31" t="s">
        <v>337</v>
      </c>
      <c r="C100" s="31">
        <v>22.1</v>
      </c>
      <c r="D100" s="40">
        <v>22.349999999999998</v>
      </c>
      <c r="E100" s="40">
        <v>21.699999999999996</v>
      </c>
      <c r="F100" s="40">
        <v>21.299999999999997</v>
      </c>
      <c r="G100" s="40">
        <v>20.649999999999995</v>
      </c>
      <c r="H100" s="40">
        <v>22.749999999999996</v>
      </c>
      <c r="I100" s="40">
        <v>23.399999999999995</v>
      </c>
      <c r="J100" s="40">
        <v>23.799999999999997</v>
      </c>
      <c r="K100" s="31">
        <v>23</v>
      </c>
      <c r="L100" s="31">
        <v>21.95</v>
      </c>
      <c r="M100" s="31">
        <v>64.299210000000002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546.25</v>
      </c>
      <c r="D101" s="40">
        <v>544.7833333333333</v>
      </c>
      <c r="E101" s="40">
        <v>539.46666666666658</v>
      </c>
      <c r="F101" s="40">
        <v>532.68333333333328</v>
      </c>
      <c r="G101" s="40">
        <v>527.36666666666656</v>
      </c>
      <c r="H101" s="40">
        <v>551.56666666666661</v>
      </c>
      <c r="I101" s="40">
        <v>556.88333333333321</v>
      </c>
      <c r="J101" s="40">
        <v>563.66666666666663</v>
      </c>
      <c r="K101" s="31">
        <v>550.1</v>
      </c>
      <c r="L101" s="31">
        <v>538</v>
      </c>
      <c r="M101" s="31">
        <v>2.1241699999999999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790.9</v>
      </c>
      <c r="D102" s="40">
        <v>796.7166666666667</v>
      </c>
      <c r="E102" s="40">
        <v>783.18333333333339</v>
      </c>
      <c r="F102" s="40">
        <v>775.4666666666667</v>
      </c>
      <c r="G102" s="40">
        <v>761.93333333333339</v>
      </c>
      <c r="H102" s="40">
        <v>804.43333333333339</v>
      </c>
      <c r="I102" s="40">
        <v>817.9666666666667</v>
      </c>
      <c r="J102" s="40">
        <v>825.68333333333339</v>
      </c>
      <c r="K102" s="31">
        <v>810.25</v>
      </c>
      <c r="L102" s="31">
        <v>789</v>
      </c>
      <c r="M102" s="31">
        <v>1.8324100000000001</v>
      </c>
      <c r="N102" s="1"/>
      <c r="O102" s="1"/>
    </row>
    <row r="103" spans="1:15" ht="12.75" customHeight="1">
      <c r="A103" s="31">
        <v>93</v>
      </c>
      <c r="B103" s="31" t="s">
        <v>341</v>
      </c>
      <c r="C103" s="31">
        <v>5347.75</v>
      </c>
      <c r="D103" s="40">
        <v>5401.1833333333334</v>
      </c>
      <c r="E103" s="40">
        <v>5227.5666666666666</v>
      </c>
      <c r="F103" s="40">
        <v>5107.3833333333332</v>
      </c>
      <c r="G103" s="40">
        <v>4933.7666666666664</v>
      </c>
      <c r="H103" s="40">
        <v>5521.3666666666668</v>
      </c>
      <c r="I103" s="40">
        <v>5694.9833333333336</v>
      </c>
      <c r="J103" s="40">
        <v>5815.166666666667</v>
      </c>
      <c r="K103" s="31">
        <v>5574.8</v>
      </c>
      <c r="L103" s="31">
        <v>5281</v>
      </c>
      <c r="M103" s="31">
        <v>9.7640000000000005E-2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89.25</v>
      </c>
      <c r="D104" s="40">
        <v>89.600000000000009</v>
      </c>
      <c r="E104" s="40">
        <v>88.65000000000002</v>
      </c>
      <c r="F104" s="40">
        <v>88.050000000000011</v>
      </c>
      <c r="G104" s="40">
        <v>87.100000000000023</v>
      </c>
      <c r="H104" s="40">
        <v>90.200000000000017</v>
      </c>
      <c r="I104" s="40">
        <v>91.15</v>
      </c>
      <c r="J104" s="40">
        <v>91.750000000000014</v>
      </c>
      <c r="K104" s="31">
        <v>90.55</v>
      </c>
      <c r="L104" s="31">
        <v>89</v>
      </c>
      <c r="M104" s="31">
        <v>33.350940000000001</v>
      </c>
      <c r="N104" s="1"/>
      <c r="O104" s="1"/>
    </row>
    <row r="105" spans="1:15" ht="12.75" customHeight="1">
      <c r="A105" s="31">
        <v>95</v>
      </c>
      <c r="B105" s="31" t="s">
        <v>334</v>
      </c>
      <c r="C105" s="31">
        <v>537.04999999999995</v>
      </c>
      <c r="D105" s="40">
        <v>538.94999999999993</v>
      </c>
      <c r="E105" s="40">
        <v>517.89999999999986</v>
      </c>
      <c r="F105" s="40">
        <v>498.74999999999989</v>
      </c>
      <c r="G105" s="40">
        <v>477.69999999999982</v>
      </c>
      <c r="H105" s="40">
        <v>558.09999999999991</v>
      </c>
      <c r="I105" s="40">
        <v>579.14999999999986</v>
      </c>
      <c r="J105" s="40">
        <v>598.29999999999995</v>
      </c>
      <c r="K105" s="31">
        <v>560</v>
      </c>
      <c r="L105" s="31">
        <v>519.79999999999995</v>
      </c>
      <c r="M105" s="31">
        <v>0.25835000000000002</v>
      </c>
      <c r="N105" s="1"/>
      <c r="O105" s="1"/>
    </row>
    <row r="106" spans="1:15" ht="12.75" customHeight="1">
      <c r="A106" s="31">
        <v>96</v>
      </c>
      <c r="B106" s="31" t="s">
        <v>1030</v>
      </c>
      <c r="C106" s="31">
        <v>150.4</v>
      </c>
      <c r="D106" s="40">
        <v>153.13333333333333</v>
      </c>
      <c r="E106" s="40">
        <v>147.61666666666665</v>
      </c>
      <c r="F106" s="40">
        <v>144.83333333333331</v>
      </c>
      <c r="G106" s="40">
        <v>139.31666666666663</v>
      </c>
      <c r="H106" s="40">
        <v>155.91666666666666</v>
      </c>
      <c r="I106" s="40">
        <v>161.43333333333331</v>
      </c>
      <c r="J106" s="40">
        <v>164.21666666666667</v>
      </c>
      <c r="K106" s="31">
        <v>158.65</v>
      </c>
      <c r="L106" s="31">
        <v>150.35</v>
      </c>
      <c r="M106" s="31">
        <v>14.59163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241.85</v>
      </c>
      <c r="D107" s="40">
        <v>240.19999999999996</v>
      </c>
      <c r="E107" s="40">
        <v>234.19999999999993</v>
      </c>
      <c r="F107" s="40">
        <v>226.54999999999998</v>
      </c>
      <c r="G107" s="40">
        <v>220.54999999999995</v>
      </c>
      <c r="H107" s="40">
        <v>247.84999999999991</v>
      </c>
      <c r="I107" s="40">
        <v>253.84999999999997</v>
      </c>
      <c r="J107" s="40">
        <v>261.49999999999989</v>
      </c>
      <c r="K107" s="31">
        <v>246.2</v>
      </c>
      <c r="L107" s="31">
        <v>232.55</v>
      </c>
      <c r="M107" s="31">
        <v>2.6417700000000002</v>
      </c>
      <c r="N107" s="1"/>
      <c r="O107" s="1"/>
    </row>
    <row r="108" spans="1:15" ht="12.75" customHeight="1">
      <c r="A108" s="31">
        <v>98</v>
      </c>
      <c r="B108" s="31" t="s">
        <v>343</v>
      </c>
      <c r="C108" s="31">
        <v>358.25</v>
      </c>
      <c r="D108" s="40">
        <v>352.34999999999997</v>
      </c>
      <c r="E108" s="40">
        <v>341.44999999999993</v>
      </c>
      <c r="F108" s="40">
        <v>324.64999999999998</v>
      </c>
      <c r="G108" s="40">
        <v>313.74999999999994</v>
      </c>
      <c r="H108" s="40">
        <v>369.14999999999992</v>
      </c>
      <c r="I108" s="40">
        <v>380.0499999999999</v>
      </c>
      <c r="J108" s="40">
        <v>396.84999999999991</v>
      </c>
      <c r="K108" s="31">
        <v>363.25</v>
      </c>
      <c r="L108" s="31">
        <v>335.55</v>
      </c>
      <c r="M108" s="31">
        <v>21.734000000000002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609</v>
      </c>
      <c r="D109" s="40">
        <v>614.16666666666663</v>
      </c>
      <c r="E109" s="40">
        <v>598.33333333333326</v>
      </c>
      <c r="F109" s="40">
        <v>587.66666666666663</v>
      </c>
      <c r="G109" s="40">
        <v>571.83333333333326</v>
      </c>
      <c r="H109" s="40">
        <v>624.83333333333326</v>
      </c>
      <c r="I109" s="40">
        <v>640.66666666666652</v>
      </c>
      <c r="J109" s="40">
        <v>651.33333333333326</v>
      </c>
      <c r="K109" s="31">
        <v>630</v>
      </c>
      <c r="L109" s="31">
        <v>603.5</v>
      </c>
      <c r="M109" s="31">
        <v>17.909089999999999</v>
      </c>
      <c r="N109" s="1"/>
      <c r="O109" s="1"/>
    </row>
    <row r="110" spans="1:15" ht="12.75" customHeight="1">
      <c r="A110" s="31">
        <v>100</v>
      </c>
      <c r="B110" s="31" t="s">
        <v>344</v>
      </c>
      <c r="C110" s="31">
        <v>709.6</v>
      </c>
      <c r="D110" s="40">
        <v>707.83333333333337</v>
      </c>
      <c r="E110" s="40">
        <v>698.26666666666677</v>
      </c>
      <c r="F110" s="40">
        <v>686.93333333333339</v>
      </c>
      <c r="G110" s="40">
        <v>677.36666666666679</v>
      </c>
      <c r="H110" s="40">
        <v>719.16666666666674</v>
      </c>
      <c r="I110" s="40">
        <v>728.73333333333335</v>
      </c>
      <c r="J110" s="40">
        <v>740.06666666666672</v>
      </c>
      <c r="K110" s="31">
        <v>717.4</v>
      </c>
      <c r="L110" s="31">
        <v>696.5</v>
      </c>
      <c r="M110" s="31">
        <v>3.2936899999999998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891.75</v>
      </c>
      <c r="D111" s="40">
        <v>902.19999999999993</v>
      </c>
      <c r="E111" s="40">
        <v>875.84999999999991</v>
      </c>
      <c r="F111" s="40">
        <v>859.94999999999993</v>
      </c>
      <c r="G111" s="40">
        <v>833.59999999999991</v>
      </c>
      <c r="H111" s="40">
        <v>918.09999999999991</v>
      </c>
      <c r="I111" s="40">
        <v>944.45</v>
      </c>
      <c r="J111" s="40">
        <v>960.34999999999991</v>
      </c>
      <c r="K111" s="31">
        <v>928.55</v>
      </c>
      <c r="L111" s="31">
        <v>886.3</v>
      </c>
      <c r="M111" s="31">
        <v>22.249829999999999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166.55</v>
      </c>
      <c r="D112" s="40">
        <v>168.5</v>
      </c>
      <c r="E112" s="40">
        <v>164</v>
      </c>
      <c r="F112" s="40">
        <v>161.44999999999999</v>
      </c>
      <c r="G112" s="40">
        <v>156.94999999999999</v>
      </c>
      <c r="H112" s="40">
        <v>171.05</v>
      </c>
      <c r="I112" s="40">
        <v>175.55</v>
      </c>
      <c r="J112" s="40">
        <v>178.10000000000002</v>
      </c>
      <c r="K112" s="31">
        <v>173</v>
      </c>
      <c r="L112" s="31">
        <v>165.95</v>
      </c>
      <c r="M112" s="31">
        <v>245.09136000000001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351.3</v>
      </c>
      <c r="D113" s="40">
        <v>352.36666666666662</v>
      </c>
      <c r="E113" s="40">
        <v>349.03333333333325</v>
      </c>
      <c r="F113" s="40">
        <v>346.76666666666665</v>
      </c>
      <c r="G113" s="40">
        <v>343.43333333333328</v>
      </c>
      <c r="H113" s="40">
        <v>354.63333333333321</v>
      </c>
      <c r="I113" s="40">
        <v>357.96666666666658</v>
      </c>
      <c r="J113" s="40">
        <v>360.23333333333318</v>
      </c>
      <c r="K113" s="31">
        <v>355.7</v>
      </c>
      <c r="L113" s="31">
        <v>350.1</v>
      </c>
      <c r="M113" s="31">
        <v>1.5208200000000001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5033.25</v>
      </c>
      <c r="D114" s="40">
        <v>5037.2</v>
      </c>
      <c r="E114" s="40">
        <v>4946.1499999999996</v>
      </c>
      <c r="F114" s="40">
        <v>4859.05</v>
      </c>
      <c r="G114" s="40">
        <v>4768</v>
      </c>
      <c r="H114" s="40">
        <v>5124.2999999999993</v>
      </c>
      <c r="I114" s="40">
        <v>5215.3500000000004</v>
      </c>
      <c r="J114" s="40">
        <v>5302.4499999999989</v>
      </c>
      <c r="K114" s="31">
        <v>5128.25</v>
      </c>
      <c r="L114" s="31">
        <v>4950.1000000000004</v>
      </c>
      <c r="M114" s="31">
        <v>4.4497900000000001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1517.2</v>
      </c>
      <c r="D115" s="40">
        <v>1522.8666666666668</v>
      </c>
      <c r="E115" s="40">
        <v>1505.0833333333335</v>
      </c>
      <c r="F115" s="40">
        <v>1492.9666666666667</v>
      </c>
      <c r="G115" s="40">
        <v>1475.1833333333334</v>
      </c>
      <c r="H115" s="40">
        <v>1534.9833333333336</v>
      </c>
      <c r="I115" s="40">
        <v>1552.7666666666669</v>
      </c>
      <c r="J115" s="40">
        <v>1564.8833333333337</v>
      </c>
      <c r="K115" s="31">
        <v>1540.65</v>
      </c>
      <c r="L115" s="31">
        <v>1510.75</v>
      </c>
      <c r="M115" s="31">
        <v>5.2281599999999999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659.8</v>
      </c>
      <c r="D116" s="40">
        <v>665.83333333333337</v>
      </c>
      <c r="E116" s="40">
        <v>649.16666666666674</v>
      </c>
      <c r="F116" s="40">
        <v>638.53333333333342</v>
      </c>
      <c r="G116" s="40">
        <v>621.86666666666679</v>
      </c>
      <c r="H116" s="40">
        <v>676.4666666666667</v>
      </c>
      <c r="I116" s="40">
        <v>693.13333333333344</v>
      </c>
      <c r="J116" s="40">
        <v>703.76666666666665</v>
      </c>
      <c r="K116" s="31">
        <v>682.5</v>
      </c>
      <c r="L116" s="31">
        <v>655.20000000000005</v>
      </c>
      <c r="M116" s="31">
        <v>10.594810000000001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796.9</v>
      </c>
      <c r="D117" s="40">
        <v>793.13333333333321</v>
      </c>
      <c r="E117" s="40">
        <v>777.81666666666638</v>
      </c>
      <c r="F117" s="40">
        <v>758.73333333333312</v>
      </c>
      <c r="G117" s="40">
        <v>743.41666666666629</v>
      </c>
      <c r="H117" s="40">
        <v>812.21666666666647</v>
      </c>
      <c r="I117" s="40">
        <v>827.5333333333333</v>
      </c>
      <c r="J117" s="40">
        <v>846.61666666666656</v>
      </c>
      <c r="K117" s="31">
        <v>808.45</v>
      </c>
      <c r="L117" s="31">
        <v>774.05</v>
      </c>
      <c r="M117" s="31">
        <v>7.5657800000000002</v>
      </c>
      <c r="N117" s="1"/>
      <c r="O117" s="1"/>
    </row>
    <row r="118" spans="1:15" ht="12.75" customHeight="1">
      <c r="A118" s="31">
        <v>108</v>
      </c>
      <c r="B118" s="31" t="s">
        <v>347</v>
      </c>
      <c r="C118" s="31">
        <v>618.15</v>
      </c>
      <c r="D118" s="40">
        <v>621.31666666666672</v>
      </c>
      <c r="E118" s="40">
        <v>609.28333333333342</v>
      </c>
      <c r="F118" s="40">
        <v>600.41666666666674</v>
      </c>
      <c r="G118" s="40">
        <v>588.38333333333344</v>
      </c>
      <c r="H118" s="40">
        <v>630.18333333333339</v>
      </c>
      <c r="I118" s="40">
        <v>642.2166666666667</v>
      </c>
      <c r="J118" s="40">
        <v>651.08333333333337</v>
      </c>
      <c r="K118" s="31">
        <v>633.35</v>
      </c>
      <c r="L118" s="31">
        <v>612.45000000000005</v>
      </c>
      <c r="M118" s="31">
        <v>0.61406000000000005</v>
      </c>
      <c r="N118" s="1"/>
      <c r="O118" s="1"/>
    </row>
    <row r="119" spans="1:15" ht="12.75" customHeight="1">
      <c r="A119" s="31">
        <v>109</v>
      </c>
      <c r="B119" s="31" t="s">
        <v>330</v>
      </c>
      <c r="C119" s="31">
        <v>2794.3</v>
      </c>
      <c r="D119" s="40">
        <v>2818.5</v>
      </c>
      <c r="E119" s="40">
        <v>2747.8</v>
      </c>
      <c r="F119" s="40">
        <v>2701.3</v>
      </c>
      <c r="G119" s="40">
        <v>2630.6000000000004</v>
      </c>
      <c r="H119" s="40">
        <v>2865</v>
      </c>
      <c r="I119" s="40">
        <v>2935.7</v>
      </c>
      <c r="J119" s="40">
        <v>2982.2</v>
      </c>
      <c r="K119" s="31">
        <v>2889.2</v>
      </c>
      <c r="L119" s="31">
        <v>2772</v>
      </c>
      <c r="M119" s="31">
        <v>9.4670000000000004E-2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465.75</v>
      </c>
      <c r="D120" s="40">
        <v>470.26666666666665</v>
      </c>
      <c r="E120" s="40">
        <v>455.5333333333333</v>
      </c>
      <c r="F120" s="40">
        <v>445.31666666666666</v>
      </c>
      <c r="G120" s="40">
        <v>430.58333333333331</v>
      </c>
      <c r="H120" s="40">
        <v>480.48333333333329</v>
      </c>
      <c r="I120" s="40">
        <v>495.21666666666664</v>
      </c>
      <c r="J120" s="40">
        <v>505.43333333333328</v>
      </c>
      <c r="K120" s="31">
        <v>485</v>
      </c>
      <c r="L120" s="31">
        <v>460.05</v>
      </c>
      <c r="M120" s="31">
        <v>35.542459999999998</v>
      </c>
      <c r="N120" s="1"/>
      <c r="O120" s="1"/>
    </row>
    <row r="121" spans="1:15" ht="12.75" customHeight="1">
      <c r="A121" s="31">
        <v>111</v>
      </c>
      <c r="B121" s="31" t="s">
        <v>331</v>
      </c>
      <c r="C121" s="31">
        <v>296.3</v>
      </c>
      <c r="D121" s="40">
        <v>297.41666666666669</v>
      </c>
      <c r="E121" s="40">
        <v>293.33333333333337</v>
      </c>
      <c r="F121" s="40">
        <v>290.36666666666667</v>
      </c>
      <c r="G121" s="40">
        <v>286.28333333333336</v>
      </c>
      <c r="H121" s="40">
        <v>300.38333333333338</v>
      </c>
      <c r="I121" s="40">
        <v>304.46666666666675</v>
      </c>
      <c r="J121" s="40">
        <v>307.43333333333339</v>
      </c>
      <c r="K121" s="31">
        <v>301.5</v>
      </c>
      <c r="L121" s="31">
        <v>294.45</v>
      </c>
      <c r="M121" s="31">
        <v>1.68401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169.7</v>
      </c>
      <c r="D122" s="40">
        <v>171.64999999999998</v>
      </c>
      <c r="E122" s="40">
        <v>166.69999999999996</v>
      </c>
      <c r="F122" s="40">
        <v>163.69999999999999</v>
      </c>
      <c r="G122" s="40">
        <v>158.74999999999997</v>
      </c>
      <c r="H122" s="40">
        <v>174.64999999999995</v>
      </c>
      <c r="I122" s="40">
        <v>179.6</v>
      </c>
      <c r="J122" s="40">
        <v>182.59999999999994</v>
      </c>
      <c r="K122" s="31">
        <v>176.6</v>
      </c>
      <c r="L122" s="31">
        <v>168.65</v>
      </c>
      <c r="M122" s="31">
        <v>19.636479999999999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894.9</v>
      </c>
      <c r="D123" s="40">
        <v>909.63333333333333</v>
      </c>
      <c r="E123" s="40">
        <v>869.26666666666665</v>
      </c>
      <c r="F123" s="40">
        <v>843.63333333333333</v>
      </c>
      <c r="G123" s="40">
        <v>803.26666666666665</v>
      </c>
      <c r="H123" s="40">
        <v>935.26666666666665</v>
      </c>
      <c r="I123" s="40">
        <v>975.63333333333321</v>
      </c>
      <c r="J123" s="40">
        <v>1001.2666666666667</v>
      </c>
      <c r="K123" s="31">
        <v>950</v>
      </c>
      <c r="L123" s="31">
        <v>884</v>
      </c>
      <c r="M123" s="31">
        <v>40.9148</v>
      </c>
      <c r="N123" s="1"/>
      <c r="O123" s="1"/>
    </row>
    <row r="124" spans="1:15" ht="12.75" customHeight="1">
      <c r="A124" s="31">
        <v>114</v>
      </c>
      <c r="B124" s="31" t="s">
        <v>348</v>
      </c>
      <c r="C124" s="31">
        <v>1069.3</v>
      </c>
      <c r="D124" s="40">
        <v>1079.4333333333334</v>
      </c>
      <c r="E124" s="40">
        <v>1054.8666666666668</v>
      </c>
      <c r="F124" s="40">
        <v>1040.4333333333334</v>
      </c>
      <c r="G124" s="40">
        <v>1015.8666666666668</v>
      </c>
      <c r="H124" s="40">
        <v>1093.8666666666668</v>
      </c>
      <c r="I124" s="40">
        <v>1118.4333333333334</v>
      </c>
      <c r="J124" s="40">
        <v>1132.8666666666668</v>
      </c>
      <c r="K124" s="31">
        <v>1104</v>
      </c>
      <c r="L124" s="31">
        <v>1065</v>
      </c>
      <c r="M124" s="31">
        <v>2.4158400000000002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589.70000000000005</v>
      </c>
      <c r="D125" s="40">
        <v>590.16666666666674</v>
      </c>
      <c r="E125" s="40">
        <v>585.98333333333346</v>
      </c>
      <c r="F125" s="40">
        <v>582.26666666666677</v>
      </c>
      <c r="G125" s="40">
        <v>578.08333333333348</v>
      </c>
      <c r="H125" s="40">
        <v>593.88333333333344</v>
      </c>
      <c r="I125" s="40">
        <v>598.06666666666683</v>
      </c>
      <c r="J125" s="40">
        <v>601.78333333333342</v>
      </c>
      <c r="K125" s="31">
        <v>594.35</v>
      </c>
      <c r="L125" s="31">
        <v>586.45000000000005</v>
      </c>
      <c r="M125" s="31">
        <v>11.055540000000001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1991.35</v>
      </c>
      <c r="D126" s="40">
        <v>1961.8833333333332</v>
      </c>
      <c r="E126" s="40">
        <v>1915.7666666666664</v>
      </c>
      <c r="F126" s="40">
        <v>1840.1833333333332</v>
      </c>
      <c r="G126" s="40">
        <v>1794.0666666666664</v>
      </c>
      <c r="H126" s="40">
        <v>2037.4666666666665</v>
      </c>
      <c r="I126" s="40">
        <v>2083.583333333333</v>
      </c>
      <c r="J126" s="40">
        <v>2159.1666666666665</v>
      </c>
      <c r="K126" s="31">
        <v>2008</v>
      </c>
      <c r="L126" s="31">
        <v>1886.3</v>
      </c>
      <c r="M126" s="31">
        <v>3.9650400000000001</v>
      </c>
      <c r="N126" s="1"/>
      <c r="O126" s="1"/>
    </row>
    <row r="127" spans="1:15" ht="12.75" customHeight="1">
      <c r="A127" s="31">
        <v>117</v>
      </c>
      <c r="B127" s="31" t="s">
        <v>353</v>
      </c>
      <c r="C127" s="31">
        <v>607.45000000000005</v>
      </c>
      <c r="D127" s="40">
        <v>611.4666666666667</v>
      </c>
      <c r="E127" s="40">
        <v>594.23333333333335</v>
      </c>
      <c r="F127" s="40">
        <v>581.01666666666665</v>
      </c>
      <c r="G127" s="40">
        <v>563.7833333333333</v>
      </c>
      <c r="H127" s="40">
        <v>624.68333333333339</v>
      </c>
      <c r="I127" s="40">
        <v>641.91666666666674</v>
      </c>
      <c r="J127" s="40">
        <v>655.13333333333344</v>
      </c>
      <c r="K127" s="31">
        <v>628.70000000000005</v>
      </c>
      <c r="L127" s="31">
        <v>598.25</v>
      </c>
      <c r="M127" s="31">
        <v>3.3969100000000001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92.35</v>
      </c>
      <c r="D128" s="40">
        <v>93.033333333333346</v>
      </c>
      <c r="E128" s="40">
        <v>91.316666666666691</v>
      </c>
      <c r="F128" s="40">
        <v>90.283333333333346</v>
      </c>
      <c r="G128" s="40">
        <v>88.566666666666691</v>
      </c>
      <c r="H128" s="40">
        <v>94.066666666666691</v>
      </c>
      <c r="I128" s="40">
        <v>95.78333333333336</v>
      </c>
      <c r="J128" s="40">
        <v>96.816666666666691</v>
      </c>
      <c r="K128" s="31">
        <v>94.75</v>
      </c>
      <c r="L128" s="31">
        <v>92</v>
      </c>
      <c r="M128" s="31">
        <v>9.1509800000000006</v>
      </c>
      <c r="N128" s="1"/>
      <c r="O128" s="1"/>
    </row>
    <row r="129" spans="1:15" ht="12.75" customHeight="1">
      <c r="A129" s="31">
        <v>119</v>
      </c>
      <c r="B129" s="31" t="s">
        <v>350</v>
      </c>
      <c r="C129" s="31">
        <v>980.25</v>
      </c>
      <c r="D129" s="40">
        <v>983.11666666666667</v>
      </c>
      <c r="E129" s="40">
        <v>967.18333333333339</v>
      </c>
      <c r="F129" s="40">
        <v>954.11666666666667</v>
      </c>
      <c r="G129" s="40">
        <v>938.18333333333339</v>
      </c>
      <c r="H129" s="40">
        <v>996.18333333333339</v>
      </c>
      <c r="I129" s="40">
        <v>1012.1166666666666</v>
      </c>
      <c r="J129" s="40">
        <v>1025.1833333333334</v>
      </c>
      <c r="K129" s="31">
        <v>999.05</v>
      </c>
      <c r="L129" s="31">
        <v>970.05</v>
      </c>
      <c r="M129" s="31">
        <v>0.78600000000000003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2247.0500000000002</v>
      </c>
      <c r="D130" s="40">
        <v>2260.2333333333336</v>
      </c>
      <c r="E130" s="40">
        <v>2170.4666666666672</v>
      </c>
      <c r="F130" s="40">
        <v>2093.8833333333337</v>
      </c>
      <c r="G130" s="40">
        <v>2004.1166666666672</v>
      </c>
      <c r="H130" s="40">
        <v>2336.8166666666671</v>
      </c>
      <c r="I130" s="40">
        <v>2426.5833333333335</v>
      </c>
      <c r="J130" s="40">
        <v>2503.166666666667</v>
      </c>
      <c r="K130" s="31">
        <v>2350</v>
      </c>
      <c r="L130" s="31">
        <v>2183.65</v>
      </c>
      <c r="M130" s="31">
        <v>25.56972</v>
      </c>
      <c r="N130" s="1"/>
      <c r="O130" s="1"/>
    </row>
    <row r="131" spans="1:15" ht="12.75" customHeight="1">
      <c r="A131" s="31">
        <v>121</v>
      </c>
      <c r="B131" s="31" t="s">
        <v>351</v>
      </c>
      <c r="C131" s="31">
        <v>259.55</v>
      </c>
      <c r="D131" s="40">
        <v>262.88333333333338</v>
      </c>
      <c r="E131" s="40">
        <v>254.46666666666675</v>
      </c>
      <c r="F131" s="40">
        <v>249.38333333333338</v>
      </c>
      <c r="G131" s="40">
        <v>240.96666666666675</v>
      </c>
      <c r="H131" s="40">
        <v>267.96666666666675</v>
      </c>
      <c r="I131" s="40">
        <v>276.38333333333338</v>
      </c>
      <c r="J131" s="40">
        <v>281.46666666666675</v>
      </c>
      <c r="K131" s="31">
        <v>271.3</v>
      </c>
      <c r="L131" s="31">
        <v>257.8</v>
      </c>
      <c r="M131" s="31">
        <v>33.08952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181.15</v>
      </c>
      <c r="D132" s="40">
        <v>184.66666666666666</v>
      </c>
      <c r="E132" s="40">
        <v>175.63333333333333</v>
      </c>
      <c r="F132" s="40">
        <v>170.11666666666667</v>
      </c>
      <c r="G132" s="40">
        <v>161.08333333333334</v>
      </c>
      <c r="H132" s="40">
        <v>190.18333333333331</v>
      </c>
      <c r="I132" s="40">
        <v>199.21666666666667</v>
      </c>
      <c r="J132" s="40">
        <v>204.73333333333329</v>
      </c>
      <c r="K132" s="31">
        <v>193.7</v>
      </c>
      <c r="L132" s="31">
        <v>179.15</v>
      </c>
      <c r="M132" s="31">
        <v>23.57422</v>
      </c>
      <c r="N132" s="1"/>
      <c r="O132" s="1"/>
    </row>
    <row r="133" spans="1:15" ht="12.75" customHeight="1">
      <c r="A133" s="31">
        <v>123</v>
      </c>
      <c r="B133" s="31" t="s">
        <v>352</v>
      </c>
      <c r="C133" s="31">
        <v>735.4</v>
      </c>
      <c r="D133" s="40">
        <v>741.35</v>
      </c>
      <c r="E133" s="40">
        <v>725.7</v>
      </c>
      <c r="F133" s="40">
        <v>716</v>
      </c>
      <c r="G133" s="40">
        <v>700.35</v>
      </c>
      <c r="H133" s="40">
        <v>751.05000000000007</v>
      </c>
      <c r="I133" s="40">
        <v>766.69999999999993</v>
      </c>
      <c r="J133" s="40">
        <v>776.40000000000009</v>
      </c>
      <c r="K133" s="31">
        <v>757</v>
      </c>
      <c r="L133" s="31">
        <v>731.65</v>
      </c>
      <c r="M133" s="31">
        <v>0.41567999999999999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5121.1499999999996</v>
      </c>
      <c r="D134" s="40">
        <v>5144.6833333333334</v>
      </c>
      <c r="E134" s="40">
        <v>5079.0666666666666</v>
      </c>
      <c r="F134" s="40">
        <v>5036.9833333333336</v>
      </c>
      <c r="G134" s="40">
        <v>4971.3666666666668</v>
      </c>
      <c r="H134" s="40">
        <v>5186.7666666666664</v>
      </c>
      <c r="I134" s="40">
        <v>5252.3833333333332</v>
      </c>
      <c r="J134" s="40">
        <v>5294.4666666666662</v>
      </c>
      <c r="K134" s="31">
        <v>5210.3</v>
      </c>
      <c r="L134" s="31">
        <v>5102.6000000000004</v>
      </c>
      <c r="M134" s="31">
        <v>4.10588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5160.45</v>
      </c>
      <c r="D135" s="40">
        <v>5160.4833333333336</v>
      </c>
      <c r="E135" s="40">
        <v>5044.0166666666673</v>
      </c>
      <c r="F135" s="40">
        <v>4927.5833333333339</v>
      </c>
      <c r="G135" s="40">
        <v>4811.1166666666677</v>
      </c>
      <c r="H135" s="40">
        <v>5276.916666666667</v>
      </c>
      <c r="I135" s="40">
        <v>5393.3833333333341</v>
      </c>
      <c r="J135" s="40">
        <v>5509.8166666666666</v>
      </c>
      <c r="K135" s="31">
        <v>5276.95</v>
      </c>
      <c r="L135" s="31">
        <v>5044.05</v>
      </c>
      <c r="M135" s="31">
        <v>3.6627100000000001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396.55</v>
      </c>
      <c r="D136" s="40">
        <v>401.91666666666669</v>
      </c>
      <c r="E136" s="40">
        <v>388.83333333333337</v>
      </c>
      <c r="F136" s="40">
        <v>381.11666666666667</v>
      </c>
      <c r="G136" s="40">
        <v>368.03333333333336</v>
      </c>
      <c r="H136" s="40">
        <v>409.63333333333338</v>
      </c>
      <c r="I136" s="40">
        <v>422.71666666666675</v>
      </c>
      <c r="J136" s="40">
        <v>430.43333333333339</v>
      </c>
      <c r="K136" s="31">
        <v>415</v>
      </c>
      <c r="L136" s="31">
        <v>394.2</v>
      </c>
      <c r="M136" s="31">
        <v>71.9268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4675.6499999999996</v>
      </c>
      <c r="D137" s="40">
        <v>4690.833333333333</v>
      </c>
      <c r="E137" s="40">
        <v>4604.8166666666657</v>
      </c>
      <c r="F137" s="40">
        <v>4533.9833333333327</v>
      </c>
      <c r="G137" s="40">
        <v>4447.9666666666653</v>
      </c>
      <c r="H137" s="40">
        <v>4761.6666666666661</v>
      </c>
      <c r="I137" s="40">
        <v>4847.6833333333343</v>
      </c>
      <c r="J137" s="40">
        <v>4918.5166666666664</v>
      </c>
      <c r="K137" s="31">
        <v>4776.8500000000004</v>
      </c>
      <c r="L137" s="31">
        <v>4620</v>
      </c>
      <c r="M137" s="31">
        <v>3.7507299999999999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4569.95</v>
      </c>
      <c r="D138" s="40">
        <v>4603.5666666666666</v>
      </c>
      <c r="E138" s="40">
        <v>4517.4333333333334</v>
      </c>
      <c r="F138" s="40">
        <v>4464.916666666667</v>
      </c>
      <c r="G138" s="40">
        <v>4378.7833333333338</v>
      </c>
      <c r="H138" s="40">
        <v>4656.083333333333</v>
      </c>
      <c r="I138" s="40">
        <v>4742.2166666666662</v>
      </c>
      <c r="J138" s="40">
        <v>4794.7333333333327</v>
      </c>
      <c r="K138" s="31">
        <v>4689.7</v>
      </c>
      <c r="L138" s="31">
        <v>4551.05</v>
      </c>
      <c r="M138" s="31">
        <v>2.6839499999999998</v>
      </c>
      <c r="N138" s="1"/>
      <c r="O138" s="1"/>
    </row>
    <row r="139" spans="1:15" ht="12.75" customHeight="1">
      <c r="A139" s="31">
        <v>129</v>
      </c>
      <c r="B139" s="31" t="s">
        <v>567</v>
      </c>
      <c r="C139" s="31">
        <v>2189.4499999999998</v>
      </c>
      <c r="D139" s="40">
        <v>2206.25</v>
      </c>
      <c r="E139" s="40">
        <v>2144.5</v>
      </c>
      <c r="F139" s="40">
        <v>2099.5500000000002</v>
      </c>
      <c r="G139" s="40">
        <v>2037.8000000000002</v>
      </c>
      <c r="H139" s="40">
        <v>2251.1999999999998</v>
      </c>
      <c r="I139" s="40">
        <v>2312.9499999999998</v>
      </c>
      <c r="J139" s="40">
        <v>2357.8999999999996</v>
      </c>
      <c r="K139" s="31">
        <v>2268</v>
      </c>
      <c r="L139" s="31">
        <v>2161.3000000000002</v>
      </c>
      <c r="M139" s="31">
        <v>0.59014999999999995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76.150000000000006</v>
      </c>
      <c r="D140" s="40">
        <v>76.733333333333334</v>
      </c>
      <c r="E140" s="40">
        <v>75.166666666666671</v>
      </c>
      <c r="F140" s="40">
        <v>74.183333333333337</v>
      </c>
      <c r="G140" s="40">
        <v>72.616666666666674</v>
      </c>
      <c r="H140" s="40">
        <v>77.716666666666669</v>
      </c>
      <c r="I140" s="40">
        <v>79.283333333333331</v>
      </c>
      <c r="J140" s="40">
        <v>80.266666666666666</v>
      </c>
      <c r="K140" s="31">
        <v>78.3</v>
      </c>
      <c r="L140" s="31">
        <v>75.75</v>
      </c>
      <c r="M140" s="31">
        <v>7.7796599999999998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2527.5</v>
      </c>
      <c r="D141" s="40">
        <v>2545.4</v>
      </c>
      <c r="E141" s="40">
        <v>2500.8500000000004</v>
      </c>
      <c r="F141" s="40">
        <v>2474.2000000000003</v>
      </c>
      <c r="G141" s="40">
        <v>2429.6500000000005</v>
      </c>
      <c r="H141" s="40">
        <v>2572.0500000000002</v>
      </c>
      <c r="I141" s="40">
        <v>2616.6000000000004</v>
      </c>
      <c r="J141" s="40">
        <v>2643.25</v>
      </c>
      <c r="K141" s="31">
        <v>2589.9499999999998</v>
      </c>
      <c r="L141" s="31">
        <v>2518.75</v>
      </c>
      <c r="M141" s="31">
        <v>13.32301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453.95</v>
      </c>
      <c r="D142" s="40">
        <v>456.31666666666666</v>
      </c>
      <c r="E142" s="40">
        <v>448.18333333333334</v>
      </c>
      <c r="F142" s="40">
        <v>442.41666666666669</v>
      </c>
      <c r="G142" s="40">
        <v>434.28333333333336</v>
      </c>
      <c r="H142" s="40">
        <v>462.08333333333331</v>
      </c>
      <c r="I142" s="40">
        <v>470.21666666666664</v>
      </c>
      <c r="J142" s="40">
        <v>475.98333333333329</v>
      </c>
      <c r="K142" s="31">
        <v>464.45</v>
      </c>
      <c r="L142" s="31">
        <v>450.55</v>
      </c>
      <c r="M142" s="31">
        <v>2.5199799999999999</v>
      </c>
      <c r="N142" s="1"/>
      <c r="O142" s="1"/>
    </row>
    <row r="143" spans="1:15" ht="12.75" customHeight="1">
      <c r="A143" s="31">
        <v>133</v>
      </c>
      <c r="B143" s="31" t="s">
        <v>355</v>
      </c>
      <c r="C143" s="31">
        <v>137.5</v>
      </c>
      <c r="D143" s="40">
        <v>139.20000000000002</v>
      </c>
      <c r="E143" s="40">
        <v>134.90000000000003</v>
      </c>
      <c r="F143" s="40">
        <v>132.30000000000001</v>
      </c>
      <c r="G143" s="40">
        <v>128.00000000000003</v>
      </c>
      <c r="H143" s="40">
        <v>141.80000000000004</v>
      </c>
      <c r="I143" s="40">
        <v>146.10000000000005</v>
      </c>
      <c r="J143" s="40">
        <v>148.70000000000005</v>
      </c>
      <c r="K143" s="31">
        <v>143.5</v>
      </c>
      <c r="L143" s="31">
        <v>136.6</v>
      </c>
      <c r="M143" s="31">
        <v>6.4398200000000001</v>
      </c>
      <c r="N143" s="1"/>
      <c r="O143" s="1"/>
    </row>
    <row r="144" spans="1:15" ht="12.75" customHeight="1">
      <c r="A144" s="31">
        <v>134</v>
      </c>
      <c r="B144" s="31" t="s">
        <v>358</v>
      </c>
      <c r="C144" s="31">
        <v>199.85</v>
      </c>
      <c r="D144" s="40">
        <v>199.61666666666667</v>
      </c>
      <c r="E144" s="40">
        <v>198.23333333333335</v>
      </c>
      <c r="F144" s="40">
        <v>196.61666666666667</v>
      </c>
      <c r="G144" s="40">
        <v>195.23333333333335</v>
      </c>
      <c r="H144" s="40">
        <v>201.23333333333335</v>
      </c>
      <c r="I144" s="40">
        <v>202.61666666666667</v>
      </c>
      <c r="J144" s="40">
        <v>204.23333333333335</v>
      </c>
      <c r="K144" s="31">
        <v>201</v>
      </c>
      <c r="L144" s="31">
        <v>198</v>
      </c>
      <c r="M144" s="31">
        <v>0.73997999999999997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529.6</v>
      </c>
      <c r="D145" s="40">
        <v>530.5333333333333</v>
      </c>
      <c r="E145" s="40">
        <v>524.06666666666661</v>
      </c>
      <c r="F145" s="40">
        <v>518.5333333333333</v>
      </c>
      <c r="G145" s="40">
        <v>512.06666666666661</v>
      </c>
      <c r="H145" s="40">
        <v>536.06666666666661</v>
      </c>
      <c r="I145" s="40">
        <v>542.5333333333333</v>
      </c>
      <c r="J145" s="40">
        <v>548.06666666666661</v>
      </c>
      <c r="K145" s="31">
        <v>537</v>
      </c>
      <c r="L145" s="31">
        <v>525</v>
      </c>
      <c r="M145" s="31">
        <v>1.54617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1816.05</v>
      </c>
      <c r="D146" s="40">
        <v>1807.3333333333333</v>
      </c>
      <c r="E146" s="40">
        <v>1779.7166666666665</v>
      </c>
      <c r="F146" s="40">
        <v>1743.3833333333332</v>
      </c>
      <c r="G146" s="40">
        <v>1715.7666666666664</v>
      </c>
      <c r="H146" s="40">
        <v>1843.6666666666665</v>
      </c>
      <c r="I146" s="40">
        <v>1871.2833333333333</v>
      </c>
      <c r="J146" s="40">
        <v>1907.6166666666666</v>
      </c>
      <c r="K146" s="31">
        <v>1834.95</v>
      </c>
      <c r="L146" s="31">
        <v>1771</v>
      </c>
      <c r="M146" s="31">
        <v>0.37908999999999998</v>
      </c>
      <c r="N146" s="1"/>
      <c r="O146" s="1"/>
    </row>
    <row r="147" spans="1:15" ht="12.75" customHeight="1">
      <c r="A147" s="31">
        <v>137</v>
      </c>
      <c r="B147" s="31" t="s">
        <v>359</v>
      </c>
      <c r="C147" s="31">
        <v>72.75</v>
      </c>
      <c r="D147" s="40">
        <v>73.066666666666663</v>
      </c>
      <c r="E147" s="40">
        <v>72.183333333333323</v>
      </c>
      <c r="F147" s="40">
        <v>71.61666666666666</v>
      </c>
      <c r="G147" s="40">
        <v>70.73333333333332</v>
      </c>
      <c r="H147" s="40">
        <v>73.633333333333326</v>
      </c>
      <c r="I147" s="40">
        <v>74.516666666666652</v>
      </c>
      <c r="J147" s="40">
        <v>75.083333333333329</v>
      </c>
      <c r="K147" s="31">
        <v>73.95</v>
      </c>
      <c r="L147" s="31">
        <v>72.5</v>
      </c>
      <c r="M147" s="31">
        <v>13.574920000000001</v>
      </c>
      <c r="N147" s="1"/>
      <c r="O147" s="1"/>
    </row>
    <row r="148" spans="1:15" ht="12.75" customHeight="1">
      <c r="A148" s="31">
        <v>138</v>
      </c>
      <c r="B148" s="31" t="s">
        <v>356</v>
      </c>
      <c r="C148" s="31">
        <v>216.1</v>
      </c>
      <c r="D148" s="40">
        <v>215.76666666666665</v>
      </c>
      <c r="E148" s="40">
        <v>213.5333333333333</v>
      </c>
      <c r="F148" s="40">
        <v>210.96666666666664</v>
      </c>
      <c r="G148" s="40">
        <v>208.73333333333329</v>
      </c>
      <c r="H148" s="40">
        <v>218.33333333333331</v>
      </c>
      <c r="I148" s="40">
        <v>220.56666666666666</v>
      </c>
      <c r="J148" s="40">
        <v>223.13333333333333</v>
      </c>
      <c r="K148" s="31">
        <v>218</v>
      </c>
      <c r="L148" s="31">
        <v>213.2</v>
      </c>
      <c r="M148" s="31">
        <v>1.05372</v>
      </c>
      <c r="N148" s="1"/>
      <c r="O148" s="1"/>
    </row>
    <row r="149" spans="1:15" ht="12.75" customHeight="1">
      <c r="A149" s="31">
        <v>139</v>
      </c>
      <c r="B149" s="31" t="s">
        <v>360</v>
      </c>
      <c r="C149" s="31">
        <v>126.8</v>
      </c>
      <c r="D149" s="40">
        <v>126.91666666666667</v>
      </c>
      <c r="E149" s="40">
        <v>124.88333333333335</v>
      </c>
      <c r="F149" s="40">
        <v>122.96666666666668</v>
      </c>
      <c r="G149" s="40">
        <v>120.93333333333337</v>
      </c>
      <c r="H149" s="40">
        <v>128.83333333333334</v>
      </c>
      <c r="I149" s="40">
        <v>130.86666666666667</v>
      </c>
      <c r="J149" s="40">
        <v>132.78333333333333</v>
      </c>
      <c r="K149" s="31">
        <v>128.94999999999999</v>
      </c>
      <c r="L149" s="31">
        <v>125</v>
      </c>
      <c r="M149" s="31">
        <v>6.6331499999999997</v>
      </c>
      <c r="N149" s="1"/>
      <c r="O149" s="1"/>
    </row>
    <row r="150" spans="1:15" ht="12.75" customHeight="1">
      <c r="A150" s="31">
        <v>140</v>
      </c>
      <c r="B150" s="31" t="s">
        <v>1031</v>
      </c>
      <c r="C150" s="31">
        <v>64.75</v>
      </c>
      <c r="D150" s="40">
        <v>65.25</v>
      </c>
      <c r="E150" s="40">
        <v>63.5</v>
      </c>
      <c r="F150" s="40">
        <v>62.25</v>
      </c>
      <c r="G150" s="40">
        <v>60.5</v>
      </c>
      <c r="H150" s="40">
        <v>66.5</v>
      </c>
      <c r="I150" s="40">
        <v>68.25</v>
      </c>
      <c r="J150" s="40">
        <v>69.5</v>
      </c>
      <c r="K150" s="31">
        <v>67</v>
      </c>
      <c r="L150" s="31">
        <v>64</v>
      </c>
      <c r="M150" s="31">
        <v>7.1196599999999997</v>
      </c>
      <c r="N150" s="1"/>
      <c r="O150" s="1"/>
    </row>
    <row r="151" spans="1:15" ht="12.75" customHeight="1">
      <c r="A151" s="31">
        <v>141</v>
      </c>
      <c r="B151" s="31" t="s">
        <v>361</v>
      </c>
      <c r="C151" s="31">
        <v>783.9</v>
      </c>
      <c r="D151" s="40">
        <v>791.75</v>
      </c>
      <c r="E151" s="40">
        <v>764.5</v>
      </c>
      <c r="F151" s="40">
        <v>745.1</v>
      </c>
      <c r="G151" s="40">
        <v>717.85</v>
      </c>
      <c r="H151" s="40">
        <v>811.15</v>
      </c>
      <c r="I151" s="40">
        <v>838.4</v>
      </c>
      <c r="J151" s="40">
        <v>857.8</v>
      </c>
      <c r="K151" s="31">
        <v>819</v>
      </c>
      <c r="L151" s="31">
        <v>772.35</v>
      </c>
      <c r="M151" s="31">
        <v>3.93519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1532.35</v>
      </c>
      <c r="D152" s="40">
        <v>1535.3666666666668</v>
      </c>
      <c r="E152" s="40">
        <v>1506.9833333333336</v>
      </c>
      <c r="F152" s="40">
        <v>1481.6166666666668</v>
      </c>
      <c r="G152" s="40">
        <v>1453.2333333333336</v>
      </c>
      <c r="H152" s="40">
        <v>1560.7333333333336</v>
      </c>
      <c r="I152" s="40">
        <v>1589.1166666666668</v>
      </c>
      <c r="J152" s="40">
        <v>1614.4833333333336</v>
      </c>
      <c r="K152" s="31">
        <v>1563.75</v>
      </c>
      <c r="L152" s="31">
        <v>1510</v>
      </c>
      <c r="M152" s="31">
        <v>9.9452300000000005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172</v>
      </c>
      <c r="D153" s="40">
        <v>173.31666666666669</v>
      </c>
      <c r="E153" s="40">
        <v>170.18333333333339</v>
      </c>
      <c r="F153" s="40">
        <v>168.3666666666667</v>
      </c>
      <c r="G153" s="40">
        <v>165.23333333333341</v>
      </c>
      <c r="H153" s="40">
        <v>175.13333333333338</v>
      </c>
      <c r="I153" s="40">
        <v>178.26666666666665</v>
      </c>
      <c r="J153" s="40">
        <v>180.08333333333337</v>
      </c>
      <c r="K153" s="31">
        <v>176.45</v>
      </c>
      <c r="L153" s="31">
        <v>171.5</v>
      </c>
      <c r="M153" s="31">
        <v>29.620629999999998</v>
      </c>
      <c r="N153" s="1"/>
      <c r="O153" s="1"/>
    </row>
    <row r="154" spans="1:15" ht="12.75" customHeight="1">
      <c r="A154" s="31">
        <v>144</v>
      </c>
      <c r="B154" s="31" t="s">
        <v>1032</v>
      </c>
      <c r="C154" s="31">
        <v>115.95</v>
      </c>
      <c r="D154" s="40">
        <v>116.89999999999999</v>
      </c>
      <c r="E154" s="40">
        <v>113.99999999999999</v>
      </c>
      <c r="F154" s="40">
        <v>112.05</v>
      </c>
      <c r="G154" s="40">
        <v>109.14999999999999</v>
      </c>
      <c r="H154" s="40">
        <v>118.84999999999998</v>
      </c>
      <c r="I154" s="40">
        <v>121.74999999999999</v>
      </c>
      <c r="J154" s="40">
        <v>123.69999999999997</v>
      </c>
      <c r="K154" s="31">
        <v>119.8</v>
      </c>
      <c r="L154" s="31">
        <v>114.95</v>
      </c>
      <c r="M154" s="31">
        <v>0.88532999999999995</v>
      </c>
      <c r="N154" s="1"/>
      <c r="O154" s="1"/>
    </row>
    <row r="155" spans="1:15" ht="12.75" customHeight="1">
      <c r="A155" s="31">
        <v>145</v>
      </c>
      <c r="B155" s="31" t="s">
        <v>362</v>
      </c>
      <c r="C155" s="31">
        <v>318.45</v>
      </c>
      <c r="D155" s="40">
        <v>319.65000000000003</v>
      </c>
      <c r="E155" s="40">
        <v>314.30000000000007</v>
      </c>
      <c r="F155" s="40">
        <v>310.15000000000003</v>
      </c>
      <c r="G155" s="40">
        <v>304.80000000000007</v>
      </c>
      <c r="H155" s="40">
        <v>323.80000000000007</v>
      </c>
      <c r="I155" s="40">
        <v>329.15000000000009</v>
      </c>
      <c r="J155" s="40">
        <v>333.30000000000007</v>
      </c>
      <c r="K155" s="31">
        <v>325</v>
      </c>
      <c r="L155" s="31">
        <v>315.5</v>
      </c>
      <c r="M155" s="31">
        <v>0.88970000000000005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97.8</v>
      </c>
      <c r="D156" s="40">
        <v>98.816666666666663</v>
      </c>
      <c r="E156" s="40">
        <v>96.033333333333331</v>
      </c>
      <c r="F156" s="40">
        <v>94.266666666666666</v>
      </c>
      <c r="G156" s="40">
        <v>91.483333333333334</v>
      </c>
      <c r="H156" s="40">
        <v>100.58333333333333</v>
      </c>
      <c r="I156" s="40">
        <v>103.36666666666666</v>
      </c>
      <c r="J156" s="40">
        <v>105.13333333333333</v>
      </c>
      <c r="K156" s="31">
        <v>101.6</v>
      </c>
      <c r="L156" s="31">
        <v>97.05</v>
      </c>
      <c r="M156" s="31">
        <v>213.84254000000001</v>
      </c>
      <c r="N156" s="1"/>
      <c r="O156" s="1"/>
    </row>
    <row r="157" spans="1:15" ht="12.75" customHeight="1">
      <c r="A157" s="31">
        <v>147</v>
      </c>
      <c r="B157" s="31" t="s">
        <v>364</v>
      </c>
      <c r="C157" s="31">
        <v>473.9</v>
      </c>
      <c r="D157" s="40">
        <v>469.16666666666669</v>
      </c>
      <c r="E157" s="40">
        <v>458.33333333333337</v>
      </c>
      <c r="F157" s="40">
        <v>442.76666666666671</v>
      </c>
      <c r="G157" s="40">
        <v>431.93333333333339</v>
      </c>
      <c r="H157" s="40">
        <v>484.73333333333335</v>
      </c>
      <c r="I157" s="40">
        <v>495.56666666666672</v>
      </c>
      <c r="J157" s="40">
        <v>511.13333333333333</v>
      </c>
      <c r="K157" s="31">
        <v>480</v>
      </c>
      <c r="L157" s="31">
        <v>453.6</v>
      </c>
      <c r="M157" s="31">
        <v>3.05084</v>
      </c>
      <c r="N157" s="1"/>
      <c r="O157" s="1"/>
    </row>
    <row r="158" spans="1:15" ht="12.75" customHeight="1">
      <c r="A158" s="31">
        <v>148</v>
      </c>
      <c r="B158" s="31" t="s">
        <v>363</v>
      </c>
      <c r="C158" s="31">
        <v>3366.5</v>
      </c>
      <c r="D158" s="40">
        <v>3386.1666666666665</v>
      </c>
      <c r="E158" s="40">
        <v>3312.333333333333</v>
      </c>
      <c r="F158" s="40">
        <v>3258.1666666666665</v>
      </c>
      <c r="G158" s="40">
        <v>3184.333333333333</v>
      </c>
      <c r="H158" s="40">
        <v>3440.333333333333</v>
      </c>
      <c r="I158" s="40">
        <v>3514.1666666666661</v>
      </c>
      <c r="J158" s="40">
        <v>3568.333333333333</v>
      </c>
      <c r="K158" s="31">
        <v>3460</v>
      </c>
      <c r="L158" s="31">
        <v>3332</v>
      </c>
      <c r="M158" s="31">
        <v>0.13803000000000001</v>
      </c>
      <c r="N158" s="1"/>
      <c r="O158" s="1"/>
    </row>
    <row r="159" spans="1:15" ht="12.75" customHeight="1">
      <c r="A159" s="31">
        <v>149</v>
      </c>
      <c r="B159" s="31" t="s">
        <v>365</v>
      </c>
      <c r="C159" s="31">
        <v>219.1</v>
      </c>
      <c r="D159" s="40">
        <v>221.15</v>
      </c>
      <c r="E159" s="40">
        <v>215.95000000000002</v>
      </c>
      <c r="F159" s="40">
        <v>212.8</v>
      </c>
      <c r="G159" s="40">
        <v>207.60000000000002</v>
      </c>
      <c r="H159" s="40">
        <v>224.3</v>
      </c>
      <c r="I159" s="40">
        <v>229.5</v>
      </c>
      <c r="J159" s="40">
        <v>232.65</v>
      </c>
      <c r="K159" s="31">
        <v>226.35</v>
      </c>
      <c r="L159" s="31">
        <v>218</v>
      </c>
      <c r="M159" s="31">
        <v>3.6696399999999998</v>
      </c>
      <c r="N159" s="1"/>
      <c r="O159" s="1"/>
    </row>
    <row r="160" spans="1:15" ht="12.75" customHeight="1">
      <c r="A160" s="31">
        <v>150</v>
      </c>
      <c r="B160" s="31" t="s">
        <v>382</v>
      </c>
      <c r="C160" s="31">
        <v>1846.85</v>
      </c>
      <c r="D160" s="40">
        <v>1862.2833333333335</v>
      </c>
      <c r="E160" s="40">
        <v>1779.5666666666671</v>
      </c>
      <c r="F160" s="40">
        <v>1712.2833333333335</v>
      </c>
      <c r="G160" s="40">
        <v>1629.5666666666671</v>
      </c>
      <c r="H160" s="40">
        <v>1929.5666666666671</v>
      </c>
      <c r="I160" s="40">
        <v>2012.2833333333338</v>
      </c>
      <c r="J160" s="40">
        <v>2079.5666666666671</v>
      </c>
      <c r="K160" s="31">
        <v>1945</v>
      </c>
      <c r="L160" s="31">
        <v>1795</v>
      </c>
      <c r="M160" s="31">
        <v>1.5557700000000001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248.8</v>
      </c>
      <c r="D161" s="40">
        <v>249.31666666666669</v>
      </c>
      <c r="E161" s="40">
        <v>243.73333333333338</v>
      </c>
      <c r="F161" s="40">
        <v>238.66666666666669</v>
      </c>
      <c r="G161" s="40">
        <v>233.08333333333337</v>
      </c>
      <c r="H161" s="40">
        <v>254.38333333333338</v>
      </c>
      <c r="I161" s="40">
        <v>259.9666666666667</v>
      </c>
      <c r="J161" s="40">
        <v>265.03333333333342</v>
      </c>
      <c r="K161" s="31">
        <v>254.9</v>
      </c>
      <c r="L161" s="31">
        <v>244.25</v>
      </c>
      <c r="M161" s="31">
        <v>18.64471</v>
      </c>
      <c r="N161" s="1"/>
      <c r="O161" s="1"/>
    </row>
    <row r="162" spans="1:15" ht="12.75" customHeight="1">
      <c r="A162" s="31">
        <v>152</v>
      </c>
      <c r="B162" s="31" t="s">
        <v>368</v>
      </c>
      <c r="C162" s="31">
        <v>48.25</v>
      </c>
      <c r="D162" s="40">
        <v>48.733333333333327</v>
      </c>
      <c r="E162" s="40">
        <v>47.516666666666652</v>
      </c>
      <c r="F162" s="40">
        <v>46.783333333333324</v>
      </c>
      <c r="G162" s="40">
        <v>45.566666666666649</v>
      </c>
      <c r="H162" s="40">
        <v>49.466666666666654</v>
      </c>
      <c r="I162" s="40">
        <v>50.683333333333337</v>
      </c>
      <c r="J162" s="40">
        <v>51.416666666666657</v>
      </c>
      <c r="K162" s="31">
        <v>49.95</v>
      </c>
      <c r="L162" s="31">
        <v>48</v>
      </c>
      <c r="M162" s="31">
        <v>14.24579</v>
      </c>
      <c r="N162" s="1"/>
      <c r="O162" s="1"/>
    </row>
    <row r="163" spans="1:15" ht="12.75" customHeight="1">
      <c r="A163" s="31">
        <v>153</v>
      </c>
      <c r="B163" s="31" t="s">
        <v>366</v>
      </c>
      <c r="C163" s="31">
        <v>204.7</v>
      </c>
      <c r="D163" s="40">
        <v>205.56666666666669</v>
      </c>
      <c r="E163" s="40">
        <v>201.38333333333338</v>
      </c>
      <c r="F163" s="40">
        <v>198.06666666666669</v>
      </c>
      <c r="G163" s="40">
        <v>193.88333333333338</v>
      </c>
      <c r="H163" s="40">
        <v>208.88333333333338</v>
      </c>
      <c r="I163" s="40">
        <v>213.06666666666672</v>
      </c>
      <c r="J163" s="40">
        <v>216.38333333333338</v>
      </c>
      <c r="K163" s="31">
        <v>209.75</v>
      </c>
      <c r="L163" s="31">
        <v>202.25</v>
      </c>
      <c r="M163" s="31">
        <v>30.580729999999999</v>
      </c>
      <c r="N163" s="1"/>
      <c r="O163" s="1"/>
    </row>
    <row r="164" spans="1:15" ht="12.75" customHeight="1">
      <c r="A164" s="31">
        <v>154</v>
      </c>
      <c r="B164" s="31" t="s">
        <v>381</v>
      </c>
      <c r="C164" s="31">
        <v>166.7</v>
      </c>
      <c r="D164" s="40">
        <v>169</v>
      </c>
      <c r="E164" s="40">
        <v>163.80000000000001</v>
      </c>
      <c r="F164" s="40">
        <v>160.9</v>
      </c>
      <c r="G164" s="40">
        <v>155.70000000000002</v>
      </c>
      <c r="H164" s="40">
        <v>171.9</v>
      </c>
      <c r="I164" s="40">
        <v>177.1</v>
      </c>
      <c r="J164" s="40">
        <v>180</v>
      </c>
      <c r="K164" s="31">
        <v>174.2</v>
      </c>
      <c r="L164" s="31">
        <v>166.1</v>
      </c>
      <c r="M164" s="31">
        <v>3.1729699999999998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147.44999999999999</v>
      </c>
      <c r="D165" s="40">
        <v>148.21666666666667</v>
      </c>
      <c r="E165" s="40">
        <v>145.43333333333334</v>
      </c>
      <c r="F165" s="40">
        <v>143.41666666666666</v>
      </c>
      <c r="G165" s="40">
        <v>140.63333333333333</v>
      </c>
      <c r="H165" s="40">
        <v>150.23333333333335</v>
      </c>
      <c r="I165" s="40">
        <v>153.01666666666671</v>
      </c>
      <c r="J165" s="40">
        <v>155.03333333333336</v>
      </c>
      <c r="K165" s="31">
        <v>151</v>
      </c>
      <c r="L165" s="31">
        <v>146.19999999999999</v>
      </c>
      <c r="M165" s="31">
        <v>98.734080000000006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3158.2</v>
      </c>
      <c r="D166" s="40">
        <v>3170.3666666666668</v>
      </c>
      <c r="E166" s="40">
        <v>3108.8333333333335</v>
      </c>
      <c r="F166" s="40">
        <v>3059.4666666666667</v>
      </c>
      <c r="G166" s="40">
        <v>2997.9333333333334</v>
      </c>
      <c r="H166" s="40">
        <v>3219.7333333333336</v>
      </c>
      <c r="I166" s="40">
        <v>3281.2666666666664</v>
      </c>
      <c r="J166" s="40">
        <v>3330.6333333333337</v>
      </c>
      <c r="K166" s="31">
        <v>3231.9</v>
      </c>
      <c r="L166" s="31">
        <v>3121</v>
      </c>
      <c r="M166" s="31">
        <v>0.18185000000000001</v>
      </c>
      <c r="N166" s="1"/>
      <c r="O166" s="1"/>
    </row>
    <row r="167" spans="1:15" ht="12.75" customHeight="1">
      <c r="A167" s="31">
        <v>157</v>
      </c>
      <c r="B167" s="31" t="s">
        <v>371</v>
      </c>
      <c r="C167" s="31">
        <v>3374.15</v>
      </c>
      <c r="D167" s="40">
        <v>3403.7166666666667</v>
      </c>
      <c r="E167" s="40">
        <v>3304.4333333333334</v>
      </c>
      <c r="F167" s="40">
        <v>3234.7166666666667</v>
      </c>
      <c r="G167" s="40">
        <v>3135.4333333333334</v>
      </c>
      <c r="H167" s="40">
        <v>3473.4333333333334</v>
      </c>
      <c r="I167" s="40">
        <v>3572.7166666666672</v>
      </c>
      <c r="J167" s="40">
        <v>3642.4333333333334</v>
      </c>
      <c r="K167" s="31">
        <v>3503</v>
      </c>
      <c r="L167" s="31">
        <v>3334</v>
      </c>
      <c r="M167" s="31">
        <v>0.1048</v>
      </c>
      <c r="N167" s="1"/>
      <c r="O167" s="1"/>
    </row>
    <row r="168" spans="1:15" ht="12.75" customHeight="1">
      <c r="A168" s="31">
        <v>158</v>
      </c>
      <c r="B168" s="31" t="s">
        <v>377</v>
      </c>
      <c r="C168" s="31">
        <v>316.64999999999998</v>
      </c>
      <c r="D168" s="40">
        <v>319.75</v>
      </c>
      <c r="E168" s="40">
        <v>311.89999999999998</v>
      </c>
      <c r="F168" s="40">
        <v>307.14999999999998</v>
      </c>
      <c r="G168" s="40">
        <v>299.29999999999995</v>
      </c>
      <c r="H168" s="40">
        <v>324.5</v>
      </c>
      <c r="I168" s="40">
        <v>332.35</v>
      </c>
      <c r="J168" s="40">
        <v>337.1</v>
      </c>
      <c r="K168" s="31">
        <v>327.60000000000002</v>
      </c>
      <c r="L168" s="31">
        <v>315</v>
      </c>
      <c r="M168" s="31">
        <v>1.3283100000000001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134.80000000000001</v>
      </c>
      <c r="D169" s="40">
        <v>135.56666666666669</v>
      </c>
      <c r="E169" s="40">
        <v>133.23333333333338</v>
      </c>
      <c r="F169" s="40">
        <v>131.66666666666669</v>
      </c>
      <c r="G169" s="40">
        <v>129.33333333333337</v>
      </c>
      <c r="H169" s="40">
        <v>137.13333333333338</v>
      </c>
      <c r="I169" s="40">
        <v>139.4666666666667</v>
      </c>
      <c r="J169" s="40">
        <v>141.03333333333339</v>
      </c>
      <c r="K169" s="31">
        <v>137.9</v>
      </c>
      <c r="L169" s="31">
        <v>134</v>
      </c>
      <c r="M169" s="31">
        <v>5.26363</v>
      </c>
      <c r="N169" s="1"/>
      <c r="O169" s="1"/>
    </row>
    <row r="170" spans="1:15" ht="12.75" customHeight="1">
      <c r="A170" s="31">
        <v>160</v>
      </c>
      <c r="B170" s="31" t="s">
        <v>373</v>
      </c>
      <c r="C170" s="31">
        <v>5682.65</v>
      </c>
      <c r="D170" s="40">
        <v>5692.55</v>
      </c>
      <c r="E170" s="40">
        <v>5611.1</v>
      </c>
      <c r="F170" s="40">
        <v>5539.55</v>
      </c>
      <c r="G170" s="40">
        <v>5458.1</v>
      </c>
      <c r="H170" s="40">
        <v>5764.1</v>
      </c>
      <c r="I170" s="40">
        <v>5845.5499999999993</v>
      </c>
      <c r="J170" s="40">
        <v>5917.1</v>
      </c>
      <c r="K170" s="31">
        <v>5774</v>
      </c>
      <c r="L170" s="31">
        <v>5621</v>
      </c>
      <c r="M170" s="31">
        <v>6.5850000000000006E-2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3593.4</v>
      </c>
      <c r="D171" s="40">
        <v>3567.9666666666672</v>
      </c>
      <c r="E171" s="40">
        <v>3490.9833333333345</v>
      </c>
      <c r="F171" s="40">
        <v>3388.5666666666675</v>
      </c>
      <c r="G171" s="40">
        <v>3311.5833333333348</v>
      </c>
      <c r="H171" s="40">
        <v>3670.3833333333341</v>
      </c>
      <c r="I171" s="40">
        <v>3747.3666666666668</v>
      </c>
      <c r="J171" s="40">
        <v>3849.7833333333338</v>
      </c>
      <c r="K171" s="31">
        <v>3644.95</v>
      </c>
      <c r="L171" s="31">
        <v>3465.55</v>
      </c>
      <c r="M171" s="31">
        <v>1.4120600000000001</v>
      </c>
      <c r="N171" s="1"/>
      <c r="O171" s="1"/>
    </row>
    <row r="172" spans="1:15" ht="12.75" customHeight="1">
      <c r="A172" s="31">
        <v>162</v>
      </c>
      <c r="B172" s="31" t="s">
        <v>374</v>
      </c>
      <c r="C172" s="31">
        <v>1481.7</v>
      </c>
      <c r="D172" s="40">
        <v>1476.6333333333334</v>
      </c>
      <c r="E172" s="40">
        <v>1463.3666666666668</v>
      </c>
      <c r="F172" s="40">
        <v>1445.0333333333333</v>
      </c>
      <c r="G172" s="40">
        <v>1431.7666666666667</v>
      </c>
      <c r="H172" s="40">
        <v>1494.9666666666669</v>
      </c>
      <c r="I172" s="40">
        <v>1508.2333333333338</v>
      </c>
      <c r="J172" s="40">
        <v>1526.5666666666671</v>
      </c>
      <c r="K172" s="31">
        <v>1489.9</v>
      </c>
      <c r="L172" s="31">
        <v>1458.3</v>
      </c>
      <c r="M172" s="31">
        <v>0.51297999999999999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494.5</v>
      </c>
      <c r="D173" s="40">
        <v>496.13333333333338</v>
      </c>
      <c r="E173" s="40">
        <v>487.56666666666678</v>
      </c>
      <c r="F173" s="40">
        <v>480.63333333333338</v>
      </c>
      <c r="G173" s="40">
        <v>472.06666666666678</v>
      </c>
      <c r="H173" s="40">
        <v>503.06666666666678</v>
      </c>
      <c r="I173" s="40">
        <v>511.63333333333338</v>
      </c>
      <c r="J173" s="40">
        <v>518.56666666666683</v>
      </c>
      <c r="K173" s="31">
        <v>504.7</v>
      </c>
      <c r="L173" s="31">
        <v>489.2</v>
      </c>
      <c r="M173" s="31">
        <v>14.93336</v>
      </c>
      <c r="N173" s="1"/>
      <c r="O173" s="1"/>
    </row>
    <row r="174" spans="1:15" ht="12.75" customHeight="1">
      <c r="A174" s="31">
        <v>164</v>
      </c>
      <c r="B174" s="31" t="s">
        <v>369</v>
      </c>
      <c r="C174" s="31">
        <v>4643.8</v>
      </c>
      <c r="D174" s="40">
        <v>4704.7833333333338</v>
      </c>
      <c r="E174" s="40">
        <v>4540.1666666666679</v>
      </c>
      <c r="F174" s="40">
        <v>4436.5333333333338</v>
      </c>
      <c r="G174" s="40">
        <v>4271.9166666666679</v>
      </c>
      <c r="H174" s="40">
        <v>4808.4166666666679</v>
      </c>
      <c r="I174" s="40">
        <v>4973.0333333333347</v>
      </c>
      <c r="J174" s="40">
        <v>5076.6666666666679</v>
      </c>
      <c r="K174" s="31">
        <v>4869.3999999999996</v>
      </c>
      <c r="L174" s="31">
        <v>4601.1499999999996</v>
      </c>
      <c r="M174" s="31">
        <v>0.30029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39.75</v>
      </c>
      <c r="D175" s="40">
        <v>40.1</v>
      </c>
      <c r="E175" s="40">
        <v>39.150000000000006</v>
      </c>
      <c r="F175" s="40">
        <v>38.550000000000004</v>
      </c>
      <c r="G175" s="40">
        <v>37.600000000000009</v>
      </c>
      <c r="H175" s="40">
        <v>40.700000000000003</v>
      </c>
      <c r="I175" s="40">
        <v>41.650000000000006</v>
      </c>
      <c r="J175" s="40">
        <v>42.25</v>
      </c>
      <c r="K175" s="31">
        <v>41.05</v>
      </c>
      <c r="L175" s="31">
        <v>39.5</v>
      </c>
      <c r="M175" s="31">
        <v>170.82320000000001</v>
      </c>
      <c r="N175" s="1"/>
      <c r="O175" s="1"/>
    </row>
    <row r="176" spans="1:15" ht="12.75" customHeight="1">
      <c r="A176" s="31">
        <v>166</v>
      </c>
      <c r="B176" s="31" t="s">
        <v>383</v>
      </c>
      <c r="C176" s="31">
        <v>454.1</v>
      </c>
      <c r="D176" s="40">
        <v>458.51666666666665</v>
      </c>
      <c r="E176" s="40">
        <v>445.58333333333331</v>
      </c>
      <c r="F176" s="40">
        <v>437.06666666666666</v>
      </c>
      <c r="G176" s="40">
        <v>424.13333333333333</v>
      </c>
      <c r="H176" s="40">
        <v>467.0333333333333</v>
      </c>
      <c r="I176" s="40">
        <v>479.9666666666667</v>
      </c>
      <c r="J176" s="40">
        <v>488.48333333333329</v>
      </c>
      <c r="K176" s="31">
        <v>471.45</v>
      </c>
      <c r="L176" s="31">
        <v>450</v>
      </c>
      <c r="M176" s="31">
        <v>9.5740099999999995</v>
      </c>
      <c r="N176" s="1"/>
      <c r="O176" s="1"/>
    </row>
    <row r="177" spans="1:15" ht="12.75" customHeight="1">
      <c r="A177" s="31">
        <v>167</v>
      </c>
      <c r="B177" s="31" t="s">
        <v>375</v>
      </c>
      <c r="C177" s="31">
        <v>1369.85</v>
      </c>
      <c r="D177" s="40">
        <v>1372.8500000000001</v>
      </c>
      <c r="E177" s="40">
        <v>1336.9500000000003</v>
      </c>
      <c r="F177" s="40">
        <v>1304.0500000000002</v>
      </c>
      <c r="G177" s="40">
        <v>1268.1500000000003</v>
      </c>
      <c r="H177" s="40">
        <v>1405.7500000000002</v>
      </c>
      <c r="I177" s="40">
        <v>1441.6500000000003</v>
      </c>
      <c r="J177" s="40">
        <v>1474.5500000000002</v>
      </c>
      <c r="K177" s="31">
        <v>1408.75</v>
      </c>
      <c r="L177" s="31">
        <v>1339.95</v>
      </c>
      <c r="M177" s="31">
        <v>1.3090299999999999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593.45000000000005</v>
      </c>
      <c r="D178" s="40">
        <v>594.48333333333335</v>
      </c>
      <c r="E178" s="40">
        <v>588.9666666666667</v>
      </c>
      <c r="F178" s="40">
        <v>584.48333333333335</v>
      </c>
      <c r="G178" s="40">
        <v>578.9666666666667</v>
      </c>
      <c r="H178" s="40">
        <v>598.9666666666667</v>
      </c>
      <c r="I178" s="40">
        <v>604.48333333333335</v>
      </c>
      <c r="J178" s="40">
        <v>608.9666666666667</v>
      </c>
      <c r="K178" s="31">
        <v>600</v>
      </c>
      <c r="L178" s="31">
        <v>590</v>
      </c>
      <c r="M178" s="31">
        <v>0.46794000000000002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984.85</v>
      </c>
      <c r="D179" s="40">
        <v>992.86666666666667</v>
      </c>
      <c r="E179" s="40">
        <v>972.98333333333335</v>
      </c>
      <c r="F179" s="40">
        <v>961.11666666666667</v>
      </c>
      <c r="G179" s="40">
        <v>941.23333333333335</v>
      </c>
      <c r="H179" s="40">
        <v>1004.7333333333333</v>
      </c>
      <c r="I179" s="40">
        <v>1024.6166666666668</v>
      </c>
      <c r="J179" s="40">
        <v>1036.4833333333333</v>
      </c>
      <c r="K179" s="31">
        <v>1012.75</v>
      </c>
      <c r="L179" s="31">
        <v>981</v>
      </c>
      <c r="M179" s="31">
        <v>5.9435700000000002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565.4</v>
      </c>
      <c r="D180" s="40">
        <v>569.21666666666658</v>
      </c>
      <c r="E180" s="40">
        <v>559.13333333333321</v>
      </c>
      <c r="F180" s="40">
        <v>552.86666666666667</v>
      </c>
      <c r="G180" s="40">
        <v>542.7833333333333</v>
      </c>
      <c r="H180" s="40">
        <v>575.48333333333312</v>
      </c>
      <c r="I180" s="40">
        <v>585.56666666666638</v>
      </c>
      <c r="J180" s="40">
        <v>591.83333333333303</v>
      </c>
      <c r="K180" s="31">
        <v>579.29999999999995</v>
      </c>
      <c r="L180" s="31">
        <v>562.95000000000005</v>
      </c>
      <c r="M180" s="31">
        <v>1.5100199999999999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2270.4499999999998</v>
      </c>
      <c r="D181" s="40">
        <v>2305.1</v>
      </c>
      <c r="E181" s="40">
        <v>2220.35</v>
      </c>
      <c r="F181" s="40">
        <v>2170.25</v>
      </c>
      <c r="G181" s="40">
        <v>2085.5</v>
      </c>
      <c r="H181" s="40">
        <v>2355.1999999999998</v>
      </c>
      <c r="I181" s="40">
        <v>2439.9499999999998</v>
      </c>
      <c r="J181" s="40">
        <v>2490.0499999999997</v>
      </c>
      <c r="K181" s="31">
        <v>2389.85</v>
      </c>
      <c r="L181" s="31">
        <v>2255</v>
      </c>
      <c r="M181" s="31">
        <v>12.47808</v>
      </c>
      <c r="N181" s="1"/>
      <c r="O181" s="1"/>
    </row>
    <row r="182" spans="1:15" ht="12.75" customHeight="1">
      <c r="A182" s="31">
        <v>172</v>
      </c>
      <c r="B182" s="31" t="s">
        <v>384</v>
      </c>
      <c r="C182" s="31">
        <v>111.05</v>
      </c>
      <c r="D182" s="40">
        <v>111.31666666666666</v>
      </c>
      <c r="E182" s="40">
        <v>110.33333333333333</v>
      </c>
      <c r="F182" s="40">
        <v>109.61666666666666</v>
      </c>
      <c r="G182" s="40">
        <v>108.63333333333333</v>
      </c>
      <c r="H182" s="40">
        <v>112.03333333333333</v>
      </c>
      <c r="I182" s="40">
        <v>113.01666666666668</v>
      </c>
      <c r="J182" s="40">
        <v>113.73333333333333</v>
      </c>
      <c r="K182" s="31">
        <v>112.3</v>
      </c>
      <c r="L182" s="31">
        <v>110.6</v>
      </c>
      <c r="M182" s="31">
        <v>5.2888099999999998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310.3</v>
      </c>
      <c r="D183" s="40">
        <v>313.40000000000003</v>
      </c>
      <c r="E183" s="40">
        <v>305.00000000000006</v>
      </c>
      <c r="F183" s="40">
        <v>299.70000000000005</v>
      </c>
      <c r="G183" s="40">
        <v>291.30000000000007</v>
      </c>
      <c r="H183" s="40">
        <v>318.70000000000005</v>
      </c>
      <c r="I183" s="40">
        <v>327.10000000000002</v>
      </c>
      <c r="J183" s="40">
        <v>332.40000000000003</v>
      </c>
      <c r="K183" s="31">
        <v>321.8</v>
      </c>
      <c r="L183" s="31">
        <v>308.10000000000002</v>
      </c>
      <c r="M183" s="31">
        <v>15.15424</v>
      </c>
      <c r="N183" s="1"/>
      <c r="O183" s="1"/>
    </row>
    <row r="184" spans="1:15" ht="12.75" customHeight="1">
      <c r="A184" s="31">
        <v>174</v>
      </c>
      <c r="B184" s="31" t="s">
        <v>376</v>
      </c>
      <c r="C184" s="31">
        <v>552</v>
      </c>
      <c r="D184" s="40">
        <v>560.5333333333333</v>
      </c>
      <c r="E184" s="40">
        <v>541.46666666666658</v>
      </c>
      <c r="F184" s="40">
        <v>530.93333333333328</v>
      </c>
      <c r="G184" s="40">
        <v>511.86666666666656</v>
      </c>
      <c r="H184" s="40">
        <v>571.06666666666661</v>
      </c>
      <c r="I184" s="40">
        <v>590.13333333333321</v>
      </c>
      <c r="J184" s="40">
        <v>600.66666666666663</v>
      </c>
      <c r="K184" s="31">
        <v>579.6</v>
      </c>
      <c r="L184" s="31">
        <v>550</v>
      </c>
      <c r="M184" s="31">
        <v>4.0114900000000002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1702.4</v>
      </c>
      <c r="D185" s="40">
        <v>1710.3000000000002</v>
      </c>
      <c r="E185" s="40">
        <v>1684.6500000000003</v>
      </c>
      <c r="F185" s="40">
        <v>1666.9</v>
      </c>
      <c r="G185" s="40">
        <v>1641.2500000000002</v>
      </c>
      <c r="H185" s="40">
        <v>1728.0500000000004</v>
      </c>
      <c r="I185" s="40">
        <v>1753.7</v>
      </c>
      <c r="J185" s="40">
        <v>1771.4500000000005</v>
      </c>
      <c r="K185" s="31">
        <v>1735.95</v>
      </c>
      <c r="L185" s="31">
        <v>1692.55</v>
      </c>
      <c r="M185" s="31">
        <v>6.4951699999999999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138</v>
      </c>
      <c r="D186" s="40">
        <v>138.03333333333333</v>
      </c>
      <c r="E186" s="40">
        <v>135.76666666666665</v>
      </c>
      <c r="F186" s="40">
        <v>133.53333333333333</v>
      </c>
      <c r="G186" s="40">
        <v>131.26666666666665</v>
      </c>
      <c r="H186" s="40">
        <v>140.26666666666665</v>
      </c>
      <c r="I186" s="40">
        <v>142.53333333333336</v>
      </c>
      <c r="J186" s="40">
        <v>144.76666666666665</v>
      </c>
      <c r="K186" s="31">
        <v>140.30000000000001</v>
      </c>
      <c r="L186" s="31">
        <v>135.80000000000001</v>
      </c>
      <c r="M186" s="31">
        <v>15.74494</v>
      </c>
      <c r="N186" s="1"/>
      <c r="O186" s="1"/>
    </row>
    <row r="187" spans="1:15" ht="12.75" customHeight="1">
      <c r="A187" s="31">
        <v>177</v>
      </c>
      <c r="B187" s="31" t="s">
        <v>379</v>
      </c>
      <c r="C187" s="31">
        <v>1573.55</v>
      </c>
      <c r="D187" s="40">
        <v>1589.7166666666665</v>
      </c>
      <c r="E187" s="40">
        <v>1529.633333333333</v>
      </c>
      <c r="F187" s="40">
        <v>1485.7166666666665</v>
      </c>
      <c r="G187" s="40">
        <v>1425.633333333333</v>
      </c>
      <c r="H187" s="40">
        <v>1633.633333333333</v>
      </c>
      <c r="I187" s="40">
        <v>1693.7166666666665</v>
      </c>
      <c r="J187" s="40">
        <v>1737.633333333333</v>
      </c>
      <c r="K187" s="31">
        <v>1649.8</v>
      </c>
      <c r="L187" s="31">
        <v>1545.8</v>
      </c>
      <c r="M187" s="31">
        <v>1.9043600000000001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131.15</v>
      </c>
      <c r="D188" s="40">
        <v>133.18333333333334</v>
      </c>
      <c r="E188" s="40">
        <v>127.96666666666667</v>
      </c>
      <c r="F188" s="40">
        <v>124.78333333333333</v>
      </c>
      <c r="G188" s="40">
        <v>119.56666666666666</v>
      </c>
      <c r="H188" s="40">
        <v>136.36666666666667</v>
      </c>
      <c r="I188" s="40">
        <v>141.58333333333337</v>
      </c>
      <c r="J188" s="40">
        <v>144.76666666666668</v>
      </c>
      <c r="K188" s="31">
        <v>138.4</v>
      </c>
      <c r="L188" s="31">
        <v>130</v>
      </c>
      <c r="M188" s="31">
        <v>27.889279999999999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310.85000000000002</v>
      </c>
      <c r="D189" s="40">
        <v>311.4666666666667</v>
      </c>
      <c r="E189" s="40">
        <v>305.63333333333338</v>
      </c>
      <c r="F189" s="40">
        <v>300.41666666666669</v>
      </c>
      <c r="G189" s="40">
        <v>294.58333333333337</v>
      </c>
      <c r="H189" s="40">
        <v>316.68333333333339</v>
      </c>
      <c r="I189" s="40">
        <v>322.51666666666665</v>
      </c>
      <c r="J189" s="40">
        <v>327.73333333333341</v>
      </c>
      <c r="K189" s="31">
        <v>317.3</v>
      </c>
      <c r="L189" s="31">
        <v>306.25</v>
      </c>
      <c r="M189" s="31">
        <v>8.0737799999999993</v>
      </c>
      <c r="N189" s="1"/>
      <c r="O189" s="1"/>
    </row>
    <row r="190" spans="1:15" ht="12.75" customHeight="1">
      <c r="A190" s="31">
        <v>180</v>
      </c>
      <c r="B190" s="31" t="s">
        <v>380</v>
      </c>
      <c r="C190" s="31">
        <v>771.75</v>
      </c>
      <c r="D190" s="40">
        <v>782.25</v>
      </c>
      <c r="E190" s="40">
        <v>749.5</v>
      </c>
      <c r="F190" s="40">
        <v>727.25</v>
      </c>
      <c r="G190" s="40">
        <v>694.5</v>
      </c>
      <c r="H190" s="40">
        <v>804.5</v>
      </c>
      <c r="I190" s="40">
        <v>837.25</v>
      </c>
      <c r="J190" s="40">
        <v>859.5</v>
      </c>
      <c r="K190" s="31">
        <v>815</v>
      </c>
      <c r="L190" s="31">
        <v>760</v>
      </c>
      <c r="M190" s="31">
        <v>10.659050000000001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594.15</v>
      </c>
      <c r="D191" s="40">
        <v>592.11666666666667</v>
      </c>
      <c r="E191" s="40">
        <v>579.23333333333335</v>
      </c>
      <c r="F191" s="40">
        <v>564.31666666666672</v>
      </c>
      <c r="G191" s="40">
        <v>551.43333333333339</v>
      </c>
      <c r="H191" s="40">
        <v>607.0333333333333</v>
      </c>
      <c r="I191" s="40">
        <v>619.91666666666674</v>
      </c>
      <c r="J191" s="40">
        <v>634.83333333333326</v>
      </c>
      <c r="K191" s="31">
        <v>605</v>
      </c>
      <c r="L191" s="31">
        <v>577.20000000000005</v>
      </c>
      <c r="M191" s="31">
        <v>31.5489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1266.7</v>
      </c>
      <c r="D192" s="40">
        <v>1281.5333333333335</v>
      </c>
      <c r="E192" s="40">
        <v>1245.166666666667</v>
      </c>
      <c r="F192" s="40">
        <v>1223.6333333333334</v>
      </c>
      <c r="G192" s="40">
        <v>1187.2666666666669</v>
      </c>
      <c r="H192" s="40">
        <v>1303.0666666666671</v>
      </c>
      <c r="I192" s="40">
        <v>1339.4333333333334</v>
      </c>
      <c r="J192" s="40">
        <v>1360.9666666666672</v>
      </c>
      <c r="K192" s="31">
        <v>1317.9</v>
      </c>
      <c r="L192" s="31">
        <v>1260</v>
      </c>
      <c r="M192" s="31">
        <v>8.4845100000000002</v>
      </c>
      <c r="N192" s="1"/>
      <c r="O192" s="1"/>
    </row>
    <row r="193" spans="1:15" ht="12.75" customHeight="1">
      <c r="A193" s="31">
        <v>183</v>
      </c>
      <c r="B193" s="31" t="s">
        <v>389</v>
      </c>
      <c r="C193" s="31">
        <v>1294.7</v>
      </c>
      <c r="D193" s="40">
        <v>1316.2333333333333</v>
      </c>
      <c r="E193" s="40">
        <v>1263.4666666666667</v>
      </c>
      <c r="F193" s="40">
        <v>1232.2333333333333</v>
      </c>
      <c r="G193" s="40">
        <v>1179.4666666666667</v>
      </c>
      <c r="H193" s="40">
        <v>1347.4666666666667</v>
      </c>
      <c r="I193" s="40">
        <v>1400.2333333333336</v>
      </c>
      <c r="J193" s="40">
        <v>1431.4666666666667</v>
      </c>
      <c r="K193" s="31">
        <v>1369</v>
      </c>
      <c r="L193" s="31">
        <v>1285</v>
      </c>
      <c r="M193" s="31">
        <v>2.3293300000000001</v>
      </c>
      <c r="N193" s="1"/>
      <c r="O193" s="1"/>
    </row>
    <row r="194" spans="1:15" ht="12.75" customHeight="1">
      <c r="A194" s="31">
        <v>184</v>
      </c>
      <c r="B194" s="31" t="s">
        <v>1033</v>
      </c>
      <c r="C194" s="31">
        <v>23.15</v>
      </c>
      <c r="D194" s="40">
        <v>23.233333333333334</v>
      </c>
      <c r="E194" s="40">
        <v>22.966666666666669</v>
      </c>
      <c r="F194" s="40">
        <v>22.783333333333335</v>
      </c>
      <c r="G194" s="40">
        <v>22.516666666666669</v>
      </c>
      <c r="H194" s="40">
        <v>23.416666666666668</v>
      </c>
      <c r="I194" s="40">
        <v>23.683333333333334</v>
      </c>
      <c r="J194" s="40">
        <v>23.866666666666667</v>
      </c>
      <c r="K194" s="31">
        <v>23.5</v>
      </c>
      <c r="L194" s="31">
        <v>23.05</v>
      </c>
      <c r="M194" s="31">
        <v>12.383599999999999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1335.35</v>
      </c>
      <c r="D195" s="40">
        <v>1334.6333333333332</v>
      </c>
      <c r="E195" s="40">
        <v>1311.9166666666665</v>
      </c>
      <c r="F195" s="40">
        <v>1288.4833333333333</v>
      </c>
      <c r="G195" s="40">
        <v>1265.7666666666667</v>
      </c>
      <c r="H195" s="40">
        <v>1358.0666666666664</v>
      </c>
      <c r="I195" s="40">
        <v>1380.7833333333331</v>
      </c>
      <c r="J195" s="40">
        <v>1404.2166666666662</v>
      </c>
      <c r="K195" s="31">
        <v>1357.35</v>
      </c>
      <c r="L195" s="31">
        <v>1311.2</v>
      </c>
      <c r="M195" s="31">
        <v>0.40616999999999998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1263.75</v>
      </c>
      <c r="D196" s="40">
        <v>1269.05</v>
      </c>
      <c r="E196" s="40">
        <v>1251.1499999999999</v>
      </c>
      <c r="F196" s="40">
        <v>1238.55</v>
      </c>
      <c r="G196" s="40">
        <v>1220.6499999999999</v>
      </c>
      <c r="H196" s="40">
        <v>1281.6499999999999</v>
      </c>
      <c r="I196" s="40">
        <v>1299.55</v>
      </c>
      <c r="J196" s="40">
        <v>1312.1499999999999</v>
      </c>
      <c r="K196" s="31">
        <v>1286.95</v>
      </c>
      <c r="L196" s="31">
        <v>1256.45</v>
      </c>
      <c r="M196" s="31">
        <v>9.4352499999999999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1152</v>
      </c>
      <c r="D197" s="40">
        <v>1161.2666666666667</v>
      </c>
      <c r="E197" s="40">
        <v>1137.5333333333333</v>
      </c>
      <c r="F197" s="40">
        <v>1123.0666666666666</v>
      </c>
      <c r="G197" s="40">
        <v>1099.3333333333333</v>
      </c>
      <c r="H197" s="40">
        <v>1175.7333333333333</v>
      </c>
      <c r="I197" s="40">
        <v>1199.4666666666665</v>
      </c>
      <c r="J197" s="40">
        <v>1213.9333333333334</v>
      </c>
      <c r="K197" s="31">
        <v>1185</v>
      </c>
      <c r="L197" s="31">
        <v>1146.8</v>
      </c>
      <c r="M197" s="31">
        <v>40.965850000000003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2900.8</v>
      </c>
      <c r="D198" s="40">
        <v>2896.0833333333335</v>
      </c>
      <c r="E198" s="40">
        <v>2867.8666666666668</v>
      </c>
      <c r="F198" s="40">
        <v>2834.9333333333334</v>
      </c>
      <c r="G198" s="40">
        <v>2806.7166666666667</v>
      </c>
      <c r="H198" s="40">
        <v>2929.0166666666669</v>
      </c>
      <c r="I198" s="40">
        <v>2957.2333333333331</v>
      </c>
      <c r="J198" s="40">
        <v>2990.166666666667</v>
      </c>
      <c r="K198" s="31">
        <v>2924.3</v>
      </c>
      <c r="L198" s="31">
        <v>2863.15</v>
      </c>
      <c r="M198" s="31">
        <v>33.029200000000003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2629.45</v>
      </c>
      <c r="D199" s="40">
        <v>2654.7999999999997</v>
      </c>
      <c r="E199" s="40">
        <v>2595.6499999999996</v>
      </c>
      <c r="F199" s="40">
        <v>2561.85</v>
      </c>
      <c r="G199" s="40">
        <v>2502.6999999999998</v>
      </c>
      <c r="H199" s="40">
        <v>2688.5999999999995</v>
      </c>
      <c r="I199" s="40">
        <v>2747.75</v>
      </c>
      <c r="J199" s="40">
        <v>2781.5499999999993</v>
      </c>
      <c r="K199" s="31">
        <v>2713.95</v>
      </c>
      <c r="L199" s="31">
        <v>2621</v>
      </c>
      <c r="M199" s="31">
        <v>5.0616500000000002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1593.6</v>
      </c>
      <c r="D200" s="40">
        <v>1610.25</v>
      </c>
      <c r="E200" s="40">
        <v>1570.5</v>
      </c>
      <c r="F200" s="40">
        <v>1547.4</v>
      </c>
      <c r="G200" s="40">
        <v>1507.65</v>
      </c>
      <c r="H200" s="40">
        <v>1633.35</v>
      </c>
      <c r="I200" s="40">
        <v>1673.1</v>
      </c>
      <c r="J200" s="40">
        <v>1696.1999999999998</v>
      </c>
      <c r="K200" s="31">
        <v>1650</v>
      </c>
      <c r="L200" s="31">
        <v>1587.15</v>
      </c>
      <c r="M200" s="31">
        <v>88.988749999999996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683.1</v>
      </c>
      <c r="D201" s="40">
        <v>686.33333333333337</v>
      </c>
      <c r="E201" s="40">
        <v>676.9666666666667</v>
      </c>
      <c r="F201" s="40">
        <v>670.83333333333337</v>
      </c>
      <c r="G201" s="40">
        <v>661.4666666666667</v>
      </c>
      <c r="H201" s="40">
        <v>692.4666666666667</v>
      </c>
      <c r="I201" s="40">
        <v>701.83333333333326</v>
      </c>
      <c r="J201" s="40">
        <v>707.9666666666667</v>
      </c>
      <c r="K201" s="31">
        <v>695.7</v>
      </c>
      <c r="L201" s="31">
        <v>680.2</v>
      </c>
      <c r="M201" s="31">
        <v>14.71621</v>
      </c>
      <c r="N201" s="1"/>
      <c r="O201" s="1"/>
    </row>
    <row r="202" spans="1:15" ht="12.75" customHeight="1">
      <c r="A202" s="31">
        <v>192</v>
      </c>
      <c r="B202" s="31" t="s">
        <v>387</v>
      </c>
      <c r="C202" s="31">
        <v>2108.5500000000002</v>
      </c>
      <c r="D202" s="40">
        <v>2126.1</v>
      </c>
      <c r="E202" s="40">
        <v>2063.1999999999998</v>
      </c>
      <c r="F202" s="40">
        <v>2017.85</v>
      </c>
      <c r="G202" s="40">
        <v>1954.9499999999998</v>
      </c>
      <c r="H202" s="40">
        <v>2171.4499999999998</v>
      </c>
      <c r="I202" s="40">
        <v>2234.3500000000004</v>
      </c>
      <c r="J202" s="40">
        <v>2279.6999999999998</v>
      </c>
      <c r="K202" s="31">
        <v>2189</v>
      </c>
      <c r="L202" s="31">
        <v>2080.75</v>
      </c>
      <c r="M202" s="31">
        <v>0.93445999999999996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240.05</v>
      </c>
      <c r="D203" s="40">
        <v>240.73333333333335</v>
      </c>
      <c r="E203" s="40">
        <v>237.8666666666667</v>
      </c>
      <c r="F203" s="40">
        <v>235.68333333333337</v>
      </c>
      <c r="G203" s="40">
        <v>232.81666666666672</v>
      </c>
      <c r="H203" s="40">
        <v>242.91666666666669</v>
      </c>
      <c r="I203" s="40">
        <v>245.78333333333336</v>
      </c>
      <c r="J203" s="40">
        <v>247.96666666666667</v>
      </c>
      <c r="K203" s="31">
        <v>243.6</v>
      </c>
      <c r="L203" s="31">
        <v>238.55</v>
      </c>
      <c r="M203" s="31">
        <v>1.1024</v>
      </c>
      <c r="N203" s="1"/>
      <c r="O203" s="1"/>
    </row>
    <row r="204" spans="1:15" ht="12.75" customHeight="1">
      <c r="A204" s="31">
        <v>194</v>
      </c>
      <c r="B204" s="31" t="s">
        <v>392</v>
      </c>
      <c r="C204" s="31">
        <v>135.6</v>
      </c>
      <c r="D204" s="40">
        <v>136.51666666666668</v>
      </c>
      <c r="E204" s="40">
        <v>133.63333333333335</v>
      </c>
      <c r="F204" s="40">
        <v>131.66666666666669</v>
      </c>
      <c r="G204" s="40">
        <v>128.78333333333336</v>
      </c>
      <c r="H204" s="40">
        <v>138.48333333333335</v>
      </c>
      <c r="I204" s="40">
        <v>141.36666666666667</v>
      </c>
      <c r="J204" s="40">
        <v>143.33333333333334</v>
      </c>
      <c r="K204" s="31">
        <v>139.4</v>
      </c>
      <c r="L204" s="31">
        <v>134.55000000000001</v>
      </c>
      <c r="M204" s="31">
        <v>6.7707100000000002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2667.75</v>
      </c>
      <c r="D205" s="40">
        <v>2680.5166666666669</v>
      </c>
      <c r="E205" s="40">
        <v>2647.2333333333336</v>
      </c>
      <c r="F205" s="40">
        <v>2626.7166666666667</v>
      </c>
      <c r="G205" s="40">
        <v>2593.4333333333334</v>
      </c>
      <c r="H205" s="40">
        <v>2701.0333333333338</v>
      </c>
      <c r="I205" s="40">
        <v>2734.3166666666675</v>
      </c>
      <c r="J205" s="40">
        <v>2754.8333333333339</v>
      </c>
      <c r="K205" s="31">
        <v>2713.8</v>
      </c>
      <c r="L205" s="31">
        <v>2660</v>
      </c>
      <c r="M205" s="31">
        <v>3.66561</v>
      </c>
      <c r="N205" s="1"/>
      <c r="O205" s="1"/>
    </row>
    <row r="206" spans="1:15" ht="12.75" customHeight="1">
      <c r="A206" s="31">
        <v>196</v>
      </c>
      <c r="B206" s="31" t="s">
        <v>388</v>
      </c>
      <c r="C206" s="31">
        <v>72.7</v>
      </c>
      <c r="D206" s="40">
        <v>74.216666666666669</v>
      </c>
      <c r="E206" s="40">
        <v>71.083333333333343</v>
      </c>
      <c r="F206" s="40">
        <v>69.466666666666669</v>
      </c>
      <c r="G206" s="40">
        <v>66.333333333333343</v>
      </c>
      <c r="H206" s="40">
        <v>75.833333333333343</v>
      </c>
      <c r="I206" s="40">
        <v>78.966666666666669</v>
      </c>
      <c r="J206" s="40">
        <v>80.583333333333343</v>
      </c>
      <c r="K206" s="31">
        <v>77.349999999999994</v>
      </c>
      <c r="L206" s="31">
        <v>72.599999999999994</v>
      </c>
      <c r="M206" s="31">
        <v>45.087380000000003</v>
      </c>
      <c r="N206" s="1"/>
      <c r="O206" s="1"/>
    </row>
    <row r="207" spans="1:15" ht="12.75" customHeight="1">
      <c r="A207" s="31">
        <v>197</v>
      </c>
      <c r="B207" s="31" t="s">
        <v>1034</v>
      </c>
      <c r="C207" s="31">
        <v>2707.5</v>
      </c>
      <c r="D207" s="40">
        <v>2724.1666666666665</v>
      </c>
      <c r="E207" s="40">
        <v>2658.333333333333</v>
      </c>
      <c r="F207" s="40">
        <v>2609.1666666666665</v>
      </c>
      <c r="G207" s="40">
        <v>2543.333333333333</v>
      </c>
      <c r="H207" s="40">
        <v>2773.333333333333</v>
      </c>
      <c r="I207" s="40">
        <v>2839.1666666666661</v>
      </c>
      <c r="J207" s="40">
        <v>2888.333333333333</v>
      </c>
      <c r="K207" s="31">
        <v>2790</v>
      </c>
      <c r="L207" s="31">
        <v>2675</v>
      </c>
      <c r="M207" s="31">
        <v>7.8619999999999995E-2</v>
      </c>
      <c r="N207" s="1"/>
      <c r="O207" s="1"/>
    </row>
    <row r="208" spans="1:15" ht="12.75" customHeight="1">
      <c r="A208" s="31">
        <v>198</v>
      </c>
      <c r="B208" s="31" t="s">
        <v>934</v>
      </c>
      <c r="C208" s="31">
        <v>570.95000000000005</v>
      </c>
      <c r="D208" s="40">
        <v>562.06666666666672</v>
      </c>
      <c r="E208" s="40">
        <v>541.13333333333344</v>
      </c>
      <c r="F208" s="40">
        <v>511.31666666666672</v>
      </c>
      <c r="G208" s="40">
        <v>490.38333333333344</v>
      </c>
      <c r="H208" s="40">
        <v>591.88333333333344</v>
      </c>
      <c r="I208" s="40">
        <v>612.81666666666661</v>
      </c>
      <c r="J208" s="40">
        <v>642.63333333333344</v>
      </c>
      <c r="K208" s="31">
        <v>583</v>
      </c>
      <c r="L208" s="31">
        <v>532.25</v>
      </c>
      <c r="M208" s="31">
        <v>10.28809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468.8</v>
      </c>
      <c r="D209" s="40">
        <v>466.4666666666667</v>
      </c>
      <c r="E209" s="40">
        <v>455.78333333333342</v>
      </c>
      <c r="F209" s="40">
        <v>442.76666666666671</v>
      </c>
      <c r="G209" s="40">
        <v>432.08333333333343</v>
      </c>
      <c r="H209" s="40">
        <v>479.48333333333341</v>
      </c>
      <c r="I209" s="40">
        <v>490.16666666666669</v>
      </c>
      <c r="J209" s="40">
        <v>503.18333333333339</v>
      </c>
      <c r="K209" s="31">
        <v>477.15</v>
      </c>
      <c r="L209" s="31">
        <v>453.45</v>
      </c>
      <c r="M209" s="31">
        <v>126.59502999999999</v>
      </c>
      <c r="N209" s="1"/>
      <c r="O209" s="1"/>
    </row>
    <row r="210" spans="1:15" ht="12.75" customHeight="1">
      <c r="A210" s="31">
        <v>200</v>
      </c>
      <c r="B210" s="31" t="s">
        <v>393</v>
      </c>
      <c r="C210" s="31">
        <v>129.05000000000001</v>
      </c>
      <c r="D210" s="40">
        <v>130.04999999999998</v>
      </c>
      <c r="E210" s="40">
        <v>127.09999999999997</v>
      </c>
      <c r="F210" s="40">
        <v>125.14999999999998</v>
      </c>
      <c r="G210" s="40">
        <v>122.19999999999996</v>
      </c>
      <c r="H210" s="40">
        <v>131.99999999999997</v>
      </c>
      <c r="I210" s="40">
        <v>134.94999999999996</v>
      </c>
      <c r="J210" s="40">
        <v>136.89999999999998</v>
      </c>
      <c r="K210" s="31">
        <v>133</v>
      </c>
      <c r="L210" s="31">
        <v>128.1</v>
      </c>
      <c r="M210" s="31">
        <v>44.924250000000001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317.05</v>
      </c>
      <c r="D211" s="40">
        <v>322.51666666666665</v>
      </c>
      <c r="E211" s="40">
        <v>309.58333333333331</v>
      </c>
      <c r="F211" s="40">
        <v>302.11666666666667</v>
      </c>
      <c r="G211" s="40">
        <v>289.18333333333334</v>
      </c>
      <c r="H211" s="40">
        <v>329.98333333333329</v>
      </c>
      <c r="I211" s="40">
        <v>342.91666666666669</v>
      </c>
      <c r="J211" s="40">
        <v>350.38333333333327</v>
      </c>
      <c r="K211" s="31">
        <v>335.45</v>
      </c>
      <c r="L211" s="31">
        <v>315.05</v>
      </c>
      <c r="M211" s="31">
        <v>45.018009999999997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2389.65</v>
      </c>
      <c r="D212" s="40">
        <v>2391.2166666666667</v>
      </c>
      <c r="E212" s="40">
        <v>2366.4333333333334</v>
      </c>
      <c r="F212" s="40">
        <v>2343.2166666666667</v>
      </c>
      <c r="G212" s="40">
        <v>2318.4333333333334</v>
      </c>
      <c r="H212" s="40">
        <v>2414.4333333333334</v>
      </c>
      <c r="I212" s="40">
        <v>2439.2166666666672</v>
      </c>
      <c r="J212" s="40">
        <v>2462.4333333333334</v>
      </c>
      <c r="K212" s="31">
        <v>2416</v>
      </c>
      <c r="L212" s="31">
        <v>2368</v>
      </c>
      <c r="M212" s="31">
        <v>20.157910000000001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317.64999999999998</v>
      </c>
      <c r="D213" s="40">
        <v>318.78333333333336</v>
      </c>
      <c r="E213" s="40">
        <v>314.9666666666667</v>
      </c>
      <c r="F213" s="40">
        <v>312.28333333333336</v>
      </c>
      <c r="G213" s="40">
        <v>308.4666666666667</v>
      </c>
      <c r="H213" s="40">
        <v>321.4666666666667</v>
      </c>
      <c r="I213" s="40">
        <v>325.28333333333342</v>
      </c>
      <c r="J213" s="40">
        <v>327.9666666666667</v>
      </c>
      <c r="K213" s="31">
        <v>322.60000000000002</v>
      </c>
      <c r="L213" s="31">
        <v>316.10000000000002</v>
      </c>
      <c r="M213" s="31">
        <v>8.2407699999999995</v>
      </c>
      <c r="N213" s="1"/>
      <c r="O213" s="1"/>
    </row>
    <row r="214" spans="1:15" ht="12.75" customHeight="1">
      <c r="A214" s="31">
        <v>204</v>
      </c>
      <c r="B214" s="31" t="s">
        <v>1035</v>
      </c>
      <c r="C214" s="31">
        <v>699.7</v>
      </c>
      <c r="D214" s="40">
        <v>697.91666666666663</v>
      </c>
      <c r="E214" s="40">
        <v>686.93333333333328</v>
      </c>
      <c r="F214" s="40">
        <v>674.16666666666663</v>
      </c>
      <c r="G214" s="40">
        <v>663.18333333333328</v>
      </c>
      <c r="H214" s="40">
        <v>710.68333333333328</v>
      </c>
      <c r="I214" s="40">
        <v>721.66666666666663</v>
      </c>
      <c r="J214" s="40">
        <v>734.43333333333328</v>
      </c>
      <c r="K214" s="31">
        <v>708.9</v>
      </c>
      <c r="L214" s="31">
        <v>685.15</v>
      </c>
      <c r="M214" s="31">
        <v>1.5680400000000001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42337</v>
      </c>
      <c r="D215" s="40">
        <v>42576.85</v>
      </c>
      <c r="E215" s="40">
        <v>42063.35</v>
      </c>
      <c r="F215" s="40">
        <v>41789.699999999997</v>
      </c>
      <c r="G215" s="40">
        <v>41276.199999999997</v>
      </c>
      <c r="H215" s="40">
        <v>42850.5</v>
      </c>
      <c r="I215" s="40">
        <v>43364</v>
      </c>
      <c r="J215" s="40">
        <v>43637.65</v>
      </c>
      <c r="K215" s="31">
        <v>43090.35</v>
      </c>
      <c r="L215" s="31">
        <v>42303.199999999997</v>
      </c>
      <c r="M215" s="31">
        <v>9.58E-3</v>
      </c>
      <c r="N215" s="1"/>
      <c r="O215" s="1"/>
    </row>
    <row r="216" spans="1:15" ht="12.75" customHeight="1">
      <c r="A216" s="31">
        <v>206</v>
      </c>
      <c r="B216" s="31" t="s">
        <v>395</v>
      </c>
      <c r="C216" s="31">
        <v>43.15</v>
      </c>
      <c r="D216" s="40">
        <v>43.516666666666673</v>
      </c>
      <c r="E216" s="40">
        <v>42.633333333333347</v>
      </c>
      <c r="F216" s="40">
        <v>42.116666666666674</v>
      </c>
      <c r="G216" s="40">
        <v>41.233333333333348</v>
      </c>
      <c r="H216" s="40">
        <v>44.033333333333346</v>
      </c>
      <c r="I216" s="40">
        <v>44.916666666666671</v>
      </c>
      <c r="J216" s="40">
        <v>45.433333333333344</v>
      </c>
      <c r="K216" s="31">
        <v>44.4</v>
      </c>
      <c r="L216" s="31">
        <v>43</v>
      </c>
      <c r="M216" s="31">
        <v>16.514880000000002</v>
      </c>
      <c r="N216" s="1"/>
      <c r="O216" s="1"/>
    </row>
    <row r="217" spans="1:15" ht="12.75" customHeight="1">
      <c r="A217" s="31">
        <v>207</v>
      </c>
      <c r="B217" s="31" t="s">
        <v>407</v>
      </c>
      <c r="C217" s="31">
        <v>152.1</v>
      </c>
      <c r="D217" s="40">
        <v>154.51666666666668</v>
      </c>
      <c r="E217" s="40">
        <v>148.53333333333336</v>
      </c>
      <c r="F217" s="40">
        <v>144.96666666666667</v>
      </c>
      <c r="G217" s="40">
        <v>138.98333333333335</v>
      </c>
      <c r="H217" s="40">
        <v>158.08333333333337</v>
      </c>
      <c r="I217" s="40">
        <v>164.06666666666666</v>
      </c>
      <c r="J217" s="40">
        <v>167.63333333333338</v>
      </c>
      <c r="K217" s="31">
        <v>160.5</v>
      </c>
      <c r="L217" s="31">
        <v>150.94999999999999</v>
      </c>
      <c r="M217" s="31">
        <v>84.872320000000002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210.3</v>
      </c>
      <c r="D218" s="40">
        <v>214.28333333333333</v>
      </c>
      <c r="E218" s="40">
        <v>205.06666666666666</v>
      </c>
      <c r="F218" s="40">
        <v>199.83333333333334</v>
      </c>
      <c r="G218" s="40">
        <v>190.61666666666667</v>
      </c>
      <c r="H218" s="40">
        <v>219.51666666666665</v>
      </c>
      <c r="I218" s="40">
        <v>228.73333333333329</v>
      </c>
      <c r="J218" s="40">
        <v>233.96666666666664</v>
      </c>
      <c r="K218" s="31">
        <v>223.5</v>
      </c>
      <c r="L218" s="31">
        <v>209.05</v>
      </c>
      <c r="M218" s="31">
        <v>192.85631000000001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798.7</v>
      </c>
      <c r="D219" s="40">
        <v>808.9666666666667</v>
      </c>
      <c r="E219" s="40">
        <v>785.98333333333335</v>
      </c>
      <c r="F219" s="40">
        <v>773.26666666666665</v>
      </c>
      <c r="G219" s="40">
        <v>750.2833333333333</v>
      </c>
      <c r="H219" s="40">
        <v>821.68333333333339</v>
      </c>
      <c r="I219" s="40">
        <v>844.66666666666674</v>
      </c>
      <c r="J219" s="40">
        <v>857.38333333333344</v>
      </c>
      <c r="K219" s="31">
        <v>831.95</v>
      </c>
      <c r="L219" s="31">
        <v>796.25</v>
      </c>
      <c r="M219" s="31">
        <v>187.50423000000001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1471.8</v>
      </c>
      <c r="D220" s="40">
        <v>1484.0166666666667</v>
      </c>
      <c r="E220" s="40">
        <v>1448.0333333333333</v>
      </c>
      <c r="F220" s="40">
        <v>1424.2666666666667</v>
      </c>
      <c r="G220" s="40">
        <v>1388.2833333333333</v>
      </c>
      <c r="H220" s="40">
        <v>1507.7833333333333</v>
      </c>
      <c r="I220" s="40">
        <v>1543.7666666666664</v>
      </c>
      <c r="J220" s="40">
        <v>1567.5333333333333</v>
      </c>
      <c r="K220" s="31">
        <v>1520</v>
      </c>
      <c r="L220" s="31">
        <v>1460.25</v>
      </c>
      <c r="M220" s="31">
        <v>4.4938599999999997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617.5</v>
      </c>
      <c r="D221" s="40">
        <v>621.94999999999993</v>
      </c>
      <c r="E221" s="40">
        <v>608.09999999999991</v>
      </c>
      <c r="F221" s="40">
        <v>598.69999999999993</v>
      </c>
      <c r="G221" s="40">
        <v>584.84999999999991</v>
      </c>
      <c r="H221" s="40">
        <v>631.34999999999991</v>
      </c>
      <c r="I221" s="40">
        <v>645.20000000000005</v>
      </c>
      <c r="J221" s="40">
        <v>654.59999999999991</v>
      </c>
      <c r="K221" s="31">
        <v>635.79999999999995</v>
      </c>
      <c r="L221" s="31">
        <v>612.54999999999995</v>
      </c>
      <c r="M221" s="31">
        <v>9.5810099999999991</v>
      </c>
      <c r="N221" s="1"/>
      <c r="O221" s="1"/>
    </row>
    <row r="222" spans="1:15" ht="12.75" customHeight="1">
      <c r="A222" s="31">
        <v>212</v>
      </c>
      <c r="B222" s="31" t="s">
        <v>411</v>
      </c>
      <c r="C222" s="31">
        <v>234.05</v>
      </c>
      <c r="D222" s="40">
        <v>241.81666666666669</v>
      </c>
      <c r="E222" s="40">
        <v>223.98333333333341</v>
      </c>
      <c r="F222" s="40">
        <v>213.91666666666671</v>
      </c>
      <c r="G222" s="40">
        <v>196.08333333333343</v>
      </c>
      <c r="H222" s="40">
        <v>251.88333333333338</v>
      </c>
      <c r="I222" s="40">
        <v>269.7166666666667</v>
      </c>
      <c r="J222" s="40">
        <v>279.78333333333336</v>
      </c>
      <c r="K222" s="31">
        <v>259.64999999999998</v>
      </c>
      <c r="L222" s="31">
        <v>231.75</v>
      </c>
      <c r="M222" s="31">
        <v>10.13153</v>
      </c>
      <c r="N222" s="1"/>
      <c r="O222" s="1"/>
    </row>
    <row r="223" spans="1:15" ht="12.75" customHeight="1">
      <c r="A223" s="31">
        <v>213</v>
      </c>
      <c r="B223" s="31" t="s">
        <v>397</v>
      </c>
      <c r="C223" s="31">
        <v>51.1</v>
      </c>
      <c r="D223" s="40">
        <v>51.683333333333337</v>
      </c>
      <c r="E223" s="40">
        <v>49.816666666666677</v>
      </c>
      <c r="F223" s="40">
        <v>48.533333333333339</v>
      </c>
      <c r="G223" s="40">
        <v>46.666666666666679</v>
      </c>
      <c r="H223" s="40">
        <v>52.966666666666676</v>
      </c>
      <c r="I223" s="40">
        <v>54.833333333333336</v>
      </c>
      <c r="J223" s="40">
        <v>56.116666666666674</v>
      </c>
      <c r="K223" s="31">
        <v>53.55</v>
      </c>
      <c r="L223" s="31">
        <v>50.4</v>
      </c>
      <c r="M223" s="31">
        <v>114.92514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9.6999999999999993</v>
      </c>
      <c r="D224" s="40">
        <v>9.8833333333333329</v>
      </c>
      <c r="E224" s="40">
        <v>9.466666666666665</v>
      </c>
      <c r="F224" s="40">
        <v>9.2333333333333325</v>
      </c>
      <c r="G224" s="40">
        <v>8.8166666666666647</v>
      </c>
      <c r="H224" s="40">
        <v>10.116666666666665</v>
      </c>
      <c r="I224" s="40">
        <v>10.533333333333333</v>
      </c>
      <c r="J224" s="40">
        <v>10.766666666666666</v>
      </c>
      <c r="K224" s="31">
        <v>10.3</v>
      </c>
      <c r="L224" s="31">
        <v>9.65</v>
      </c>
      <c r="M224" s="31">
        <v>2566.1991600000001</v>
      </c>
      <c r="N224" s="1"/>
      <c r="O224" s="1"/>
    </row>
    <row r="225" spans="1:15" ht="12.75" customHeight="1">
      <c r="A225" s="31">
        <v>215</v>
      </c>
      <c r="B225" s="31" t="s">
        <v>398</v>
      </c>
      <c r="C225" s="31">
        <v>55.75</v>
      </c>
      <c r="D225" s="40">
        <v>56.383333333333333</v>
      </c>
      <c r="E225" s="40">
        <v>54.566666666666663</v>
      </c>
      <c r="F225" s="40">
        <v>53.383333333333333</v>
      </c>
      <c r="G225" s="40">
        <v>51.566666666666663</v>
      </c>
      <c r="H225" s="40">
        <v>57.566666666666663</v>
      </c>
      <c r="I225" s="40">
        <v>59.38333333333334</v>
      </c>
      <c r="J225" s="40">
        <v>60.566666666666663</v>
      </c>
      <c r="K225" s="31">
        <v>58.2</v>
      </c>
      <c r="L225" s="31">
        <v>55.2</v>
      </c>
      <c r="M225" s="31">
        <v>90.714690000000004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49.55</v>
      </c>
      <c r="D226" s="40">
        <v>50.45000000000001</v>
      </c>
      <c r="E226" s="40">
        <v>48.300000000000018</v>
      </c>
      <c r="F226" s="40">
        <v>47.050000000000011</v>
      </c>
      <c r="G226" s="40">
        <v>44.90000000000002</v>
      </c>
      <c r="H226" s="40">
        <v>51.700000000000017</v>
      </c>
      <c r="I226" s="40">
        <v>53.850000000000009</v>
      </c>
      <c r="J226" s="40">
        <v>55.100000000000016</v>
      </c>
      <c r="K226" s="31">
        <v>52.6</v>
      </c>
      <c r="L226" s="31">
        <v>49.2</v>
      </c>
      <c r="M226" s="31">
        <v>457.36439999999999</v>
      </c>
      <c r="N226" s="1"/>
      <c r="O226" s="1"/>
    </row>
    <row r="227" spans="1:15" ht="12.75" customHeight="1">
      <c r="A227" s="31">
        <v>217</v>
      </c>
      <c r="B227" s="31" t="s">
        <v>409</v>
      </c>
      <c r="C227" s="31">
        <v>710.4</v>
      </c>
      <c r="D227" s="40">
        <v>721.9</v>
      </c>
      <c r="E227" s="40">
        <v>694.09999999999991</v>
      </c>
      <c r="F227" s="40">
        <v>677.8</v>
      </c>
      <c r="G227" s="40">
        <v>649.99999999999989</v>
      </c>
      <c r="H227" s="40">
        <v>738.19999999999993</v>
      </c>
      <c r="I227" s="40">
        <v>765.99999999999989</v>
      </c>
      <c r="J227" s="40">
        <v>782.3</v>
      </c>
      <c r="K227" s="31">
        <v>749.7</v>
      </c>
      <c r="L227" s="31">
        <v>705.6</v>
      </c>
      <c r="M227" s="31">
        <v>115.9648</v>
      </c>
      <c r="N227" s="1"/>
      <c r="O227" s="1"/>
    </row>
    <row r="228" spans="1:15" ht="12.75" customHeight="1">
      <c r="A228" s="31">
        <v>218</v>
      </c>
      <c r="B228" s="31" t="s">
        <v>399</v>
      </c>
      <c r="C228" s="31">
        <v>1264.6500000000001</v>
      </c>
      <c r="D228" s="40">
        <v>1275.4166666666667</v>
      </c>
      <c r="E228" s="40">
        <v>1248.8333333333335</v>
      </c>
      <c r="F228" s="40">
        <v>1233.0166666666667</v>
      </c>
      <c r="G228" s="40">
        <v>1206.4333333333334</v>
      </c>
      <c r="H228" s="40">
        <v>1291.2333333333336</v>
      </c>
      <c r="I228" s="40">
        <v>1317.8166666666671</v>
      </c>
      <c r="J228" s="40">
        <v>1333.6333333333337</v>
      </c>
      <c r="K228" s="31">
        <v>1302</v>
      </c>
      <c r="L228" s="31">
        <v>1259.5999999999999</v>
      </c>
      <c r="M228" s="31">
        <v>0.25890999999999997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462.9</v>
      </c>
      <c r="D229" s="40">
        <v>466.56666666666666</v>
      </c>
      <c r="E229" s="40">
        <v>457.33333333333331</v>
      </c>
      <c r="F229" s="40">
        <v>451.76666666666665</v>
      </c>
      <c r="G229" s="40">
        <v>442.5333333333333</v>
      </c>
      <c r="H229" s="40">
        <v>472.13333333333333</v>
      </c>
      <c r="I229" s="40">
        <v>481.36666666666667</v>
      </c>
      <c r="J229" s="40">
        <v>486.93333333333334</v>
      </c>
      <c r="K229" s="31">
        <v>475.8</v>
      </c>
      <c r="L229" s="31">
        <v>461</v>
      </c>
      <c r="M229" s="31">
        <v>15.106249999999999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316.64999999999998</v>
      </c>
      <c r="D230" s="40">
        <v>318.16666666666669</v>
      </c>
      <c r="E230" s="40">
        <v>307.33333333333337</v>
      </c>
      <c r="F230" s="40">
        <v>298.01666666666671</v>
      </c>
      <c r="G230" s="40">
        <v>287.18333333333339</v>
      </c>
      <c r="H230" s="40">
        <v>327.48333333333335</v>
      </c>
      <c r="I230" s="40">
        <v>338.31666666666672</v>
      </c>
      <c r="J230" s="40">
        <v>347.63333333333333</v>
      </c>
      <c r="K230" s="31">
        <v>329</v>
      </c>
      <c r="L230" s="31">
        <v>308.85000000000002</v>
      </c>
      <c r="M230" s="31">
        <v>10.7395</v>
      </c>
      <c r="N230" s="1"/>
      <c r="O230" s="1"/>
    </row>
    <row r="231" spans="1:15" ht="12.75" customHeight="1">
      <c r="A231" s="31">
        <v>221</v>
      </c>
      <c r="B231" s="31" t="s">
        <v>401</v>
      </c>
      <c r="C231" s="31">
        <v>1664.15</v>
      </c>
      <c r="D231" s="40">
        <v>1647.05</v>
      </c>
      <c r="E231" s="40">
        <v>1567.1</v>
      </c>
      <c r="F231" s="40">
        <v>1470.05</v>
      </c>
      <c r="G231" s="40">
        <v>1390.1</v>
      </c>
      <c r="H231" s="40">
        <v>1744.1</v>
      </c>
      <c r="I231" s="40">
        <v>1824.0500000000002</v>
      </c>
      <c r="J231" s="40">
        <v>1921.1</v>
      </c>
      <c r="K231" s="31">
        <v>1727</v>
      </c>
      <c r="L231" s="31">
        <v>1550</v>
      </c>
      <c r="M231" s="31">
        <v>2.90611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199.3</v>
      </c>
      <c r="D232" s="40">
        <v>200.20000000000002</v>
      </c>
      <c r="E232" s="40">
        <v>196.35000000000002</v>
      </c>
      <c r="F232" s="40">
        <v>193.4</v>
      </c>
      <c r="G232" s="40">
        <v>189.55</v>
      </c>
      <c r="H232" s="40">
        <v>203.15000000000003</v>
      </c>
      <c r="I232" s="40">
        <v>207</v>
      </c>
      <c r="J232" s="40">
        <v>209.95000000000005</v>
      </c>
      <c r="K232" s="31">
        <v>204.05</v>
      </c>
      <c r="L232" s="31">
        <v>197.25</v>
      </c>
      <c r="M232" s="31">
        <v>82.688910000000007</v>
      </c>
      <c r="N232" s="1"/>
      <c r="O232" s="1"/>
    </row>
    <row r="233" spans="1:15" ht="12.75" customHeight="1">
      <c r="A233" s="31">
        <v>223</v>
      </c>
      <c r="B233" s="31" t="s">
        <v>406</v>
      </c>
      <c r="C233" s="31">
        <v>201.25</v>
      </c>
      <c r="D233" s="40">
        <v>200.61666666666667</v>
      </c>
      <c r="E233" s="40">
        <v>194.73333333333335</v>
      </c>
      <c r="F233" s="40">
        <v>188.21666666666667</v>
      </c>
      <c r="G233" s="40">
        <v>182.33333333333334</v>
      </c>
      <c r="H233" s="40">
        <v>207.13333333333335</v>
      </c>
      <c r="I233" s="40">
        <v>213.01666666666668</v>
      </c>
      <c r="J233" s="40">
        <v>219.53333333333336</v>
      </c>
      <c r="K233" s="31">
        <v>206.5</v>
      </c>
      <c r="L233" s="31">
        <v>194.1</v>
      </c>
      <c r="M233" s="31">
        <v>61.287799999999997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7123.8</v>
      </c>
      <c r="D234" s="40">
        <v>7211.9333333333334</v>
      </c>
      <c r="E234" s="40">
        <v>7011.8666666666668</v>
      </c>
      <c r="F234" s="40">
        <v>6899.9333333333334</v>
      </c>
      <c r="G234" s="40">
        <v>6699.8666666666668</v>
      </c>
      <c r="H234" s="40">
        <v>7323.8666666666668</v>
      </c>
      <c r="I234" s="40">
        <v>7523.9333333333343</v>
      </c>
      <c r="J234" s="40">
        <v>7635.8666666666668</v>
      </c>
      <c r="K234" s="31">
        <v>7412</v>
      </c>
      <c r="L234" s="31">
        <v>7100</v>
      </c>
      <c r="M234" s="31">
        <v>1.97885</v>
      </c>
      <c r="N234" s="1"/>
      <c r="O234" s="1"/>
    </row>
    <row r="235" spans="1:15" ht="12.75" customHeight="1">
      <c r="A235" s="31">
        <v>225</v>
      </c>
      <c r="B235" s="31" t="s">
        <v>408</v>
      </c>
      <c r="C235" s="31">
        <v>174.3</v>
      </c>
      <c r="D235" s="40">
        <v>178.43333333333331</v>
      </c>
      <c r="E235" s="40">
        <v>167.36666666666662</v>
      </c>
      <c r="F235" s="40">
        <v>160.43333333333331</v>
      </c>
      <c r="G235" s="40">
        <v>149.36666666666662</v>
      </c>
      <c r="H235" s="40">
        <v>185.36666666666662</v>
      </c>
      <c r="I235" s="40">
        <v>196.43333333333328</v>
      </c>
      <c r="J235" s="40">
        <v>203.36666666666662</v>
      </c>
      <c r="K235" s="31">
        <v>189.5</v>
      </c>
      <c r="L235" s="31">
        <v>171.5</v>
      </c>
      <c r="M235" s="31">
        <v>76.859669999999994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1997.95</v>
      </c>
      <c r="D236" s="40">
        <v>2010.7166666666665</v>
      </c>
      <c r="E236" s="40">
        <v>1963.4333333333329</v>
      </c>
      <c r="F236" s="40">
        <v>1928.9166666666665</v>
      </c>
      <c r="G236" s="40">
        <v>1881.633333333333</v>
      </c>
      <c r="H236" s="40">
        <v>2045.2333333333329</v>
      </c>
      <c r="I236" s="40">
        <v>2092.5166666666664</v>
      </c>
      <c r="J236" s="40">
        <v>2127.0333333333328</v>
      </c>
      <c r="K236" s="31">
        <v>2058</v>
      </c>
      <c r="L236" s="31">
        <v>1976.2</v>
      </c>
      <c r="M236" s="31">
        <v>6.1249200000000004</v>
      </c>
      <c r="N236" s="1"/>
      <c r="O236" s="1"/>
    </row>
    <row r="237" spans="1:15" ht="12.75" customHeight="1">
      <c r="A237" s="31">
        <v>227</v>
      </c>
      <c r="B237" s="31" t="s">
        <v>1036</v>
      </c>
      <c r="C237" s="31">
        <v>2390.15</v>
      </c>
      <c r="D237" s="40">
        <v>2391.2333333333336</v>
      </c>
      <c r="E237" s="40">
        <v>2373.916666666667</v>
      </c>
      <c r="F237" s="40">
        <v>2357.6833333333334</v>
      </c>
      <c r="G237" s="40">
        <v>2340.3666666666668</v>
      </c>
      <c r="H237" s="40">
        <v>2407.4666666666672</v>
      </c>
      <c r="I237" s="40">
        <v>2424.7833333333338</v>
      </c>
      <c r="J237" s="40">
        <v>2441.0166666666673</v>
      </c>
      <c r="K237" s="31">
        <v>2408.5500000000002</v>
      </c>
      <c r="L237" s="31">
        <v>2375</v>
      </c>
      <c r="M237" s="31">
        <v>0.13482</v>
      </c>
      <c r="N237" s="1"/>
      <c r="O237" s="1"/>
    </row>
    <row r="238" spans="1:15" ht="12.75" customHeight="1">
      <c r="A238" s="31">
        <v>228</v>
      </c>
      <c r="B238" s="31" t="s">
        <v>412</v>
      </c>
      <c r="C238" s="31">
        <v>447.65</v>
      </c>
      <c r="D238" s="40">
        <v>453.2833333333333</v>
      </c>
      <c r="E238" s="40">
        <v>434.56666666666661</v>
      </c>
      <c r="F238" s="40">
        <v>421.48333333333329</v>
      </c>
      <c r="G238" s="40">
        <v>402.76666666666659</v>
      </c>
      <c r="H238" s="40">
        <v>466.36666666666662</v>
      </c>
      <c r="I238" s="40">
        <v>485.08333333333331</v>
      </c>
      <c r="J238" s="40">
        <v>498.16666666666663</v>
      </c>
      <c r="K238" s="31">
        <v>472</v>
      </c>
      <c r="L238" s="31">
        <v>440.2</v>
      </c>
      <c r="M238" s="31">
        <v>2.1182300000000001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1176</v>
      </c>
      <c r="D239" s="40">
        <v>1195.75</v>
      </c>
      <c r="E239" s="40">
        <v>1149.5</v>
      </c>
      <c r="F239" s="40">
        <v>1123</v>
      </c>
      <c r="G239" s="40">
        <v>1076.75</v>
      </c>
      <c r="H239" s="40">
        <v>1222.25</v>
      </c>
      <c r="I239" s="40">
        <v>1268.5</v>
      </c>
      <c r="J239" s="40">
        <v>1295</v>
      </c>
      <c r="K239" s="31">
        <v>1242</v>
      </c>
      <c r="L239" s="31">
        <v>1169.25</v>
      </c>
      <c r="M239" s="31">
        <v>172.23159000000001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272.55</v>
      </c>
      <c r="D240" s="40">
        <v>270.40000000000003</v>
      </c>
      <c r="E240" s="40">
        <v>265.00000000000006</v>
      </c>
      <c r="F240" s="40">
        <v>257.45000000000005</v>
      </c>
      <c r="G240" s="40">
        <v>252.05000000000007</v>
      </c>
      <c r="H240" s="40">
        <v>277.95000000000005</v>
      </c>
      <c r="I240" s="40">
        <v>283.35000000000002</v>
      </c>
      <c r="J240" s="40">
        <v>290.90000000000003</v>
      </c>
      <c r="K240" s="31">
        <v>275.8</v>
      </c>
      <c r="L240" s="31">
        <v>262.85000000000002</v>
      </c>
      <c r="M240" s="31">
        <v>59.668900000000001</v>
      </c>
      <c r="N240" s="1"/>
      <c r="O240" s="1"/>
    </row>
    <row r="241" spans="1:15" ht="12.75" customHeight="1">
      <c r="A241" s="31">
        <v>231</v>
      </c>
      <c r="B241" s="31" t="s">
        <v>413</v>
      </c>
      <c r="C241" s="31">
        <v>45.45</v>
      </c>
      <c r="D241" s="40">
        <v>46</v>
      </c>
      <c r="E241" s="40">
        <v>44.45</v>
      </c>
      <c r="F241" s="40">
        <v>43.45</v>
      </c>
      <c r="G241" s="40">
        <v>41.900000000000006</v>
      </c>
      <c r="H241" s="40">
        <v>47</v>
      </c>
      <c r="I241" s="40">
        <v>48.55</v>
      </c>
      <c r="J241" s="40">
        <v>49.55</v>
      </c>
      <c r="K241" s="31">
        <v>47.55</v>
      </c>
      <c r="L241" s="31">
        <v>45</v>
      </c>
      <c r="M241" s="31">
        <v>114.03846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1703.9</v>
      </c>
      <c r="D242" s="40">
        <v>1706.8999999999999</v>
      </c>
      <c r="E242" s="40">
        <v>1689.0499999999997</v>
      </c>
      <c r="F242" s="40">
        <v>1674.1999999999998</v>
      </c>
      <c r="G242" s="40">
        <v>1656.3499999999997</v>
      </c>
      <c r="H242" s="40">
        <v>1721.7499999999998</v>
      </c>
      <c r="I242" s="40">
        <v>1739.5999999999997</v>
      </c>
      <c r="J242" s="40">
        <v>1754.4499999999998</v>
      </c>
      <c r="K242" s="31">
        <v>1724.75</v>
      </c>
      <c r="L242" s="31">
        <v>1692.05</v>
      </c>
      <c r="M242" s="31">
        <v>53.299720000000001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1135.3499999999999</v>
      </c>
      <c r="D243" s="40">
        <v>1144.2166666666665</v>
      </c>
      <c r="E243" s="40">
        <v>1121.133333333333</v>
      </c>
      <c r="F243" s="40">
        <v>1106.9166666666665</v>
      </c>
      <c r="G243" s="40">
        <v>1083.833333333333</v>
      </c>
      <c r="H243" s="40">
        <v>1158.4333333333329</v>
      </c>
      <c r="I243" s="40">
        <v>1181.5166666666664</v>
      </c>
      <c r="J243" s="40">
        <v>1195.7333333333329</v>
      </c>
      <c r="K243" s="31">
        <v>1167.3</v>
      </c>
      <c r="L243" s="31">
        <v>1130</v>
      </c>
      <c r="M243" s="31">
        <v>0.20619000000000001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417.25</v>
      </c>
      <c r="D244" s="40">
        <v>419.66666666666669</v>
      </c>
      <c r="E244" s="40">
        <v>411.83333333333337</v>
      </c>
      <c r="F244" s="40">
        <v>406.41666666666669</v>
      </c>
      <c r="G244" s="40">
        <v>398.58333333333337</v>
      </c>
      <c r="H244" s="40">
        <v>425.08333333333337</v>
      </c>
      <c r="I244" s="40">
        <v>432.91666666666674</v>
      </c>
      <c r="J244" s="40">
        <v>438.33333333333337</v>
      </c>
      <c r="K244" s="31">
        <v>427.5</v>
      </c>
      <c r="L244" s="31">
        <v>414.25</v>
      </c>
      <c r="M244" s="31">
        <v>4.8982599999999996</v>
      </c>
      <c r="N244" s="1"/>
      <c r="O244" s="1"/>
    </row>
    <row r="245" spans="1:15" ht="12.75" customHeight="1">
      <c r="A245" s="31">
        <v>235</v>
      </c>
      <c r="B245" s="31" t="s">
        <v>416</v>
      </c>
      <c r="C245" s="31">
        <v>659.65</v>
      </c>
      <c r="D245" s="40">
        <v>661.48333333333335</v>
      </c>
      <c r="E245" s="40">
        <v>643.2166666666667</v>
      </c>
      <c r="F245" s="40">
        <v>626.7833333333333</v>
      </c>
      <c r="G245" s="40">
        <v>608.51666666666665</v>
      </c>
      <c r="H245" s="40">
        <v>677.91666666666674</v>
      </c>
      <c r="I245" s="40">
        <v>696.18333333333339</v>
      </c>
      <c r="J245" s="40">
        <v>712.61666666666679</v>
      </c>
      <c r="K245" s="31">
        <v>679.75</v>
      </c>
      <c r="L245" s="31">
        <v>645.04999999999995</v>
      </c>
      <c r="M245" s="31">
        <v>4.4271700000000003</v>
      </c>
      <c r="N245" s="1"/>
      <c r="O245" s="1"/>
    </row>
    <row r="246" spans="1:15" ht="12.75" customHeight="1">
      <c r="A246" s="31">
        <v>236</v>
      </c>
      <c r="B246" s="31" t="s">
        <v>410</v>
      </c>
      <c r="C246" s="31">
        <v>21.4</v>
      </c>
      <c r="D246" s="40">
        <v>21.799999999999997</v>
      </c>
      <c r="E246" s="40">
        <v>20.649999999999995</v>
      </c>
      <c r="F246" s="40">
        <v>19.899999999999999</v>
      </c>
      <c r="G246" s="40">
        <v>18.749999999999996</v>
      </c>
      <c r="H246" s="40">
        <v>22.549999999999994</v>
      </c>
      <c r="I246" s="40">
        <v>23.7</v>
      </c>
      <c r="J246" s="40">
        <v>24.449999999999992</v>
      </c>
      <c r="K246" s="31">
        <v>22.95</v>
      </c>
      <c r="L246" s="31">
        <v>21.05</v>
      </c>
      <c r="M246" s="31">
        <v>120.91627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128.65</v>
      </c>
      <c r="D247" s="40">
        <v>129.26666666666668</v>
      </c>
      <c r="E247" s="40">
        <v>127.13333333333335</v>
      </c>
      <c r="F247" s="40">
        <v>125.61666666666667</v>
      </c>
      <c r="G247" s="40">
        <v>123.48333333333335</v>
      </c>
      <c r="H247" s="40">
        <v>130.78333333333336</v>
      </c>
      <c r="I247" s="40">
        <v>132.91666666666669</v>
      </c>
      <c r="J247" s="40">
        <v>134.43333333333337</v>
      </c>
      <c r="K247" s="31">
        <v>131.4</v>
      </c>
      <c r="L247" s="31">
        <v>127.75</v>
      </c>
      <c r="M247" s="31">
        <v>92.674869999999999</v>
      </c>
      <c r="N247" s="1"/>
      <c r="O247" s="1"/>
    </row>
    <row r="248" spans="1:15" ht="12.75" customHeight="1">
      <c r="A248" s="31">
        <v>238</v>
      </c>
      <c r="B248" s="31" t="s">
        <v>402</v>
      </c>
      <c r="C248" s="31">
        <v>553.6</v>
      </c>
      <c r="D248" s="40">
        <v>556.51666666666677</v>
      </c>
      <c r="E248" s="40">
        <v>548.08333333333348</v>
      </c>
      <c r="F248" s="40">
        <v>542.56666666666672</v>
      </c>
      <c r="G248" s="40">
        <v>534.13333333333344</v>
      </c>
      <c r="H248" s="40">
        <v>562.03333333333353</v>
      </c>
      <c r="I248" s="40">
        <v>570.4666666666667</v>
      </c>
      <c r="J248" s="40">
        <v>575.98333333333358</v>
      </c>
      <c r="K248" s="31">
        <v>564.95000000000005</v>
      </c>
      <c r="L248" s="31">
        <v>551</v>
      </c>
      <c r="M248" s="31">
        <v>1.09534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2121.6</v>
      </c>
      <c r="D249" s="40">
        <v>2132.8666666666668</v>
      </c>
      <c r="E249" s="40">
        <v>2070.7333333333336</v>
      </c>
      <c r="F249" s="40">
        <v>2019.8666666666668</v>
      </c>
      <c r="G249" s="40">
        <v>1957.7333333333336</v>
      </c>
      <c r="H249" s="40">
        <v>2183.7333333333336</v>
      </c>
      <c r="I249" s="40">
        <v>2245.8666666666668</v>
      </c>
      <c r="J249" s="40">
        <v>2296.7333333333336</v>
      </c>
      <c r="K249" s="31">
        <v>2195</v>
      </c>
      <c r="L249" s="31">
        <v>2082</v>
      </c>
      <c r="M249" s="31">
        <v>2.0206200000000001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238.2</v>
      </c>
      <c r="D250" s="40">
        <v>242.25</v>
      </c>
      <c r="E250" s="40">
        <v>232.8</v>
      </c>
      <c r="F250" s="40">
        <v>227.4</v>
      </c>
      <c r="G250" s="40">
        <v>217.95000000000002</v>
      </c>
      <c r="H250" s="40">
        <v>247.65</v>
      </c>
      <c r="I250" s="40">
        <v>257.10000000000002</v>
      </c>
      <c r="J250" s="40">
        <v>262.5</v>
      </c>
      <c r="K250" s="31">
        <v>251.7</v>
      </c>
      <c r="L250" s="31">
        <v>236.85</v>
      </c>
      <c r="M250" s="31">
        <v>178.32345000000001</v>
      </c>
      <c r="N250" s="1"/>
      <c r="O250" s="1"/>
    </row>
    <row r="251" spans="1:15" ht="12.75" customHeight="1">
      <c r="A251" s="31">
        <v>241</v>
      </c>
      <c r="B251" s="31" t="s">
        <v>404</v>
      </c>
      <c r="C251" s="31">
        <v>48</v>
      </c>
      <c r="D251" s="40">
        <v>48.366666666666667</v>
      </c>
      <c r="E251" s="40">
        <v>47.233333333333334</v>
      </c>
      <c r="F251" s="40">
        <v>46.466666666666669</v>
      </c>
      <c r="G251" s="40">
        <v>45.333333333333336</v>
      </c>
      <c r="H251" s="40">
        <v>49.133333333333333</v>
      </c>
      <c r="I251" s="40">
        <v>50.266666666666673</v>
      </c>
      <c r="J251" s="40">
        <v>51.033333333333331</v>
      </c>
      <c r="K251" s="31">
        <v>49.5</v>
      </c>
      <c r="L251" s="31">
        <v>47.6</v>
      </c>
      <c r="M251" s="31">
        <v>52.307769999999998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913.5</v>
      </c>
      <c r="D252" s="40">
        <v>902.16666666666663</v>
      </c>
      <c r="E252" s="40">
        <v>821.33333333333326</v>
      </c>
      <c r="F252" s="40">
        <v>729.16666666666663</v>
      </c>
      <c r="G252" s="40">
        <v>648.33333333333326</v>
      </c>
      <c r="H252" s="40">
        <v>994.33333333333326</v>
      </c>
      <c r="I252" s="40">
        <v>1075.1666666666665</v>
      </c>
      <c r="J252" s="40">
        <v>1167.3333333333333</v>
      </c>
      <c r="K252" s="31">
        <v>983</v>
      </c>
      <c r="L252" s="31">
        <v>810</v>
      </c>
      <c r="M252" s="31">
        <v>592.98778000000004</v>
      </c>
      <c r="N252" s="1"/>
      <c r="O252" s="1"/>
    </row>
    <row r="253" spans="1:15" ht="12.75" customHeight="1">
      <c r="A253" s="31">
        <v>243</v>
      </c>
      <c r="B253" s="31" t="s">
        <v>1029</v>
      </c>
      <c r="C253" s="31">
        <v>24.15</v>
      </c>
      <c r="D253" s="40">
        <v>24.383333333333329</v>
      </c>
      <c r="E253" s="40">
        <v>23.816666666666659</v>
      </c>
      <c r="F253" s="40">
        <v>23.483333333333331</v>
      </c>
      <c r="G253" s="40">
        <v>22.916666666666661</v>
      </c>
      <c r="H253" s="40">
        <v>24.716666666666658</v>
      </c>
      <c r="I253" s="40">
        <v>25.283333333333328</v>
      </c>
      <c r="J253" s="40">
        <v>25.616666666666656</v>
      </c>
      <c r="K253" s="31">
        <v>24.95</v>
      </c>
      <c r="L253" s="31">
        <v>24.05</v>
      </c>
      <c r="M253" s="31">
        <v>173.64266000000001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713.1</v>
      </c>
      <c r="D254" s="40">
        <v>723.51666666666677</v>
      </c>
      <c r="E254" s="40">
        <v>690.78333333333353</v>
      </c>
      <c r="F254" s="40">
        <v>668.46666666666681</v>
      </c>
      <c r="G254" s="40">
        <v>635.73333333333358</v>
      </c>
      <c r="H254" s="40">
        <v>745.83333333333348</v>
      </c>
      <c r="I254" s="40">
        <v>778.56666666666683</v>
      </c>
      <c r="J254" s="40">
        <v>800.88333333333344</v>
      </c>
      <c r="K254" s="31">
        <v>756.25</v>
      </c>
      <c r="L254" s="31">
        <v>701.2</v>
      </c>
      <c r="M254" s="31">
        <v>5.1864999999999997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225.1</v>
      </c>
      <c r="D255" s="40">
        <v>228.39999999999998</v>
      </c>
      <c r="E255" s="40">
        <v>220.84999999999997</v>
      </c>
      <c r="F255" s="40">
        <v>216.6</v>
      </c>
      <c r="G255" s="40">
        <v>209.04999999999998</v>
      </c>
      <c r="H255" s="40">
        <v>232.64999999999995</v>
      </c>
      <c r="I255" s="40">
        <v>240.19999999999996</v>
      </c>
      <c r="J255" s="40">
        <v>244.44999999999993</v>
      </c>
      <c r="K255" s="31">
        <v>235.95</v>
      </c>
      <c r="L255" s="31">
        <v>224.15</v>
      </c>
      <c r="M255" s="31">
        <v>462.82465000000002</v>
      </c>
      <c r="N255" s="1"/>
      <c r="O255" s="1"/>
    </row>
    <row r="256" spans="1:15" ht="12.75" customHeight="1">
      <c r="A256" s="31">
        <v>246</v>
      </c>
      <c r="B256" s="31" t="s">
        <v>405</v>
      </c>
      <c r="C256" s="31">
        <v>118.95</v>
      </c>
      <c r="D256" s="40">
        <v>119.96666666666665</v>
      </c>
      <c r="E256" s="40">
        <v>117.48333333333331</v>
      </c>
      <c r="F256" s="40">
        <v>116.01666666666665</v>
      </c>
      <c r="G256" s="40">
        <v>113.5333333333333</v>
      </c>
      <c r="H256" s="40">
        <v>121.43333333333331</v>
      </c>
      <c r="I256" s="40">
        <v>123.91666666666666</v>
      </c>
      <c r="J256" s="40">
        <v>125.38333333333331</v>
      </c>
      <c r="K256" s="31">
        <v>122.45</v>
      </c>
      <c r="L256" s="31">
        <v>118.5</v>
      </c>
      <c r="M256" s="31">
        <v>2.5161199999999999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98</v>
      </c>
      <c r="D257" s="40">
        <v>98</v>
      </c>
      <c r="E257" s="40">
        <v>96.55</v>
      </c>
      <c r="F257" s="40">
        <v>95.1</v>
      </c>
      <c r="G257" s="40">
        <v>93.649999999999991</v>
      </c>
      <c r="H257" s="40">
        <v>99.45</v>
      </c>
      <c r="I257" s="40">
        <v>100.89999999999999</v>
      </c>
      <c r="J257" s="40">
        <v>102.35000000000001</v>
      </c>
      <c r="K257" s="31">
        <v>99.45</v>
      </c>
      <c r="L257" s="31">
        <v>96.55</v>
      </c>
      <c r="M257" s="31">
        <v>9.4906699999999997</v>
      </c>
      <c r="N257" s="1"/>
      <c r="O257" s="1"/>
    </row>
    <row r="258" spans="1:15" ht="12.75" customHeight="1">
      <c r="A258" s="31">
        <v>248</v>
      </c>
      <c r="B258" s="31" t="s">
        <v>417</v>
      </c>
      <c r="C258" s="31">
        <v>1662.9</v>
      </c>
      <c r="D258" s="40">
        <v>1671.9666666666665</v>
      </c>
      <c r="E258" s="40">
        <v>1632.0333333333328</v>
      </c>
      <c r="F258" s="40">
        <v>1601.1666666666663</v>
      </c>
      <c r="G258" s="40">
        <v>1561.2333333333327</v>
      </c>
      <c r="H258" s="40">
        <v>1702.833333333333</v>
      </c>
      <c r="I258" s="40">
        <v>1742.7666666666669</v>
      </c>
      <c r="J258" s="40">
        <v>1773.6333333333332</v>
      </c>
      <c r="K258" s="31">
        <v>1711.9</v>
      </c>
      <c r="L258" s="31">
        <v>1641.1</v>
      </c>
      <c r="M258" s="31">
        <v>0.51424000000000003</v>
      </c>
      <c r="N258" s="1"/>
      <c r="O258" s="1"/>
    </row>
    <row r="259" spans="1:15" ht="12.75" customHeight="1">
      <c r="A259" s="31">
        <v>249</v>
      </c>
      <c r="B259" s="31" t="s">
        <v>427</v>
      </c>
      <c r="C259" s="31">
        <v>2081.85</v>
      </c>
      <c r="D259" s="40">
        <v>2092.2833333333333</v>
      </c>
      <c r="E259" s="40">
        <v>2039.5666666666666</v>
      </c>
      <c r="F259" s="40">
        <v>1997.2833333333333</v>
      </c>
      <c r="G259" s="40">
        <v>1944.5666666666666</v>
      </c>
      <c r="H259" s="40">
        <v>2134.5666666666666</v>
      </c>
      <c r="I259" s="40">
        <v>2187.2833333333328</v>
      </c>
      <c r="J259" s="40">
        <v>2229.5666666666666</v>
      </c>
      <c r="K259" s="31">
        <v>2145</v>
      </c>
      <c r="L259" s="31">
        <v>2050</v>
      </c>
      <c r="M259" s="31">
        <v>0.15841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114</v>
      </c>
      <c r="D260" s="40">
        <v>114.8</v>
      </c>
      <c r="E260" s="40">
        <v>112.5</v>
      </c>
      <c r="F260" s="40">
        <v>111</v>
      </c>
      <c r="G260" s="40">
        <v>108.7</v>
      </c>
      <c r="H260" s="40">
        <v>116.3</v>
      </c>
      <c r="I260" s="40">
        <v>118.59999999999998</v>
      </c>
      <c r="J260" s="40">
        <v>120.1</v>
      </c>
      <c r="K260" s="31">
        <v>117.1</v>
      </c>
      <c r="L260" s="31">
        <v>113.3</v>
      </c>
      <c r="M260" s="31">
        <v>9.9995200000000004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414.15</v>
      </c>
      <c r="D261" s="40">
        <v>416.45</v>
      </c>
      <c r="E261" s="40">
        <v>406.2</v>
      </c>
      <c r="F261" s="40">
        <v>398.25</v>
      </c>
      <c r="G261" s="40">
        <v>388</v>
      </c>
      <c r="H261" s="40">
        <v>424.4</v>
      </c>
      <c r="I261" s="40">
        <v>434.65</v>
      </c>
      <c r="J261" s="40">
        <v>442.59999999999997</v>
      </c>
      <c r="K261" s="31">
        <v>426.7</v>
      </c>
      <c r="L261" s="31">
        <v>408.5</v>
      </c>
      <c r="M261" s="31">
        <v>79.379140000000007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3207.95</v>
      </c>
      <c r="D262" s="40">
        <v>3206.4333333333329</v>
      </c>
      <c r="E262" s="40">
        <v>3162.8666666666659</v>
      </c>
      <c r="F262" s="40">
        <v>3117.7833333333328</v>
      </c>
      <c r="G262" s="40">
        <v>3074.2166666666658</v>
      </c>
      <c r="H262" s="40">
        <v>3251.516666666666</v>
      </c>
      <c r="I262" s="40">
        <v>3295.0833333333326</v>
      </c>
      <c r="J262" s="40">
        <v>3340.1666666666661</v>
      </c>
      <c r="K262" s="31">
        <v>3250</v>
      </c>
      <c r="L262" s="31">
        <v>3161.35</v>
      </c>
      <c r="M262" s="31">
        <v>2.26308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610.35</v>
      </c>
      <c r="D263" s="40">
        <v>611.94999999999993</v>
      </c>
      <c r="E263" s="40">
        <v>603.39999999999986</v>
      </c>
      <c r="F263" s="40">
        <v>596.44999999999993</v>
      </c>
      <c r="G263" s="40">
        <v>587.89999999999986</v>
      </c>
      <c r="H263" s="40">
        <v>618.89999999999986</v>
      </c>
      <c r="I263" s="40">
        <v>627.44999999999982</v>
      </c>
      <c r="J263" s="40">
        <v>634.39999999999986</v>
      </c>
      <c r="K263" s="31">
        <v>620.5</v>
      </c>
      <c r="L263" s="31">
        <v>605</v>
      </c>
      <c r="M263" s="31">
        <v>1.63581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225.35</v>
      </c>
      <c r="D264" s="40">
        <v>228.66666666666666</v>
      </c>
      <c r="E264" s="40">
        <v>221.18333333333331</v>
      </c>
      <c r="F264" s="40">
        <v>217.01666666666665</v>
      </c>
      <c r="G264" s="40">
        <v>209.5333333333333</v>
      </c>
      <c r="H264" s="40">
        <v>232.83333333333331</v>
      </c>
      <c r="I264" s="40">
        <v>240.31666666666666</v>
      </c>
      <c r="J264" s="40">
        <v>244.48333333333332</v>
      </c>
      <c r="K264" s="31">
        <v>236.15</v>
      </c>
      <c r="L264" s="31">
        <v>224.5</v>
      </c>
      <c r="M264" s="31">
        <v>12.495150000000001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149.4</v>
      </c>
      <c r="D265" s="40">
        <v>151.20000000000002</v>
      </c>
      <c r="E265" s="40">
        <v>146.70000000000005</v>
      </c>
      <c r="F265" s="40">
        <v>144.00000000000003</v>
      </c>
      <c r="G265" s="40">
        <v>139.50000000000006</v>
      </c>
      <c r="H265" s="40">
        <v>153.90000000000003</v>
      </c>
      <c r="I265" s="40">
        <v>158.39999999999998</v>
      </c>
      <c r="J265" s="40">
        <v>161.10000000000002</v>
      </c>
      <c r="K265" s="31">
        <v>155.69999999999999</v>
      </c>
      <c r="L265" s="31">
        <v>148.5</v>
      </c>
      <c r="M265" s="31">
        <v>7.0324299999999997</v>
      </c>
      <c r="N265" s="1"/>
      <c r="O265" s="1"/>
    </row>
    <row r="266" spans="1:15" ht="12.75" customHeight="1">
      <c r="A266" s="31">
        <v>256</v>
      </c>
      <c r="B266" s="31" t="s">
        <v>422</v>
      </c>
      <c r="C266" s="31">
        <v>90.1</v>
      </c>
      <c r="D266" s="40">
        <v>89.716666666666654</v>
      </c>
      <c r="E266" s="40">
        <v>88.583333333333314</v>
      </c>
      <c r="F266" s="40">
        <v>87.066666666666663</v>
      </c>
      <c r="G266" s="40">
        <v>85.933333333333323</v>
      </c>
      <c r="H266" s="40">
        <v>91.233333333333306</v>
      </c>
      <c r="I266" s="40">
        <v>92.36666666666666</v>
      </c>
      <c r="J266" s="40">
        <v>93.883333333333297</v>
      </c>
      <c r="K266" s="31">
        <v>90.85</v>
      </c>
      <c r="L266" s="31">
        <v>88.2</v>
      </c>
      <c r="M266" s="31">
        <v>9.7249499999999998</v>
      </c>
      <c r="N266" s="1"/>
      <c r="O266" s="1"/>
    </row>
    <row r="267" spans="1:15" ht="12.75" customHeight="1">
      <c r="A267" s="31">
        <v>257</v>
      </c>
      <c r="B267" s="31" t="s">
        <v>426</v>
      </c>
      <c r="C267" s="31">
        <v>190.85</v>
      </c>
      <c r="D267" s="40">
        <v>193.86666666666667</v>
      </c>
      <c r="E267" s="40">
        <v>185.98333333333335</v>
      </c>
      <c r="F267" s="40">
        <v>181.11666666666667</v>
      </c>
      <c r="G267" s="40">
        <v>173.23333333333335</v>
      </c>
      <c r="H267" s="40">
        <v>198.73333333333335</v>
      </c>
      <c r="I267" s="40">
        <v>206.61666666666667</v>
      </c>
      <c r="J267" s="40">
        <v>211.48333333333335</v>
      </c>
      <c r="K267" s="31">
        <v>201.75</v>
      </c>
      <c r="L267" s="31">
        <v>189</v>
      </c>
      <c r="M267" s="31">
        <v>40.616799999999998</v>
      </c>
      <c r="N267" s="1"/>
      <c r="O267" s="1"/>
    </row>
    <row r="268" spans="1:15" ht="12.75" customHeight="1">
      <c r="A268" s="31">
        <v>258</v>
      </c>
      <c r="B268" s="31" t="s">
        <v>425</v>
      </c>
      <c r="C268" s="31">
        <v>334.65</v>
      </c>
      <c r="D268" s="40">
        <v>337.3</v>
      </c>
      <c r="E268" s="40">
        <v>325.60000000000002</v>
      </c>
      <c r="F268" s="40">
        <v>316.55</v>
      </c>
      <c r="G268" s="40">
        <v>304.85000000000002</v>
      </c>
      <c r="H268" s="40">
        <v>346.35</v>
      </c>
      <c r="I268" s="40">
        <v>358.04999999999995</v>
      </c>
      <c r="J268" s="40">
        <v>367.1</v>
      </c>
      <c r="K268" s="31">
        <v>349</v>
      </c>
      <c r="L268" s="31">
        <v>328.25</v>
      </c>
      <c r="M268" s="31">
        <v>8.6665899999999993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348.25</v>
      </c>
      <c r="D269" s="40">
        <v>355.40000000000003</v>
      </c>
      <c r="E269" s="40">
        <v>341.10000000000008</v>
      </c>
      <c r="F269" s="40">
        <v>333.95000000000005</v>
      </c>
      <c r="G269" s="40">
        <v>319.65000000000009</v>
      </c>
      <c r="H269" s="40">
        <v>362.55000000000007</v>
      </c>
      <c r="I269" s="40">
        <v>376.85</v>
      </c>
      <c r="J269" s="40">
        <v>384.00000000000006</v>
      </c>
      <c r="K269" s="31">
        <v>369.7</v>
      </c>
      <c r="L269" s="31">
        <v>348.25</v>
      </c>
      <c r="M269" s="31">
        <v>19.409420000000001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667.45</v>
      </c>
      <c r="D270" s="40">
        <v>671.96666666666658</v>
      </c>
      <c r="E270" s="40">
        <v>659.53333333333319</v>
      </c>
      <c r="F270" s="40">
        <v>651.61666666666656</v>
      </c>
      <c r="G270" s="40">
        <v>639.18333333333317</v>
      </c>
      <c r="H270" s="40">
        <v>679.88333333333321</v>
      </c>
      <c r="I270" s="40">
        <v>692.31666666666661</v>
      </c>
      <c r="J270" s="40">
        <v>700.23333333333323</v>
      </c>
      <c r="K270" s="31">
        <v>684.4</v>
      </c>
      <c r="L270" s="31">
        <v>664.05</v>
      </c>
      <c r="M270" s="31">
        <v>30.80237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3724.75</v>
      </c>
      <c r="D271" s="40">
        <v>3750.6666666666665</v>
      </c>
      <c r="E271" s="40">
        <v>3674.1333333333332</v>
      </c>
      <c r="F271" s="40">
        <v>3623.5166666666669</v>
      </c>
      <c r="G271" s="40">
        <v>3546.9833333333336</v>
      </c>
      <c r="H271" s="40">
        <v>3801.2833333333328</v>
      </c>
      <c r="I271" s="40">
        <v>3877.8166666666666</v>
      </c>
      <c r="J271" s="40">
        <v>3928.4333333333325</v>
      </c>
      <c r="K271" s="31">
        <v>3827.2</v>
      </c>
      <c r="L271" s="31">
        <v>3700.05</v>
      </c>
      <c r="M271" s="31">
        <v>3.5579700000000001</v>
      </c>
      <c r="N271" s="1"/>
      <c r="O271" s="1"/>
    </row>
    <row r="272" spans="1:15" ht="12.75" customHeight="1">
      <c r="A272" s="31">
        <v>262</v>
      </c>
      <c r="B272" s="31" t="s">
        <v>1037</v>
      </c>
      <c r="C272" s="31">
        <v>653.45000000000005</v>
      </c>
      <c r="D272" s="40">
        <v>659.30000000000007</v>
      </c>
      <c r="E272" s="40">
        <v>644.15000000000009</v>
      </c>
      <c r="F272" s="40">
        <v>634.85</v>
      </c>
      <c r="G272" s="40">
        <v>619.70000000000005</v>
      </c>
      <c r="H272" s="40">
        <v>668.60000000000014</v>
      </c>
      <c r="I272" s="40">
        <v>683.75</v>
      </c>
      <c r="J272" s="40">
        <v>693.05000000000018</v>
      </c>
      <c r="K272" s="31">
        <v>674.45</v>
      </c>
      <c r="L272" s="31">
        <v>650</v>
      </c>
      <c r="M272" s="31">
        <v>5.0668800000000003</v>
      </c>
      <c r="N272" s="1"/>
      <c r="O272" s="1"/>
    </row>
    <row r="273" spans="1:15" ht="12.75" customHeight="1">
      <c r="A273" s="31">
        <v>263</v>
      </c>
      <c r="B273" s="31" t="s">
        <v>1038</v>
      </c>
      <c r="C273" s="31">
        <v>599.65</v>
      </c>
      <c r="D273" s="40">
        <v>601.19999999999993</v>
      </c>
      <c r="E273" s="40">
        <v>594.54999999999984</v>
      </c>
      <c r="F273" s="40">
        <v>589.44999999999993</v>
      </c>
      <c r="G273" s="40">
        <v>582.79999999999984</v>
      </c>
      <c r="H273" s="40">
        <v>606.29999999999984</v>
      </c>
      <c r="I273" s="40">
        <v>612.94999999999993</v>
      </c>
      <c r="J273" s="40">
        <v>618.04999999999984</v>
      </c>
      <c r="K273" s="31">
        <v>607.85</v>
      </c>
      <c r="L273" s="31">
        <v>596.1</v>
      </c>
      <c r="M273" s="31">
        <v>0.97375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804.35</v>
      </c>
      <c r="D274" s="40">
        <v>811.13333333333333</v>
      </c>
      <c r="E274" s="40">
        <v>793.2166666666667</v>
      </c>
      <c r="F274" s="40">
        <v>782.08333333333337</v>
      </c>
      <c r="G274" s="40">
        <v>764.16666666666674</v>
      </c>
      <c r="H274" s="40">
        <v>822.26666666666665</v>
      </c>
      <c r="I274" s="40">
        <v>840.18333333333339</v>
      </c>
      <c r="J274" s="40">
        <v>851.31666666666661</v>
      </c>
      <c r="K274" s="31">
        <v>829.05</v>
      </c>
      <c r="L274" s="31">
        <v>800</v>
      </c>
      <c r="M274" s="31">
        <v>2.2822399999999998</v>
      </c>
      <c r="N274" s="1"/>
      <c r="O274" s="1"/>
    </row>
    <row r="275" spans="1:15" ht="12.75" customHeight="1">
      <c r="A275" s="31">
        <v>265</v>
      </c>
      <c r="B275" s="31" t="s">
        <v>429</v>
      </c>
      <c r="C275" s="31">
        <v>154.19999999999999</v>
      </c>
      <c r="D275" s="40">
        <v>154.21666666666667</v>
      </c>
      <c r="E275" s="40">
        <v>152.43333333333334</v>
      </c>
      <c r="F275" s="40">
        <v>150.66666666666666</v>
      </c>
      <c r="G275" s="40">
        <v>148.88333333333333</v>
      </c>
      <c r="H275" s="40">
        <v>155.98333333333335</v>
      </c>
      <c r="I275" s="40">
        <v>157.76666666666671</v>
      </c>
      <c r="J275" s="40">
        <v>159.53333333333336</v>
      </c>
      <c r="K275" s="31">
        <v>156</v>
      </c>
      <c r="L275" s="31">
        <v>152.44999999999999</v>
      </c>
      <c r="M275" s="31">
        <v>3.5060799999999999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1201.25</v>
      </c>
      <c r="D276" s="40">
        <v>1210.8166666666666</v>
      </c>
      <c r="E276" s="40">
        <v>1182.4333333333332</v>
      </c>
      <c r="F276" s="40">
        <v>1163.6166666666666</v>
      </c>
      <c r="G276" s="40">
        <v>1135.2333333333331</v>
      </c>
      <c r="H276" s="40">
        <v>1229.6333333333332</v>
      </c>
      <c r="I276" s="40">
        <v>1258.0166666666664</v>
      </c>
      <c r="J276" s="40">
        <v>1276.8333333333333</v>
      </c>
      <c r="K276" s="31">
        <v>1239.2</v>
      </c>
      <c r="L276" s="31">
        <v>1192</v>
      </c>
      <c r="M276" s="31">
        <v>2.2822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428.15</v>
      </c>
      <c r="D277" s="40">
        <v>430.91666666666669</v>
      </c>
      <c r="E277" s="40">
        <v>422.63333333333338</v>
      </c>
      <c r="F277" s="40">
        <v>417.11666666666667</v>
      </c>
      <c r="G277" s="40">
        <v>408.83333333333337</v>
      </c>
      <c r="H277" s="40">
        <v>436.43333333333339</v>
      </c>
      <c r="I277" s="40">
        <v>444.7166666666667</v>
      </c>
      <c r="J277" s="40">
        <v>450.23333333333341</v>
      </c>
      <c r="K277" s="31">
        <v>439.2</v>
      </c>
      <c r="L277" s="31">
        <v>425.4</v>
      </c>
      <c r="M277" s="31">
        <v>6.7875899999999998</v>
      </c>
      <c r="N277" s="1"/>
      <c r="O277" s="1"/>
    </row>
    <row r="278" spans="1:15" ht="12.75" customHeight="1">
      <c r="A278" s="31">
        <v>268</v>
      </c>
      <c r="B278" s="31" t="s">
        <v>1039</v>
      </c>
      <c r="C278" s="31">
        <v>76.55</v>
      </c>
      <c r="D278" s="40">
        <v>76.983333333333334</v>
      </c>
      <c r="E278" s="40">
        <v>75.566666666666663</v>
      </c>
      <c r="F278" s="40">
        <v>74.583333333333329</v>
      </c>
      <c r="G278" s="40">
        <v>73.166666666666657</v>
      </c>
      <c r="H278" s="40">
        <v>77.966666666666669</v>
      </c>
      <c r="I278" s="40">
        <v>79.383333333333326</v>
      </c>
      <c r="J278" s="40">
        <v>80.366666666666674</v>
      </c>
      <c r="K278" s="31">
        <v>78.400000000000006</v>
      </c>
      <c r="L278" s="31">
        <v>76</v>
      </c>
      <c r="M278" s="31">
        <v>21.216760000000001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548.54999999999995</v>
      </c>
      <c r="D279" s="40">
        <v>554.25</v>
      </c>
      <c r="E279" s="40">
        <v>531.54999999999995</v>
      </c>
      <c r="F279" s="40">
        <v>514.54999999999995</v>
      </c>
      <c r="G279" s="40">
        <v>491.84999999999991</v>
      </c>
      <c r="H279" s="40">
        <v>571.25</v>
      </c>
      <c r="I279" s="40">
        <v>593.95000000000005</v>
      </c>
      <c r="J279" s="40">
        <v>610.95000000000005</v>
      </c>
      <c r="K279" s="31">
        <v>576.95000000000005</v>
      </c>
      <c r="L279" s="31">
        <v>537.25</v>
      </c>
      <c r="M279" s="31">
        <v>3.9775900000000002</v>
      </c>
      <c r="N279" s="1"/>
      <c r="O279" s="1"/>
    </row>
    <row r="280" spans="1:15" ht="12.75" customHeight="1">
      <c r="A280" s="31">
        <v>270</v>
      </c>
      <c r="B280" s="31" t="s">
        <v>439</v>
      </c>
      <c r="C280" s="31">
        <v>50.6</v>
      </c>
      <c r="D280" s="40">
        <v>51.1</v>
      </c>
      <c r="E280" s="40">
        <v>49.550000000000004</v>
      </c>
      <c r="F280" s="40">
        <v>48.5</v>
      </c>
      <c r="G280" s="40">
        <v>46.95</v>
      </c>
      <c r="H280" s="40">
        <v>52.150000000000006</v>
      </c>
      <c r="I280" s="40">
        <v>53.7</v>
      </c>
      <c r="J280" s="40">
        <v>54.750000000000007</v>
      </c>
      <c r="K280" s="31">
        <v>52.65</v>
      </c>
      <c r="L280" s="31">
        <v>50.05</v>
      </c>
      <c r="M280" s="31">
        <v>52.548589999999997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476.9</v>
      </c>
      <c r="D281" s="40">
        <v>481.8</v>
      </c>
      <c r="E281" s="40">
        <v>462.6</v>
      </c>
      <c r="F281" s="40">
        <v>448.3</v>
      </c>
      <c r="G281" s="40">
        <v>429.1</v>
      </c>
      <c r="H281" s="40">
        <v>496.1</v>
      </c>
      <c r="I281" s="40">
        <v>515.29999999999995</v>
      </c>
      <c r="J281" s="40">
        <v>529.6</v>
      </c>
      <c r="K281" s="31">
        <v>501</v>
      </c>
      <c r="L281" s="31">
        <v>467.5</v>
      </c>
      <c r="M281" s="31">
        <v>9.6308500000000006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920.65</v>
      </c>
      <c r="D282" s="40">
        <v>937.2166666666667</v>
      </c>
      <c r="E282" s="40">
        <v>890.43333333333339</v>
      </c>
      <c r="F282" s="40">
        <v>860.2166666666667</v>
      </c>
      <c r="G282" s="40">
        <v>813.43333333333339</v>
      </c>
      <c r="H282" s="40">
        <v>967.43333333333339</v>
      </c>
      <c r="I282" s="40">
        <v>1014.2166666666667</v>
      </c>
      <c r="J282" s="40">
        <v>1044.4333333333334</v>
      </c>
      <c r="K282" s="31">
        <v>984</v>
      </c>
      <c r="L282" s="31">
        <v>907</v>
      </c>
      <c r="M282" s="31">
        <v>13.12599</v>
      </c>
      <c r="N282" s="1"/>
      <c r="O282" s="1"/>
    </row>
    <row r="283" spans="1:15" ht="12.75" customHeight="1">
      <c r="A283" s="31">
        <v>273</v>
      </c>
      <c r="B283" s="31" t="s">
        <v>432</v>
      </c>
      <c r="C283" s="31">
        <v>283.39999999999998</v>
      </c>
      <c r="D283" s="40">
        <v>283.5</v>
      </c>
      <c r="E283" s="40">
        <v>281.10000000000002</v>
      </c>
      <c r="F283" s="40">
        <v>278.8</v>
      </c>
      <c r="G283" s="40">
        <v>276.40000000000003</v>
      </c>
      <c r="H283" s="40">
        <v>285.8</v>
      </c>
      <c r="I283" s="40">
        <v>288.2</v>
      </c>
      <c r="J283" s="40">
        <v>290.5</v>
      </c>
      <c r="K283" s="31">
        <v>285.89999999999998</v>
      </c>
      <c r="L283" s="31">
        <v>281.2</v>
      </c>
      <c r="M283" s="31">
        <v>1.5346599999999999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2098.5</v>
      </c>
      <c r="D284" s="40">
        <v>2126.2999999999997</v>
      </c>
      <c r="E284" s="40">
        <v>2062.5999999999995</v>
      </c>
      <c r="F284" s="40">
        <v>2026.6999999999998</v>
      </c>
      <c r="G284" s="40">
        <v>1962.9999999999995</v>
      </c>
      <c r="H284" s="40">
        <v>2162.1999999999994</v>
      </c>
      <c r="I284" s="40">
        <v>2225.8999999999992</v>
      </c>
      <c r="J284" s="40">
        <v>2261.7999999999993</v>
      </c>
      <c r="K284" s="31">
        <v>2190</v>
      </c>
      <c r="L284" s="31">
        <v>2090.4</v>
      </c>
      <c r="M284" s="31">
        <v>31.02289</v>
      </c>
      <c r="N284" s="1"/>
      <c r="O284" s="1"/>
    </row>
    <row r="285" spans="1:15" ht="12.75" customHeight="1">
      <c r="A285" s="31">
        <v>275</v>
      </c>
      <c r="B285" s="31" t="s">
        <v>433</v>
      </c>
      <c r="C285" s="31">
        <v>316.55</v>
      </c>
      <c r="D285" s="40">
        <v>320.88333333333338</v>
      </c>
      <c r="E285" s="40">
        <v>310.11666666666679</v>
      </c>
      <c r="F285" s="40">
        <v>303.68333333333339</v>
      </c>
      <c r="G285" s="40">
        <v>292.9166666666668</v>
      </c>
      <c r="H285" s="40">
        <v>327.31666666666678</v>
      </c>
      <c r="I285" s="40">
        <v>338.08333333333331</v>
      </c>
      <c r="J285" s="40">
        <v>344.51666666666677</v>
      </c>
      <c r="K285" s="31">
        <v>331.65</v>
      </c>
      <c r="L285" s="31">
        <v>314.45</v>
      </c>
      <c r="M285" s="31">
        <v>3.4172699999999998</v>
      </c>
      <c r="N285" s="1"/>
      <c r="O285" s="1"/>
    </row>
    <row r="286" spans="1:15" ht="12.75" customHeight="1">
      <c r="A286" s="31">
        <v>276</v>
      </c>
      <c r="B286" s="31" t="s">
        <v>430</v>
      </c>
      <c r="C286" s="31">
        <v>456</v>
      </c>
      <c r="D286" s="40">
        <v>462.56666666666666</v>
      </c>
      <c r="E286" s="40">
        <v>447.88333333333333</v>
      </c>
      <c r="F286" s="40">
        <v>439.76666666666665</v>
      </c>
      <c r="G286" s="40">
        <v>425.08333333333331</v>
      </c>
      <c r="H286" s="40">
        <v>470.68333333333334</v>
      </c>
      <c r="I286" s="40">
        <v>485.36666666666662</v>
      </c>
      <c r="J286" s="40">
        <v>493.48333333333335</v>
      </c>
      <c r="K286" s="31">
        <v>477.25</v>
      </c>
      <c r="L286" s="31">
        <v>454.45</v>
      </c>
      <c r="M286" s="31">
        <v>4.39358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278.85000000000002</v>
      </c>
      <c r="D287" s="40">
        <v>280.45</v>
      </c>
      <c r="E287" s="40">
        <v>274.89999999999998</v>
      </c>
      <c r="F287" s="40">
        <v>270.95</v>
      </c>
      <c r="G287" s="40">
        <v>265.39999999999998</v>
      </c>
      <c r="H287" s="40">
        <v>284.39999999999998</v>
      </c>
      <c r="I287" s="40">
        <v>289.95000000000005</v>
      </c>
      <c r="J287" s="40">
        <v>293.89999999999998</v>
      </c>
      <c r="K287" s="31">
        <v>286</v>
      </c>
      <c r="L287" s="31">
        <v>276.5</v>
      </c>
      <c r="M287" s="31">
        <v>4.9715299999999996</v>
      </c>
      <c r="N287" s="1"/>
      <c r="O287" s="1"/>
    </row>
    <row r="288" spans="1:15" ht="12.75" customHeight="1">
      <c r="A288" s="31">
        <v>278</v>
      </c>
      <c r="B288" s="31" t="s">
        <v>435</v>
      </c>
      <c r="C288" s="31">
        <v>1283.05</v>
      </c>
      <c r="D288" s="40">
        <v>1288.3</v>
      </c>
      <c r="E288" s="40">
        <v>1256.6499999999999</v>
      </c>
      <c r="F288" s="40">
        <v>1230.25</v>
      </c>
      <c r="G288" s="40">
        <v>1198.5999999999999</v>
      </c>
      <c r="H288" s="40">
        <v>1314.6999999999998</v>
      </c>
      <c r="I288" s="40">
        <v>1346.35</v>
      </c>
      <c r="J288" s="40">
        <v>1372.7499999999998</v>
      </c>
      <c r="K288" s="31">
        <v>1319.95</v>
      </c>
      <c r="L288" s="31">
        <v>1261.9000000000001</v>
      </c>
      <c r="M288" s="31">
        <v>0.16624</v>
      </c>
      <c r="N288" s="1"/>
      <c r="O288" s="1"/>
    </row>
    <row r="289" spans="1:15" ht="12.75" customHeight="1">
      <c r="A289" s="31">
        <v>279</v>
      </c>
      <c r="B289" s="31" t="s">
        <v>440</v>
      </c>
      <c r="C289" s="31">
        <v>523.20000000000005</v>
      </c>
      <c r="D289" s="40">
        <v>527.05000000000007</v>
      </c>
      <c r="E289" s="40">
        <v>516.15000000000009</v>
      </c>
      <c r="F289" s="40">
        <v>509.1</v>
      </c>
      <c r="G289" s="40">
        <v>498.20000000000005</v>
      </c>
      <c r="H289" s="40">
        <v>534.10000000000014</v>
      </c>
      <c r="I289" s="40">
        <v>545</v>
      </c>
      <c r="J289" s="40">
        <v>552.05000000000018</v>
      </c>
      <c r="K289" s="31">
        <v>537.95000000000005</v>
      </c>
      <c r="L289" s="31">
        <v>520</v>
      </c>
      <c r="M289" s="31">
        <v>0.49712000000000001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81.2</v>
      </c>
      <c r="D290" s="40">
        <v>82.166666666666671</v>
      </c>
      <c r="E290" s="40">
        <v>79.933333333333337</v>
      </c>
      <c r="F290" s="40">
        <v>78.666666666666671</v>
      </c>
      <c r="G290" s="40">
        <v>76.433333333333337</v>
      </c>
      <c r="H290" s="40">
        <v>83.433333333333337</v>
      </c>
      <c r="I290" s="40">
        <v>85.666666666666657</v>
      </c>
      <c r="J290" s="40">
        <v>86.933333333333337</v>
      </c>
      <c r="K290" s="31">
        <v>84.4</v>
      </c>
      <c r="L290" s="31">
        <v>80.900000000000006</v>
      </c>
      <c r="M290" s="31">
        <v>103.18998000000001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3574.25</v>
      </c>
      <c r="D291" s="40">
        <v>3554.4</v>
      </c>
      <c r="E291" s="40">
        <v>3500.8500000000004</v>
      </c>
      <c r="F291" s="40">
        <v>3427.4500000000003</v>
      </c>
      <c r="G291" s="40">
        <v>3373.9000000000005</v>
      </c>
      <c r="H291" s="40">
        <v>3627.8</v>
      </c>
      <c r="I291" s="40">
        <v>3681.3500000000004</v>
      </c>
      <c r="J291" s="40">
        <v>3754.75</v>
      </c>
      <c r="K291" s="31">
        <v>3607.95</v>
      </c>
      <c r="L291" s="31">
        <v>3481</v>
      </c>
      <c r="M291" s="31">
        <v>2.3692000000000002</v>
      </c>
      <c r="N291" s="1"/>
      <c r="O291" s="1"/>
    </row>
    <row r="292" spans="1:15" ht="12.75" customHeight="1">
      <c r="A292" s="31">
        <v>282</v>
      </c>
      <c r="B292" s="31" t="s">
        <v>442</v>
      </c>
      <c r="C292" s="31">
        <v>294.39999999999998</v>
      </c>
      <c r="D292" s="40">
        <v>295.90000000000003</v>
      </c>
      <c r="E292" s="40">
        <v>290.80000000000007</v>
      </c>
      <c r="F292" s="40">
        <v>287.20000000000005</v>
      </c>
      <c r="G292" s="40">
        <v>282.10000000000008</v>
      </c>
      <c r="H292" s="40">
        <v>299.50000000000006</v>
      </c>
      <c r="I292" s="40">
        <v>304.60000000000008</v>
      </c>
      <c r="J292" s="40">
        <v>308.20000000000005</v>
      </c>
      <c r="K292" s="31">
        <v>301</v>
      </c>
      <c r="L292" s="31">
        <v>292.3</v>
      </c>
      <c r="M292" s="31">
        <v>0.87970999999999999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538.54999999999995</v>
      </c>
      <c r="D293" s="40">
        <v>546.58333333333337</v>
      </c>
      <c r="E293" s="40">
        <v>513.9666666666667</v>
      </c>
      <c r="F293" s="40">
        <v>489.38333333333333</v>
      </c>
      <c r="G293" s="40">
        <v>456.76666666666665</v>
      </c>
      <c r="H293" s="40">
        <v>571.16666666666674</v>
      </c>
      <c r="I293" s="40">
        <v>603.7833333333333</v>
      </c>
      <c r="J293" s="40">
        <v>628.36666666666679</v>
      </c>
      <c r="K293" s="31">
        <v>579.20000000000005</v>
      </c>
      <c r="L293" s="31">
        <v>522</v>
      </c>
      <c r="M293" s="31">
        <v>37.952150000000003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8881.4500000000007</v>
      </c>
      <c r="D294" s="40">
        <v>8982.5166666666682</v>
      </c>
      <c r="E294" s="40">
        <v>8698.9333333333361</v>
      </c>
      <c r="F294" s="40">
        <v>8516.4166666666679</v>
      </c>
      <c r="G294" s="40">
        <v>8232.8333333333358</v>
      </c>
      <c r="H294" s="40">
        <v>9165.0333333333365</v>
      </c>
      <c r="I294" s="40">
        <v>9448.6166666666686</v>
      </c>
      <c r="J294" s="40">
        <v>9631.1333333333369</v>
      </c>
      <c r="K294" s="31">
        <v>9266.1</v>
      </c>
      <c r="L294" s="31">
        <v>8800</v>
      </c>
      <c r="M294" s="31">
        <v>0.14362</v>
      </c>
      <c r="N294" s="1"/>
      <c r="O294" s="1"/>
    </row>
    <row r="295" spans="1:15" ht="12.75" customHeight="1">
      <c r="A295" s="31">
        <v>285</v>
      </c>
      <c r="B295" s="31" t="s">
        <v>444</v>
      </c>
      <c r="C295" s="31">
        <v>54.85</v>
      </c>
      <c r="D295" s="40">
        <v>54.483333333333327</v>
      </c>
      <c r="E295" s="40">
        <v>53.466666666666654</v>
      </c>
      <c r="F295" s="40">
        <v>52.083333333333329</v>
      </c>
      <c r="G295" s="40">
        <v>51.066666666666656</v>
      </c>
      <c r="H295" s="40">
        <v>55.866666666666653</v>
      </c>
      <c r="I295" s="40">
        <v>56.883333333333319</v>
      </c>
      <c r="J295" s="40">
        <v>58.266666666666652</v>
      </c>
      <c r="K295" s="31">
        <v>55.5</v>
      </c>
      <c r="L295" s="31">
        <v>53.1</v>
      </c>
      <c r="M295" s="31">
        <v>72.411919999999995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403.5</v>
      </c>
      <c r="D296" s="40">
        <v>405.98333333333335</v>
      </c>
      <c r="E296" s="40">
        <v>398.61666666666667</v>
      </c>
      <c r="F296" s="40">
        <v>393.73333333333335</v>
      </c>
      <c r="G296" s="40">
        <v>386.36666666666667</v>
      </c>
      <c r="H296" s="40">
        <v>410.86666666666667</v>
      </c>
      <c r="I296" s="40">
        <v>418.23333333333335</v>
      </c>
      <c r="J296" s="40">
        <v>423.11666666666667</v>
      </c>
      <c r="K296" s="31">
        <v>413.35</v>
      </c>
      <c r="L296" s="31">
        <v>401.1</v>
      </c>
      <c r="M296" s="31">
        <v>24.44801</v>
      </c>
      <c r="N296" s="1"/>
      <c r="O296" s="1"/>
    </row>
    <row r="297" spans="1:15" ht="12.75" customHeight="1">
      <c r="A297" s="31">
        <v>287</v>
      </c>
      <c r="B297" s="31" t="s">
        <v>445</v>
      </c>
      <c r="C297" s="31">
        <v>2316.6</v>
      </c>
      <c r="D297" s="40">
        <v>2335.5666666666671</v>
      </c>
      <c r="E297" s="40">
        <v>2281.1333333333341</v>
      </c>
      <c r="F297" s="40">
        <v>2245.666666666667</v>
      </c>
      <c r="G297" s="40">
        <v>2191.233333333334</v>
      </c>
      <c r="H297" s="40">
        <v>2371.0333333333342</v>
      </c>
      <c r="I297" s="40">
        <v>2425.4666666666676</v>
      </c>
      <c r="J297" s="40">
        <v>2460.9333333333343</v>
      </c>
      <c r="K297" s="31">
        <v>2390</v>
      </c>
      <c r="L297" s="31">
        <v>2300.1</v>
      </c>
      <c r="M297" s="31">
        <v>0.50022</v>
      </c>
      <c r="N297" s="1"/>
      <c r="O297" s="1"/>
    </row>
    <row r="298" spans="1:15" ht="12.75" customHeight="1">
      <c r="A298" s="31">
        <v>288</v>
      </c>
      <c r="B298" s="31" t="s">
        <v>1040</v>
      </c>
      <c r="C298" s="31">
        <v>1046.6500000000001</v>
      </c>
      <c r="D298" s="40">
        <v>1054.2833333333335</v>
      </c>
      <c r="E298" s="40">
        <v>1027.366666666667</v>
      </c>
      <c r="F298" s="40">
        <v>1008.0833333333335</v>
      </c>
      <c r="G298" s="40">
        <v>981.16666666666697</v>
      </c>
      <c r="H298" s="40">
        <v>1073.5666666666671</v>
      </c>
      <c r="I298" s="40">
        <v>1100.4833333333336</v>
      </c>
      <c r="J298" s="40">
        <v>1119.7666666666671</v>
      </c>
      <c r="K298" s="31">
        <v>1081.2</v>
      </c>
      <c r="L298" s="31">
        <v>1035</v>
      </c>
      <c r="M298" s="31">
        <v>1.4112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1814.25</v>
      </c>
      <c r="D299" s="40">
        <v>1822.4166666666667</v>
      </c>
      <c r="E299" s="40">
        <v>1782.8333333333335</v>
      </c>
      <c r="F299" s="40">
        <v>1751.4166666666667</v>
      </c>
      <c r="G299" s="40">
        <v>1711.8333333333335</v>
      </c>
      <c r="H299" s="40">
        <v>1853.8333333333335</v>
      </c>
      <c r="I299" s="40">
        <v>1893.416666666667</v>
      </c>
      <c r="J299" s="40">
        <v>1924.8333333333335</v>
      </c>
      <c r="K299" s="31">
        <v>1862</v>
      </c>
      <c r="L299" s="31">
        <v>1791</v>
      </c>
      <c r="M299" s="31">
        <v>63.794240000000002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6689.35</v>
      </c>
      <c r="D300" s="40">
        <v>6729.333333333333</v>
      </c>
      <c r="E300" s="40">
        <v>6603.6666666666661</v>
      </c>
      <c r="F300" s="40">
        <v>6517.9833333333327</v>
      </c>
      <c r="G300" s="40">
        <v>6392.3166666666657</v>
      </c>
      <c r="H300" s="40">
        <v>6815.0166666666664</v>
      </c>
      <c r="I300" s="40">
        <v>6940.6833333333325</v>
      </c>
      <c r="J300" s="40">
        <v>7026.3666666666668</v>
      </c>
      <c r="K300" s="31">
        <v>6855</v>
      </c>
      <c r="L300" s="31">
        <v>6643.65</v>
      </c>
      <c r="M300" s="31">
        <v>5.6869699999999996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4661.8999999999996</v>
      </c>
      <c r="D301" s="40">
        <v>4681.3166666666666</v>
      </c>
      <c r="E301" s="40">
        <v>4605.6333333333332</v>
      </c>
      <c r="F301" s="40">
        <v>4549.3666666666668</v>
      </c>
      <c r="G301" s="40">
        <v>4473.6833333333334</v>
      </c>
      <c r="H301" s="40">
        <v>4737.583333333333</v>
      </c>
      <c r="I301" s="40">
        <v>4813.2666666666655</v>
      </c>
      <c r="J301" s="40">
        <v>4869.5333333333328</v>
      </c>
      <c r="K301" s="31">
        <v>4757</v>
      </c>
      <c r="L301" s="31">
        <v>4625.05</v>
      </c>
      <c r="M301" s="31">
        <v>3.5414699999999999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881.75</v>
      </c>
      <c r="D302" s="40">
        <v>896.56666666666661</v>
      </c>
      <c r="E302" s="40">
        <v>863.18333333333317</v>
      </c>
      <c r="F302" s="40">
        <v>844.61666666666656</v>
      </c>
      <c r="G302" s="40">
        <v>811.23333333333312</v>
      </c>
      <c r="H302" s="40">
        <v>915.13333333333321</v>
      </c>
      <c r="I302" s="40">
        <v>948.51666666666665</v>
      </c>
      <c r="J302" s="40">
        <v>967.08333333333326</v>
      </c>
      <c r="K302" s="31">
        <v>929.95</v>
      </c>
      <c r="L302" s="31">
        <v>878</v>
      </c>
      <c r="M302" s="31">
        <v>34.982869999999998</v>
      </c>
      <c r="N302" s="1"/>
      <c r="O302" s="1"/>
    </row>
    <row r="303" spans="1:15" ht="12.75" customHeight="1">
      <c r="A303" s="31">
        <v>293</v>
      </c>
      <c r="B303" s="31" t="s">
        <v>446</v>
      </c>
      <c r="C303" s="31">
        <v>3509.55</v>
      </c>
      <c r="D303" s="40">
        <v>3526.3666666666668</v>
      </c>
      <c r="E303" s="40">
        <v>3463.2333333333336</v>
      </c>
      <c r="F303" s="40">
        <v>3416.916666666667</v>
      </c>
      <c r="G303" s="40">
        <v>3353.7833333333338</v>
      </c>
      <c r="H303" s="40">
        <v>3572.6833333333334</v>
      </c>
      <c r="I303" s="40">
        <v>3635.8166666666666</v>
      </c>
      <c r="J303" s="40">
        <v>3682.1333333333332</v>
      </c>
      <c r="K303" s="31">
        <v>3589.5</v>
      </c>
      <c r="L303" s="31">
        <v>3480.05</v>
      </c>
      <c r="M303" s="31">
        <v>0.32075999999999999</v>
      </c>
      <c r="N303" s="1"/>
      <c r="O303" s="1"/>
    </row>
    <row r="304" spans="1:15" ht="12.75" customHeight="1">
      <c r="A304" s="31">
        <v>294</v>
      </c>
      <c r="B304" s="31" t="s">
        <v>1041</v>
      </c>
      <c r="C304" s="31">
        <v>448.1</v>
      </c>
      <c r="D304" s="40">
        <v>451.7166666666667</v>
      </c>
      <c r="E304" s="40">
        <v>441.43333333333339</v>
      </c>
      <c r="F304" s="40">
        <v>434.76666666666671</v>
      </c>
      <c r="G304" s="40">
        <v>424.48333333333341</v>
      </c>
      <c r="H304" s="40">
        <v>458.38333333333338</v>
      </c>
      <c r="I304" s="40">
        <v>468.66666666666669</v>
      </c>
      <c r="J304" s="40">
        <v>475.33333333333337</v>
      </c>
      <c r="K304" s="31">
        <v>462</v>
      </c>
      <c r="L304" s="31">
        <v>445.05</v>
      </c>
      <c r="M304" s="31">
        <v>7.9088599999999998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883.85</v>
      </c>
      <c r="D305" s="40">
        <v>885.91666666666663</v>
      </c>
      <c r="E305" s="40">
        <v>875.83333333333326</v>
      </c>
      <c r="F305" s="40">
        <v>867.81666666666661</v>
      </c>
      <c r="G305" s="40">
        <v>857.73333333333323</v>
      </c>
      <c r="H305" s="40">
        <v>893.93333333333328</v>
      </c>
      <c r="I305" s="40">
        <v>904.01666666666654</v>
      </c>
      <c r="J305" s="40">
        <v>912.0333333333333</v>
      </c>
      <c r="K305" s="31">
        <v>896</v>
      </c>
      <c r="L305" s="31">
        <v>877.9</v>
      </c>
      <c r="M305" s="31">
        <v>21.71227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185.6</v>
      </c>
      <c r="D306" s="40">
        <v>187.53333333333333</v>
      </c>
      <c r="E306" s="40">
        <v>182.91666666666666</v>
      </c>
      <c r="F306" s="40">
        <v>180.23333333333332</v>
      </c>
      <c r="G306" s="40">
        <v>175.61666666666665</v>
      </c>
      <c r="H306" s="40">
        <v>190.21666666666667</v>
      </c>
      <c r="I306" s="40">
        <v>194.83333333333334</v>
      </c>
      <c r="J306" s="40">
        <v>197.51666666666668</v>
      </c>
      <c r="K306" s="31">
        <v>192.15</v>
      </c>
      <c r="L306" s="31">
        <v>184.85</v>
      </c>
      <c r="M306" s="31">
        <v>36.831800000000001</v>
      </c>
      <c r="N306" s="1"/>
      <c r="O306" s="1"/>
    </row>
    <row r="307" spans="1:15" ht="12.75" customHeight="1">
      <c r="A307" s="31">
        <v>297</v>
      </c>
      <c r="B307" s="31" t="s">
        <v>319</v>
      </c>
      <c r="C307" s="31">
        <v>20.7</v>
      </c>
      <c r="D307" s="40">
        <v>21</v>
      </c>
      <c r="E307" s="40">
        <v>20.25</v>
      </c>
      <c r="F307" s="40">
        <v>19.8</v>
      </c>
      <c r="G307" s="40">
        <v>19.05</v>
      </c>
      <c r="H307" s="40">
        <v>21.45</v>
      </c>
      <c r="I307" s="40">
        <v>22.2</v>
      </c>
      <c r="J307" s="40">
        <v>22.65</v>
      </c>
      <c r="K307" s="31">
        <v>21.75</v>
      </c>
      <c r="L307" s="31">
        <v>20.55</v>
      </c>
      <c r="M307" s="31">
        <v>63.86148</v>
      </c>
      <c r="N307" s="1"/>
      <c r="O307" s="1"/>
    </row>
    <row r="308" spans="1:15" ht="12.75" customHeight="1">
      <c r="A308" s="31">
        <v>298</v>
      </c>
      <c r="B308" s="31" t="s">
        <v>449</v>
      </c>
      <c r="C308" s="31">
        <v>270.8</v>
      </c>
      <c r="D308" s="40">
        <v>273.98333333333329</v>
      </c>
      <c r="E308" s="40">
        <v>266.21666666666658</v>
      </c>
      <c r="F308" s="40">
        <v>261.63333333333327</v>
      </c>
      <c r="G308" s="40">
        <v>253.86666666666656</v>
      </c>
      <c r="H308" s="40">
        <v>278.56666666666661</v>
      </c>
      <c r="I308" s="40">
        <v>286.33333333333337</v>
      </c>
      <c r="J308" s="40">
        <v>290.91666666666663</v>
      </c>
      <c r="K308" s="31">
        <v>281.75</v>
      </c>
      <c r="L308" s="31">
        <v>269.39999999999998</v>
      </c>
      <c r="M308" s="31">
        <v>2.3496199999999998</v>
      </c>
      <c r="N308" s="1"/>
      <c r="O308" s="1"/>
    </row>
    <row r="309" spans="1:15" ht="12.75" customHeight="1">
      <c r="A309" s="31">
        <v>299</v>
      </c>
      <c r="B309" s="31" t="s">
        <v>451</v>
      </c>
      <c r="C309" s="31">
        <v>657.45</v>
      </c>
      <c r="D309" s="40">
        <v>658.2166666666667</v>
      </c>
      <c r="E309" s="40">
        <v>639.58333333333337</v>
      </c>
      <c r="F309" s="40">
        <v>621.7166666666667</v>
      </c>
      <c r="G309" s="40">
        <v>603.08333333333337</v>
      </c>
      <c r="H309" s="40">
        <v>676.08333333333337</v>
      </c>
      <c r="I309" s="40">
        <v>694.71666666666658</v>
      </c>
      <c r="J309" s="40">
        <v>712.58333333333337</v>
      </c>
      <c r="K309" s="31">
        <v>676.85</v>
      </c>
      <c r="L309" s="31">
        <v>640.35</v>
      </c>
      <c r="M309" s="31">
        <v>3.0745100000000001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200.6</v>
      </c>
      <c r="D310" s="40">
        <v>201.54999999999998</v>
      </c>
      <c r="E310" s="40">
        <v>197.89999999999998</v>
      </c>
      <c r="F310" s="40">
        <v>195.2</v>
      </c>
      <c r="G310" s="40">
        <v>191.54999999999998</v>
      </c>
      <c r="H310" s="40">
        <v>204.24999999999997</v>
      </c>
      <c r="I310" s="40">
        <v>207.9</v>
      </c>
      <c r="J310" s="40">
        <v>210.59999999999997</v>
      </c>
      <c r="K310" s="31">
        <v>205.2</v>
      </c>
      <c r="L310" s="31">
        <v>198.85</v>
      </c>
      <c r="M310" s="31">
        <v>39.8553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564.35</v>
      </c>
      <c r="D311" s="40">
        <v>567.98333333333323</v>
      </c>
      <c r="E311" s="40">
        <v>554.71666666666647</v>
      </c>
      <c r="F311" s="40">
        <v>545.08333333333326</v>
      </c>
      <c r="G311" s="40">
        <v>531.81666666666649</v>
      </c>
      <c r="H311" s="40">
        <v>577.61666666666645</v>
      </c>
      <c r="I311" s="40">
        <v>590.8833333333331</v>
      </c>
      <c r="J311" s="40">
        <v>600.51666666666642</v>
      </c>
      <c r="K311" s="31">
        <v>581.25</v>
      </c>
      <c r="L311" s="31">
        <v>558.35</v>
      </c>
      <c r="M311" s="31">
        <v>27.680129999999998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7369.7</v>
      </c>
      <c r="D312" s="40">
        <v>7378.1500000000005</v>
      </c>
      <c r="E312" s="40">
        <v>7226.6000000000013</v>
      </c>
      <c r="F312" s="40">
        <v>7083.5000000000009</v>
      </c>
      <c r="G312" s="40">
        <v>6931.9500000000016</v>
      </c>
      <c r="H312" s="40">
        <v>7521.2500000000009</v>
      </c>
      <c r="I312" s="40">
        <v>7672.8</v>
      </c>
      <c r="J312" s="40">
        <v>7815.9000000000005</v>
      </c>
      <c r="K312" s="31">
        <v>7529.7</v>
      </c>
      <c r="L312" s="31">
        <v>7235.05</v>
      </c>
      <c r="M312" s="31">
        <v>9.6151099999999996</v>
      </c>
      <c r="N312" s="1"/>
      <c r="O312" s="1"/>
    </row>
    <row r="313" spans="1:15" ht="12.75" customHeight="1">
      <c r="A313" s="31">
        <v>303</v>
      </c>
      <c r="B313" s="31" t="s">
        <v>1042</v>
      </c>
      <c r="C313" s="31">
        <v>2832.25</v>
      </c>
      <c r="D313" s="40">
        <v>2837.1833333333329</v>
      </c>
      <c r="E313" s="40">
        <v>2795.3666666666659</v>
      </c>
      <c r="F313" s="40">
        <v>2758.4833333333331</v>
      </c>
      <c r="G313" s="40">
        <v>2716.6666666666661</v>
      </c>
      <c r="H313" s="40">
        <v>2874.0666666666657</v>
      </c>
      <c r="I313" s="40">
        <v>2915.8833333333323</v>
      </c>
      <c r="J313" s="40">
        <v>2952.7666666666655</v>
      </c>
      <c r="K313" s="31">
        <v>2879</v>
      </c>
      <c r="L313" s="31">
        <v>2800.3</v>
      </c>
      <c r="M313" s="31">
        <v>1.08487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335.3</v>
      </c>
      <c r="D314" s="40">
        <v>334.41666666666669</v>
      </c>
      <c r="E314" s="40">
        <v>329.43333333333339</v>
      </c>
      <c r="F314" s="40">
        <v>323.56666666666672</v>
      </c>
      <c r="G314" s="40">
        <v>318.58333333333343</v>
      </c>
      <c r="H314" s="40">
        <v>340.28333333333336</v>
      </c>
      <c r="I314" s="40">
        <v>345.26666666666659</v>
      </c>
      <c r="J314" s="40">
        <v>351.13333333333333</v>
      </c>
      <c r="K314" s="31">
        <v>339.4</v>
      </c>
      <c r="L314" s="31">
        <v>328.55</v>
      </c>
      <c r="M314" s="31">
        <v>3.0339499999999999</v>
      </c>
      <c r="N314" s="1"/>
      <c r="O314" s="1"/>
    </row>
    <row r="315" spans="1:15" ht="12.75" customHeight="1">
      <c r="A315" s="31">
        <v>305</v>
      </c>
      <c r="B315" s="31" t="s">
        <v>454</v>
      </c>
      <c r="C315" s="31">
        <v>256.95</v>
      </c>
      <c r="D315" s="40">
        <v>258.55</v>
      </c>
      <c r="E315" s="40">
        <v>253.40000000000003</v>
      </c>
      <c r="F315" s="40">
        <v>249.85000000000002</v>
      </c>
      <c r="G315" s="40">
        <v>244.70000000000005</v>
      </c>
      <c r="H315" s="40">
        <v>262.10000000000002</v>
      </c>
      <c r="I315" s="40">
        <v>267.25</v>
      </c>
      <c r="J315" s="40">
        <v>270.8</v>
      </c>
      <c r="K315" s="31">
        <v>263.7</v>
      </c>
      <c r="L315" s="31">
        <v>255</v>
      </c>
      <c r="M315" s="31">
        <v>3.8364799999999999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892.55</v>
      </c>
      <c r="D316" s="40">
        <v>904.69999999999993</v>
      </c>
      <c r="E316" s="40">
        <v>864.64999999999986</v>
      </c>
      <c r="F316" s="40">
        <v>836.74999999999989</v>
      </c>
      <c r="G316" s="40">
        <v>796.69999999999982</v>
      </c>
      <c r="H316" s="40">
        <v>932.59999999999991</v>
      </c>
      <c r="I316" s="40">
        <v>972.64999999999986</v>
      </c>
      <c r="J316" s="40">
        <v>1000.55</v>
      </c>
      <c r="K316" s="31">
        <v>944.75</v>
      </c>
      <c r="L316" s="31">
        <v>876.8</v>
      </c>
      <c r="M316" s="31">
        <v>161.33086</v>
      </c>
      <c r="N316" s="1"/>
      <c r="O316" s="1"/>
    </row>
    <row r="317" spans="1:15" ht="12.75" customHeight="1">
      <c r="A317" s="31">
        <v>307</v>
      </c>
      <c r="B317" s="31" t="s">
        <v>459</v>
      </c>
      <c r="C317" s="31">
        <v>1652.55</v>
      </c>
      <c r="D317" s="40">
        <v>1667.4666666666665</v>
      </c>
      <c r="E317" s="40">
        <v>1630.133333333333</v>
      </c>
      <c r="F317" s="40">
        <v>1607.7166666666665</v>
      </c>
      <c r="G317" s="40">
        <v>1570.383333333333</v>
      </c>
      <c r="H317" s="40">
        <v>1689.883333333333</v>
      </c>
      <c r="I317" s="40">
        <v>1727.2166666666665</v>
      </c>
      <c r="J317" s="40">
        <v>1749.633333333333</v>
      </c>
      <c r="K317" s="31">
        <v>1704.8</v>
      </c>
      <c r="L317" s="31">
        <v>1645.05</v>
      </c>
      <c r="M317" s="31">
        <v>5.7024400000000002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2940.7</v>
      </c>
      <c r="D318" s="40">
        <v>2916.9833333333336</v>
      </c>
      <c r="E318" s="40">
        <v>2861.9666666666672</v>
      </c>
      <c r="F318" s="40">
        <v>2783.2333333333336</v>
      </c>
      <c r="G318" s="40">
        <v>2728.2166666666672</v>
      </c>
      <c r="H318" s="40">
        <v>2995.7166666666672</v>
      </c>
      <c r="I318" s="40">
        <v>3050.7333333333336</v>
      </c>
      <c r="J318" s="40">
        <v>3129.4666666666672</v>
      </c>
      <c r="K318" s="31">
        <v>2972</v>
      </c>
      <c r="L318" s="31">
        <v>2838.25</v>
      </c>
      <c r="M318" s="31">
        <v>3.5841500000000002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980.25</v>
      </c>
      <c r="D319" s="40">
        <v>982.56666666666661</v>
      </c>
      <c r="E319" s="40">
        <v>971.98333333333323</v>
      </c>
      <c r="F319" s="40">
        <v>963.71666666666658</v>
      </c>
      <c r="G319" s="40">
        <v>953.13333333333321</v>
      </c>
      <c r="H319" s="40">
        <v>990.83333333333326</v>
      </c>
      <c r="I319" s="40">
        <v>1001.4166666666667</v>
      </c>
      <c r="J319" s="40">
        <v>1009.6833333333333</v>
      </c>
      <c r="K319" s="31">
        <v>993.15</v>
      </c>
      <c r="L319" s="31">
        <v>974.3</v>
      </c>
      <c r="M319" s="31">
        <v>6.3775000000000004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976.95</v>
      </c>
      <c r="D320" s="40">
        <v>987.16666666666663</v>
      </c>
      <c r="E320" s="40">
        <v>961.13333333333321</v>
      </c>
      <c r="F320" s="40">
        <v>945.31666666666661</v>
      </c>
      <c r="G320" s="40">
        <v>919.28333333333319</v>
      </c>
      <c r="H320" s="40">
        <v>1002.9833333333332</v>
      </c>
      <c r="I320" s="40">
        <v>1029.0166666666669</v>
      </c>
      <c r="J320" s="40">
        <v>1044.8333333333333</v>
      </c>
      <c r="K320" s="31">
        <v>1013.2</v>
      </c>
      <c r="L320" s="31">
        <v>971.35</v>
      </c>
      <c r="M320" s="31">
        <v>5.0478300000000003</v>
      </c>
      <c r="N320" s="1"/>
      <c r="O320" s="1"/>
    </row>
    <row r="321" spans="1:15" ht="12.75" customHeight="1">
      <c r="A321" s="31">
        <v>311</v>
      </c>
      <c r="B321" s="31" t="s">
        <v>450</v>
      </c>
      <c r="C321" s="31">
        <v>230.6</v>
      </c>
      <c r="D321" s="40">
        <v>233.05000000000004</v>
      </c>
      <c r="E321" s="40">
        <v>227.60000000000008</v>
      </c>
      <c r="F321" s="40">
        <v>224.60000000000005</v>
      </c>
      <c r="G321" s="40">
        <v>219.15000000000009</v>
      </c>
      <c r="H321" s="40">
        <v>236.05000000000007</v>
      </c>
      <c r="I321" s="40">
        <v>241.50000000000006</v>
      </c>
      <c r="J321" s="40">
        <v>244.50000000000006</v>
      </c>
      <c r="K321" s="31">
        <v>238.5</v>
      </c>
      <c r="L321" s="31">
        <v>230.05</v>
      </c>
      <c r="M321" s="31">
        <v>2.22905</v>
      </c>
      <c r="N321" s="1"/>
      <c r="O321" s="1"/>
    </row>
    <row r="322" spans="1:15" ht="12.75" customHeight="1">
      <c r="A322" s="31">
        <v>312</v>
      </c>
      <c r="B322" s="31" t="s">
        <v>457</v>
      </c>
      <c r="C322" s="31">
        <v>186.7</v>
      </c>
      <c r="D322" s="40">
        <v>187.85</v>
      </c>
      <c r="E322" s="40">
        <v>184.35</v>
      </c>
      <c r="F322" s="40">
        <v>182</v>
      </c>
      <c r="G322" s="40">
        <v>178.5</v>
      </c>
      <c r="H322" s="40">
        <v>190.2</v>
      </c>
      <c r="I322" s="40">
        <v>193.7</v>
      </c>
      <c r="J322" s="40">
        <v>196.04999999999998</v>
      </c>
      <c r="K322" s="31">
        <v>191.35</v>
      </c>
      <c r="L322" s="31">
        <v>185.5</v>
      </c>
      <c r="M322" s="31">
        <v>1.71679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147.9</v>
      </c>
      <c r="D323" s="40">
        <v>146.11666666666667</v>
      </c>
      <c r="E323" s="40">
        <v>142.93333333333334</v>
      </c>
      <c r="F323" s="40">
        <v>137.96666666666667</v>
      </c>
      <c r="G323" s="40">
        <v>134.78333333333333</v>
      </c>
      <c r="H323" s="40">
        <v>151.08333333333334</v>
      </c>
      <c r="I323" s="40">
        <v>154.26666666666668</v>
      </c>
      <c r="J323" s="40">
        <v>159.23333333333335</v>
      </c>
      <c r="K323" s="31">
        <v>149.30000000000001</v>
      </c>
      <c r="L323" s="31">
        <v>141.15</v>
      </c>
      <c r="M323" s="31">
        <v>26.138470000000002</v>
      </c>
      <c r="N323" s="1"/>
      <c r="O323" s="1"/>
    </row>
    <row r="324" spans="1:15" ht="12.75" customHeight="1">
      <c r="A324" s="31">
        <v>314</v>
      </c>
      <c r="B324" s="31" t="s">
        <v>456</v>
      </c>
      <c r="C324" s="31">
        <v>764.25</v>
      </c>
      <c r="D324" s="40">
        <v>771.63333333333333</v>
      </c>
      <c r="E324" s="40">
        <v>751.61666666666667</v>
      </c>
      <c r="F324" s="40">
        <v>738.98333333333335</v>
      </c>
      <c r="G324" s="40">
        <v>718.9666666666667</v>
      </c>
      <c r="H324" s="40">
        <v>784.26666666666665</v>
      </c>
      <c r="I324" s="40">
        <v>804.2833333333333</v>
      </c>
      <c r="J324" s="40">
        <v>816.91666666666663</v>
      </c>
      <c r="K324" s="31">
        <v>791.65</v>
      </c>
      <c r="L324" s="31">
        <v>759</v>
      </c>
      <c r="M324" s="31">
        <v>2.06209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4513.8999999999996</v>
      </c>
      <c r="D325" s="40">
        <v>4529.5</v>
      </c>
      <c r="E325" s="40">
        <v>4470.1000000000004</v>
      </c>
      <c r="F325" s="40">
        <v>4426.3</v>
      </c>
      <c r="G325" s="40">
        <v>4366.9000000000005</v>
      </c>
      <c r="H325" s="40">
        <v>4573.3</v>
      </c>
      <c r="I325" s="40">
        <v>4632.7</v>
      </c>
      <c r="J325" s="40">
        <v>4676.5</v>
      </c>
      <c r="K325" s="31">
        <v>4588.8999999999996</v>
      </c>
      <c r="L325" s="31">
        <v>4485.7</v>
      </c>
      <c r="M325" s="31">
        <v>6.4386200000000002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42.45</v>
      </c>
      <c r="D326" s="40">
        <v>42.816666666666663</v>
      </c>
      <c r="E326" s="40">
        <v>41.433333333333323</v>
      </c>
      <c r="F326" s="40">
        <v>40.416666666666657</v>
      </c>
      <c r="G326" s="40">
        <v>39.033333333333317</v>
      </c>
      <c r="H326" s="40">
        <v>43.833333333333329</v>
      </c>
      <c r="I326" s="40">
        <v>45.216666666666669</v>
      </c>
      <c r="J326" s="40">
        <v>46.233333333333334</v>
      </c>
      <c r="K326" s="31">
        <v>44.2</v>
      </c>
      <c r="L326" s="31">
        <v>41.8</v>
      </c>
      <c r="M326" s="31">
        <v>19.71848</v>
      </c>
      <c r="N326" s="1"/>
      <c r="O326" s="1"/>
    </row>
    <row r="327" spans="1:15" ht="12.75" customHeight="1">
      <c r="A327" s="31">
        <v>317</v>
      </c>
      <c r="B327" s="31" t="s">
        <v>448</v>
      </c>
      <c r="C327" s="31">
        <v>157.35</v>
      </c>
      <c r="D327" s="40">
        <v>158.38333333333333</v>
      </c>
      <c r="E327" s="40">
        <v>155.46666666666664</v>
      </c>
      <c r="F327" s="40">
        <v>153.58333333333331</v>
      </c>
      <c r="G327" s="40">
        <v>150.66666666666663</v>
      </c>
      <c r="H327" s="40">
        <v>160.26666666666665</v>
      </c>
      <c r="I327" s="40">
        <v>163.18333333333334</v>
      </c>
      <c r="J327" s="40">
        <v>165.06666666666666</v>
      </c>
      <c r="K327" s="31">
        <v>161.30000000000001</v>
      </c>
      <c r="L327" s="31">
        <v>156.5</v>
      </c>
      <c r="M327" s="31">
        <v>2.3985099999999999</v>
      </c>
      <c r="N327" s="1"/>
      <c r="O327" s="1"/>
    </row>
    <row r="328" spans="1:15" ht="12.75" customHeight="1">
      <c r="A328" s="31">
        <v>318</v>
      </c>
      <c r="B328" s="31" t="s">
        <v>458</v>
      </c>
      <c r="C328" s="31">
        <v>889.9</v>
      </c>
      <c r="D328" s="40">
        <v>894.2833333333333</v>
      </c>
      <c r="E328" s="40">
        <v>876.61666666666656</v>
      </c>
      <c r="F328" s="40">
        <v>863.33333333333326</v>
      </c>
      <c r="G328" s="40">
        <v>845.66666666666652</v>
      </c>
      <c r="H328" s="40">
        <v>907.56666666666661</v>
      </c>
      <c r="I328" s="40">
        <v>925.23333333333335</v>
      </c>
      <c r="J328" s="40">
        <v>938.51666666666665</v>
      </c>
      <c r="K328" s="31">
        <v>911.95</v>
      </c>
      <c r="L328" s="31">
        <v>881</v>
      </c>
      <c r="M328" s="31">
        <v>1.4860899999999999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3270.9</v>
      </c>
      <c r="D329" s="40">
        <v>3305.2999999999997</v>
      </c>
      <c r="E329" s="40">
        <v>3220.5999999999995</v>
      </c>
      <c r="F329" s="40">
        <v>3170.2999999999997</v>
      </c>
      <c r="G329" s="40">
        <v>3085.5999999999995</v>
      </c>
      <c r="H329" s="40">
        <v>3355.5999999999995</v>
      </c>
      <c r="I329" s="40">
        <v>3440.2999999999993</v>
      </c>
      <c r="J329" s="40">
        <v>3490.5999999999995</v>
      </c>
      <c r="K329" s="31">
        <v>3390</v>
      </c>
      <c r="L329" s="31">
        <v>3255</v>
      </c>
      <c r="M329" s="31">
        <v>5.2934700000000001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77609.350000000006</v>
      </c>
      <c r="D330" s="40">
        <v>78206.183333333334</v>
      </c>
      <c r="E330" s="40">
        <v>76703.166666666672</v>
      </c>
      <c r="F330" s="40">
        <v>75796.983333333337</v>
      </c>
      <c r="G330" s="40">
        <v>74293.966666666674</v>
      </c>
      <c r="H330" s="40">
        <v>79112.366666666669</v>
      </c>
      <c r="I330" s="40">
        <v>80615.383333333331</v>
      </c>
      <c r="J330" s="40">
        <v>81521.566666666666</v>
      </c>
      <c r="K330" s="31">
        <v>79709.2</v>
      </c>
      <c r="L330" s="31">
        <v>77300</v>
      </c>
      <c r="M330" s="31">
        <v>0.12606000000000001</v>
      </c>
      <c r="N330" s="1"/>
      <c r="O330" s="1"/>
    </row>
    <row r="331" spans="1:15" ht="12.75" customHeight="1">
      <c r="A331" s="31">
        <v>321</v>
      </c>
      <c r="B331" s="31" t="s">
        <v>452</v>
      </c>
      <c r="C331" s="31">
        <v>50.05</v>
      </c>
      <c r="D331" s="40">
        <v>50.449999999999996</v>
      </c>
      <c r="E331" s="40">
        <v>49.199999999999989</v>
      </c>
      <c r="F331" s="40">
        <v>48.349999999999994</v>
      </c>
      <c r="G331" s="40">
        <v>47.099999999999987</v>
      </c>
      <c r="H331" s="40">
        <v>51.29999999999999</v>
      </c>
      <c r="I331" s="40">
        <v>52.550000000000004</v>
      </c>
      <c r="J331" s="40">
        <v>53.399999999999991</v>
      </c>
      <c r="K331" s="31">
        <v>51.7</v>
      </c>
      <c r="L331" s="31">
        <v>49.6</v>
      </c>
      <c r="M331" s="31">
        <v>24.54448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1482.25</v>
      </c>
      <c r="D332" s="40">
        <v>1495.25</v>
      </c>
      <c r="E332" s="40">
        <v>1463</v>
      </c>
      <c r="F332" s="40">
        <v>1443.75</v>
      </c>
      <c r="G332" s="40">
        <v>1411.5</v>
      </c>
      <c r="H332" s="40">
        <v>1514.5</v>
      </c>
      <c r="I332" s="40">
        <v>1546.75</v>
      </c>
      <c r="J332" s="40">
        <v>1566</v>
      </c>
      <c r="K332" s="31">
        <v>1527.5</v>
      </c>
      <c r="L332" s="31">
        <v>1476</v>
      </c>
      <c r="M332" s="31">
        <v>6.9314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417.1</v>
      </c>
      <c r="D333" s="40">
        <v>424.5333333333333</v>
      </c>
      <c r="E333" s="40">
        <v>407.56666666666661</v>
      </c>
      <c r="F333" s="40">
        <v>398.0333333333333</v>
      </c>
      <c r="G333" s="40">
        <v>381.06666666666661</v>
      </c>
      <c r="H333" s="40">
        <v>434.06666666666661</v>
      </c>
      <c r="I333" s="40">
        <v>451.0333333333333</v>
      </c>
      <c r="J333" s="40">
        <v>460.56666666666661</v>
      </c>
      <c r="K333" s="31">
        <v>441.5</v>
      </c>
      <c r="L333" s="31">
        <v>415</v>
      </c>
      <c r="M333" s="31">
        <v>13.41264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826.1</v>
      </c>
      <c r="D334" s="40">
        <v>824.73333333333323</v>
      </c>
      <c r="E334" s="40">
        <v>811.96666666666647</v>
      </c>
      <c r="F334" s="40">
        <v>797.83333333333326</v>
      </c>
      <c r="G334" s="40">
        <v>785.06666666666649</v>
      </c>
      <c r="H334" s="40">
        <v>838.86666666666645</v>
      </c>
      <c r="I334" s="40">
        <v>851.6333333333331</v>
      </c>
      <c r="J334" s="40">
        <v>865.76666666666642</v>
      </c>
      <c r="K334" s="31">
        <v>837.5</v>
      </c>
      <c r="L334" s="31">
        <v>810.6</v>
      </c>
      <c r="M334" s="31">
        <v>4.2384599999999999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98.55</v>
      </c>
      <c r="D335" s="40">
        <v>98.133333333333326</v>
      </c>
      <c r="E335" s="40">
        <v>95.516666666666652</v>
      </c>
      <c r="F335" s="40">
        <v>92.48333333333332</v>
      </c>
      <c r="G335" s="40">
        <v>89.866666666666646</v>
      </c>
      <c r="H335" s="40">
        <v>101.16666666666666</v>
      </c>
      <c r="I335" s="40">
        <v>103.78333333333333</v>
      </c>
      <c r="J335" s="40">
        <v>106.81666666666666</v>
      </c>
      <c r="K335" s="31">
        <v>100.75</v>
      </c>
      <c r="L335" s="31">
        <v>95.1</v>
      </c>
      <c r="M335" s="31">
        <v>539.21049000000005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6140.55</v>
      </c>
      <c r="D336" s="40">
        <v>6167.2166666666672</v>
      </c>
      <c r="E336" s="40">
        <v>6064.4333333333343</v>
      </c>
      <c r="F336" s="40">
        <v>5988.3166666666675</v>
      </c>
      <c r="G336" s="40">
        <v>5885.5333333333347</v>
      </c>
      <c r="H336" s="40">
        <v>6243.3333333333339</v>
      </c>
      <c r="I336" s="40">
        <v>6346.1166666666668</v>
      </c>
      <c r="J336" s="40">
        <v>6422.2333333333336</v>
      </c>
      <c r="K336" s="31">
        <v>6270</v>
      </c>
      <c r="L336" s="31">
        <v>6091.1</v>
      </c>
      <c r="M336" s="31">
        <v>1.8984700000000001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3353.2</v>
      </c>
      <c r="D337" s="40">
        <v>3362.7333333333336</v>
      </c>
      <c r="E337" s="40">
        <v>3300.4666666666672</v>
      </c>
      <c r="F337" s="40">
        <v>3247.7333333333336</v>
      </c>
      <c r="G337" s="40">
        <v>3185.4666666666672</v>
      </c>
      <c r="H337" s="40">
        <v>3415.4666666666672</v>
      </c>
      <c r="I337" s="40">
        <v>3477.7333333333336</v>
      </c>
      <c r="J337" s="40">
        <v>3530.4666666666672</v>
      </c>
      <c r="K337" s="31">
        <v>3425</v>
      </c>
      <c r="L337" s="31">
        <v>3310</v>
      </c>
      <c r="M337" s="31">
        <v>1.2585</v>
      </c>
      <c r="N337" s="1"/>
      <c r="O337" s="1"/>
    </row>
    <row r="338" spans="1:15" ht="12.75" customHeight="1">
      <c r="A338" s="31">
        <v>328</v>
      </c>
      <c r="B338" s="31" t="s">
        <v>1043</v>
      </c>
      <c r="C338" s="31">
        <v>2715.4</v>
      </c>
      <c r="D338" s="40">
        <v>2721.7999999999997</v>
      </c>
      <c r="E338" s="40">
        <v>2643.5999999999995</v>
      </c>
      <c r="F338" s="40">
        <v>2571.7999999999997</v>
      </c>
      <c r="G338" s="40">
        <v>2493.5999999999995</v>
      </c>
      <c r="H338" s="40">
        <v>2793.5999999999995</v>
      </c>
      <c r="I338" s="40">
        <v>2871.7999999999993</v>
      </c>
      <c r="J338" s="40">
        <v>2943.5999999999995</v>
      </c>
      <c r="K338" s="31">
        <v>2800</v>
      </c>
      <c r="L338" s="31">
        <v>2650</v>
      </c>
      <c r="M338" s="31">
        <v>0.22864000000000001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45.45</v>
      </c>
      <c r="D339" s="40">
        <v>45.683333333333337</v>
      </c>
      <c r="E339" s="40">
        <v>44.766666666666673</v>
      </c>
      <c r="F339" s="40">
        <v>44.083333333333336</v>
      </c>
      <c r="G339" s="40">
        <v>43.166666666666671</v>
      </c>
      <c r="H339" s="40">
        <v>46.366666666666674</v>
      </c>
      <c r="I339" s="40">
        <v>47.283333333333331</v>
      </c>
      <c r="J339" s="40">
        <v>47.966666666666676</v>
      </c>
      <c r="K339" s="31">
        <v>46.6</v>
      </c>
      <c r="L339" s="31">
        <v>45</v>
      </c>
      <c r="M339" s="31">
        <v>30.64282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71.150000000000006</v>
      </c>
      <c r="D340" s="40">
        <v>72.38333333333334</v>
      </c>
      <c r="E340" s="40">
        <v>69.616666666666674</v>
      </c>
      <c r="F340" s="40">
        <v>68.083333333333329</v>
      </c>
      <c r="G340" s="40">
        <v>65.316666666666663</v>
      </c>
      <c r="H340" s="40">
        <v>73.916666666666686</v>
      </c>
      <c r="I340" s="40">
        <v>76.683333333333366</v>
      </c>
      <c r="J340" s="40">
        <v>78.216666666666697</v>
      </c>
      <c r="K340" s="31">
        <v>75.150000000000006</v>
      </c>
      <c r="L340" s="31">
        <v>70.849999999999994</v>
      </c>
      <c r="M340" s="31">
        <v>63.893070000000002</v>
      </c>
      <c r="N340" s="1"/>
      <c r="O340" s="1"/>
    </row>
    <row r="341" spans="1:15" ht="12.75" customHeight="1">
      <c r="A341" s="31">
        <v>331</v>
      </c>
      <c r="B341" s="31" t="s">
        <v>462</v>
      </c>
      <c r="C341" s="31">
        <v>610.04999999999995</v>
      </c>
      <c r="D341" s="40">
        <v>612.86666666666667</v>
      </c>
      <c r="E341" s="40">
        <v>600.43333333333339</v>
      </c>
      <c r="F341" s="40">
        <v>590.81666666666672</v>
      </c>
      <c r="G341" s="40">
        <v>578.38333333333344</v>
      </c>
      <c r="H341" s="40">
        <v>622.48333333333335</v>
      </c>
      <c r="I341" s="40">
        <v>634.91666666666652</v>
      </c>
      <c r="J341" s="40">
        <v>644.5333333333333</v>
      </c>
      <c r="K341" s="31">
        <v>625.29999999999995</v>
      </c>
      <c r="L341" s="31">
        <v>603.25</v>
      </c>
      <c r="M341" s="31">
        <v>0.26534000000000002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18991.400000000001</v>
      </c>
      <c r="D342" s="40">
        <v>18987.8</v>
      </c>
      <c r="E342" s="40">
        <v>18857.099999999999</v>
      </c>
      <c r="F342" s="40">
        <v>18722.8</v>
      </c>
      <c r="G342" s="40">
        <v>18592.099999999999</v>
      </c>
      <c r="H342" s="40">
        <v>19122.099999999999</v>
      </c>
      <c r="I342" s="40">
        <v>19252.800000000003</v>
      </c>
      <c r="J342" s="40">
        <v>19387.099999999999</v>
      </c>
      <c r="K342" s="31">
        <v>19118.5</v>
      </c>
      <c r="L342" s="31">
        <v>18853.5</v>
      </c>
      <c r="M342" s="31">
        <v>0.3145</v>
      </c>
      <c r="N342" s="1"/>
      <c r="O342" s="1"/>
    </row>
    <row r="343" spans="1:15" ht="12.75" customHeight="1">
      <c r="A343" s="31">
        <v>333</v>
      </c>
      <c r="B343" s="31" t="s">
        <v>468</v>
      </c>
      <c r="C343" s="31">
        <v>76.349999999999994</v>
      </c>
      <c r="D343" s="40">
        <v>77.100000000000009</v>
      </c>
      <c r="E343" s="40">
        <v>74.500000000000014</v>
      </c>
      <c r="F343" s="40">
        <v>72.650000000000006</v>
      </c>
      <c r="G343" s="40">
        <v>70.050000000000011</v>
      </c>
      <c r="H343" s="40">
        <v>78.950000000000017</v>
      </c>
      <c r="I343" s="40">
        <v>81.550000000000011</v>
      </c>
      <c r="J343" s="40">
        <v>83.40000000000002</v>
      </c>
      <c r="K343" s="31">
        <v>79.7</v>
      </c>
      <c r="L343" s="31">
        <v>75.25</v>
      </c>
      <c r="M343" s="31">
        <v>11.75337</v>
      </c>
      <c r="N343" s="1"/>
      <c r="O343" s="1"/>
    </row>
    <row r="344" spans="1:15" ht="12.75" customHeight="1">
      <c r="A344" s="31">
        <v>334</v>
      </c>
      <c r="B344" s="31" t="s">
        <v>467</v>
      </c>
      <c r="C344" s="31">
        <v>54.65</v>
      </c>
      <c r="D344" s="40">
        <v>55.033333333333339</v>
      </c>
      <c r="E344" s="40">
        <v>54.066666666666677</v>
      </c>
      <c r="F344" s="40">
        <v>53.483333333333341</v>
      </c>
      <c r="G344" s="40">
        <v>52.51666666666668</v>
      </c>
      <c r="H344" s="40">
        <v>55.616666666666674</v>
      </c>
      <c r="I344" s="40">
        <v>56.583333333333329</v>
      </c>
      <c r="J344" s="40">
        <v>57.166666666666671</v>
      </c>
      <c r="K344" s="31">
        <v>56</v>
      </c>
      <c r="L344" s="31">
        <v>54.45</v>
      </c>
      <c r="M344" s="31">
        <v>4.0853099999999998</v>
      </c>
      <c r="N344" s="1"/>
      <c r="O344" s="1"/>
    </row>
    <row r="345" spans="1:15" ht="12.75" customHeight="1">
      <c r="A345" s="31">
        <v>335</v>
      </c>
      <c r="B345" s="31" t="s">
        <v>466</v>
      </c>
      <c r="C345" s="31">
        <v>519.4</v>
      </c>
      <c r="D345" s="40">
        <v>519.65</v>
      </c>
      <c r="E345" s="40">
        <v>512.79999999999995</v>
      </c>
      <c r="F345" s="40">
        <v>506.19999999999993</v>
      </c>
      <c r="G345" s="40">
        <v>499.34999999999991</v>
      </c>
      <c r="H345" s="40">
        <v>526.25</v>
      </c>
      <c r="I345" s="40">
        <v>533.10000000000014</v>
      </c>
      <c r="J345" s="40">
        <v>539.70000000000005</v>
      </c>
      <c r="K345" s="31">
        <v>526.5</v>
      </c>
      <c r="L345" s="31">
        <v>513.04999999999995</v>
      </c>
      <c r="M345" s="31">
        <v>1.36381</v>
      </c>
      <c r="N345" s="1"/>
      <c r="O345" s="1"/>
    </row>
    <row r="346" spans="1:15" ht="12.75" customHeight="1">
      <c r="A346" s="31">
        <v>336</v>
      </c>
      <c r="B346" s="31" t="s">
        <v>463</v>
      </c>
      <c r="C346" s="31">
        <v>31.1</v>
      </c>
      <c r="D346" s="40">
        <v>31.383333333333336</v>
      </c>
      <c r="E346" s="40">
        <v>30.616666666666674</v>
      </c>
      <c r="F346" s="40">
        <v>30.133333333333336</v>
      </c>
      <c r="G346" s="40">
        <v>29.366666666666674</v>
      </c>
      <c r="H346" s="40">
        <v>31.866666666666674</v>
      </c>
      <c r="I346" s="40">
        <v>32.633333333333333</v>
      </c>
      <c r="J346" s="40">
        <v>33.116666666666674</v>
      </c>
      <c r="K346" s="31">
        <v>32.15</v>
      </c>
      <c r="L346" s="31">
        <v>30.9</v>
      </c>
      <c r="M346" s="31">
        <v>62.334380000000003</v>
      </c>
      <c r="N346" s="1"/>
      <c r="O346" s="1"/>
    </row>
    <row r="347" spans="1:15" ht="12.75" customHeight="1">
      <c r="A347" s="31">
        <v>337</v>
      </c>
      <c r="B347" s="31" t="s">
        <v>539</v>
      </c>
      <c r="C347" s="31">
        <v>153.9</v>
      </c>
      <c r="D347" s="40">
        <v>154.78333333333333</v>
      </c>
      <c r="E347" s="40">
        <v>151.36666666666667</v>
      </c>
      <c r="F347" s="40">
        <v>148.83333333333334</v>
      </c>
      <c r="G347" s="40">
        <v>145.41666666666669</v>
      </c>
      <c r="H347" s="40">
        <v>157.31666666666666</v>
      </c>
      <c r="I347" s="40">
        <v>160.73333333333335</v>
      </c>
      <c r="J347" s="40">
        <v>163.26666666666665</v>
      </c>
      <c r="K347" s="31">
        <v>158.19999999999999</v>
      </c>
      <c r="L347" s="31">
        <v>152.25</v>
      </c>
      <c r="M347" s="31">
        <v>5.3156400000000001</v>
      </c>
      <c r="N347" s="1"/>
      <c r="O347" s="1"/>
    </row>
    <row r="348" spans="1:15" ht="12.75" customHeight="1">
      <c r="A348" s="31">
        <v>338</v>
      </c>
      <c r="B348" s="31" t="s">
        <v>469</v>
      </c>
      <c r="C348" s="31">
        <v>2443.1</v>
      </c>
      <c r="D348" s="40">
        <v>2462.25</v>
      </c>
      <c r="E348" s="40">
        <v>2405.85</v>
      </c>
      <c r="F348" s="40">
        <v>2368.6</v>
      </c>
      <c r="G348" s="40">
        <v>2312.1999999999998</v>
      </c>
      <c r="H348" s="40">
        <v>2499.5</v>
      </c>
      <c r="I348" s="40">
        <v>2555.8999999999996</v>
      </c>
      <c r="J348" s="40">
        <v>2593.15</v>
      </c>
      <c r="K348" s="31">
        <v>2518.65</v>
      </c>
      <c r="L348" s="31">
        <v>2425</v>
      </c>
      <c r="M348" s="31">
        <v>7.9759999999999998E-2</v>
      </c>
      <c r="N348" s="1"/>
      <c r="O348" s="1"/>
    </row>
    <row r="349" spans="1:15" ht="12.75" customHeight="1">
      <c r="A349" s="31">
        <v>339</v>
      </c>
      <c r="B349" s="31" t="s">
        <v>464</v>
      </c>
      <c r="C349" s="31">
        <v>62.55</v>
      </c>
      <c r="D349" s="40">
        <v>63</v>
      </c>
      <c r="E349" s="40">
        <v>61.75</v>
      </c>
      <c r="F349" s="40">
        <v>60.95</v>
      </c>
      <c r="G349" s="40">
        <v>59.7</v>
      </c>
      <c r="H349" s="40">
        <v>63.8</v>
      </c>
      <c r="I349" s="40">
        <v>65.05</v>
      </c>
      <c r="J349" s="40">
        <v>65.849999999999994</v>
      </c>
      <c r="K349" s="31">
        <v>64.25</v>
      </c>
      <c r="L349" s="31">
        <v>62.2</v>
      </c>
      <c r="M349" s="31">
        <v>27.880990000000001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134.55000000000001</v>
      </c>
      <c r="D350" s="40">
        <v>136.63333333333333</v>
      </c>
      <c r="E350" s="40">
        <v>131.01666666666665</v>
      </c>
      <c r="F350" s="40">
        <v>127.48333333333332</v>
      </c>
      <c r="G350" s="40">
        <v>121.86666666666665</v>
      </c>
      <c r="H350" s="40">
        <v>140.16666666666666</v>
      </c>
      <c r="I350" s="40">
        <v>145.78333333333333</v>
      </c>
      <c r="J350" s="40">
        <v>149.31666666666666</v>
      </c>
      <c r="K350" s="31">
        <v>142.25</v>
      </c>
      <c r="L350" s="31">
        <v>133.1</v>
      </c>
      <c r="M350" s="31">
        <v>274.13882000000001</v>
      </c>
      <c r="N350" s="1"/>
      <c r="O350" s="1"/>
    </row>
    <row r="351" spans="1:15" ht="12.75" customHeight="1">
      <c r="A351" s="31">
        <v>341</v>
      </c>
      <c r="B351" s="31" t="s">
        <v>465</v>
      </c>
      <c r="C351" s="31">
        <v>273.3</v>
      </c>
      <c r="D351" s="40">
        <v>275.61666666666662</v>
      </c>
      <c r="E351" s="40">
        <v>267.73333333333323</v>
      </c>
      <c r="F351" s="40">
        <v>262.16666666666663</v>
      </c>
      <c r="G351" s="40">
        <v>254.28333333333325</v>
      </c>
      <c r="H351" s="40">
        <v>281.18333333333322</v>
      </c>
      <c r="I351" s="40">
        <v>289.06666666666655</v>
      </c>
      <c r="J351" s="40">
        <v>294.63333333333321</v>
      </c>
      <c r="K351" s="31">
        <v>283.5</v>
      </c>
      <c r="L351" s="31">
        <v>270.05</v>
      </c>
      <c r="M351" s="31">
        <v>7.7976900000000002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137.35</v>
      </c>
      <c r="D352" s="40">
        <v>138.5</v>
      </c>
      <c r="E352" s="40">
        <v>135.15</v>
      </c>
      <c r="F352" s="40">
        <v>132.95000000000002</v>
      </c>
      <c r="G352" s="40">
        <v>129.60000000000002</v>
      </c>
      <c r="H352" s="40">
        <v>140.69999999999999</v>
      </c>
      <c r="I352" s="40">
        <v>144.05000000000001</v>
      </c>
      <c r="J352" s="40">
        <v>146.24999999999997</v>
      </c>
      <c r="K352" s="31">
        <v>141.85</v>
      </c>
      <c r="L352" s="31">
        <v>136.30000000000001</v>
      </c>
      <c r="M352" s="31">
        <v>199.99659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891.75</v>
      </c>
      <c r="D353" s="40">
        <v>902.31666666666661</v>
      </c>
      <c r="E353" s="40">
        <v>873.43333333333317</v>
      </c>
      <c r="F353" s="40">
        <v>855.11666666666656</v>
      </c>
      <c r="G353" s="40">
        <v>826.23333333333312</v>
      </c>
      <c r="H353" s="40">
        <v>920.63333333333321</v>
      </c>
      <c r="I353" s="40">
        <v>949.51666666666665</v>
      </c>
      <c r="J353" s="40">
        <v>967.83333333333326</v>
      </c>
      <c r="K353" s="31">
        <v>931.2</v>
      </c>
      <c r="L353" s="31">
        <v>884</v>
      </c>
      <c r="M353" s="31">
        <v>8.7824899999999992</v>
      </c>
      <c r="N353" s="1"/>
      <c r="O353" s="1"/>
    </row>
    <row r="354" spans="1:15" ht="12.75" customHeight="1">
      <c r="A354" s="31">
        <v>344</v>
      </c>
      <c r="B354" s="31" t="s">
        <v>470</v>
      </c>
      <c r="C354" s="31">
        <v>4431.05</v>
      </c>
      <c r="D354" s="40">
        <v>4419.2333333333336</v>
      </c>
      <c r="E354" s="40">
        <v>4269.8666666666668</v>
      </c>
      <c r="F354" s="40">
        <v>4108.6833333333334</v>
      </c>
      <c r="G354" s="40">
        <v>3959.3166666666666</v>
      </c>
      <c r="H354" s="40">
        <v>4580.416666666667</v>
      </c>
      <c r="I354" s="40">
        <v>4729.7833333333338</v>
      </c>
      <c r="J354" s="40">
        <v>4890.9666666666672</v>
      </c>
      <c r="K354" s="31">
        <v>4568.6000000000004</v>
      </c>
      <c r="L354" s="31">
        <v>4258.05</v>
      </c>
      <c r="M354" s="31">
        <v>5.3355399999999999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218.25</v>
      </c>
      <c r="D355" s="40">
        <v>219</v>
      </c>
      <c r="E355" s="40">
        <v>214.25</v>
      </c>
      <c r="F355" s="40">
        <v>210.25</v>
      </c>
      <c r="G355" s="40">
        <v>205.5</v>
      </c>
      <c r="H355" s="40">
        <v>223</v>
      </c>
      <c r="I355" s="40">
        <v>227.75</v>
      </c>
      <c r="J355" s="40">
        <v>231.75</v>
      </c>
      <c r="K355" s="31">
        <v>223.75</v>
      </c>
      <c r="L355" s="31">
        <v>215</v>
      </c>
      <c r="M355" s="31">
        <v>11.62716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150.19999999999999</v>
      </c>
      <c r="D356" s="40">
        <v>151.91666666666666</v>
      </c>
      <c r="E356" s="40">
        <v>146.98333333333332</v>
      </c>
      <c r="F356" s="40">
        <v>143.76666666666665</v>
      </c>
      <c r="G356" s="40">
        <v>138.83333333333331</v>
      </c>
      <c r="H356" s="40">
        <v>155.13333333333333</v>
      </c>
      <c r="I356" s="40">
        <v>160.06666666666666</v>
      </c>
      <c r="J356" s="40">
        <v>163.28333333333333</v>
      </c>
      <c r="K356" s="31">
        <v>156.85</v>
      </c>
      <c r="L356" s="31">
        <v>148.69999999999999</v>
      </c>
      <c r="M356" s="31">
        <v>248.15027000000001</v>
      </c>
      <c r="N356" s="1"/>
      <c r="O356" s="1"/>
    </row>
    <row r="357" spans="1:15" ht="12.75" customHeight="1">
      <c r="A357" s="31">
        <v>347</v>
      </c>
      <c r="B357" s="31" t="s">
        <v>471</v>
      </c>
      <c r="C357" s="31">
        <v>345.9</v>
      </c>
      <c r="D357" s="40">
        <v>344.34999999999997</v>
      </c>
      <c r="E357" s="40">
        <v>338.69999999999993</v>
      </c>
      <c r="F357" s="40">
        <v>331.49999999999994</v>
      </c>
      <c r="G357" s="40">
        <v>325.84999999999991</v>
      </c>
      <c r="H357" s="40">
        <v>351.54999999999995</v>
      </c>
      <c r="I357" s="40">
        <v>357.19999999999993</v>
      </c>
      <c r="J357" s="40">
        <v>364.4</v>
      </c>
      <c r="K357" s="31">
        <v>350</v>
      </c>
      <c r="L357" s="31">
        <v>337.15</v>
      </c>
      <c r="M357" s="31">
        <v>3.6044999999999998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37520.050000000003</v>
      </c>
      <c r="D358" s="40">
        <v>37514.75</v>
      </c>
      <c r="E358" s="40">
        <v>37141.5</v>
      </c>
      <c r="F358" s="40">
        <v>36762.949999999997</v>
      </c>
      <c r="G358" s="40">
        <v>36389.699999999997</v>
      </c>
      <c r="H358" s="40">
        <v>37893.300000000003</v>
      </c>
      <c r="I358" s="40">
        <v>38266.550000000003</v>
      </c>
      <c r="J358" s="40">
        <v>38645.100000000006</v>
      </c>
      <c r="K358" s="31">
        <v>37888</v>
      </c>
      <c r="L358" s="31">
        <v>37136.199999999997</v>
      </c>
      <c r="M358" s="31">
        <v>0.15533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2596.9499999999998</v>
      </c>
      <c r="D359" s="40">
        <v>2629.3666666666668</v>
      </c>
      <c r="E359" s="40">
        <v>2548.7333333333336</v>
      </c>
      <c r="F359" s="40">
        <v>2500.5166666666669</v>
      </c>
      <c r="G359" s="40">
        <v>2419.8833333333337</v>
      </c>
      <c r="H359" s="40">
        <v>2677.5833333333335</v>
      </c>
      <c r="I359" s="40">
        <v>2758.2166666666667</v>
      </c>
      <c r="J359" s="40">
        <v>2806.4333333333334</v>
      </c>
      <c r="K359" s="31">
        <v>2710</v>
      </c>
      <c r="L359" s="31">
        <v>2581.15</v>
      </c>
      <c r="M359" s="31">
        <v>3.9929399999999999</v>
      </c>
      <c r="N359" s="1"/>
      <c r="O359" s="1"/>
    </row>
    <row r="360" spans="1:15" ht="12.75" customHeight="1">
      <c r="A360" s="31">
        <v>350</v>
      </c>
      <c r="B360" s="31" t="s">
        <v>475</v>
      </c>
      <c r="C360" s="31">
        <v>3988.5</v>
      </c>
      <c r="D360" s="40">
        <v>4015.1666666666665</v>
      </c>
      <c r="E360" s="40">
        <v>3930.333333333333</v>
      </c>
      <c r="F360" s="40">
        <v>3872.1666666666665</v>
      </c>
      <c r="G360" s="40">
        <v>3787.333333333333</v>
      </c>
      <c r="H360" s="40">
        <v>4073.333333333333</v>
      </c>
      <c r="I360" s="40">
        <v>4158.1666666666661</v>
      </c>
      <c r="J360" s="40">
        <v>4216.333333333333</v>
      </c>
      <c r="K360" s="31">
        <v>4100</v>
      </c>
      <c r="L360" s="31">
        <v>3957</v>
      </c>
      <c r="M360" s="31">
        <v>3.76396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231.8</v>
      </c>
      <c r="D361" s="40">
        <v>231.7833333333333</v>
      </c>
      <c r="E361" s="40">
        <v>228.96666666666661</v>
      </c>
      <c r="F361" s="40">
        <v>226.1333333333333</v>
      </c>
      <c r="G361" s="40">
        <v>223.31666666666661</v>
      </c>
      <c r="H361" s="40">
        <v>234.61666666666662</v>
      </c>
      <c r="I361" s="40">
        <v>237.43333333333334</v>
      </c>
      <c r="J361" s="40">
        <v>240.26666666666662</v>
      </c>
      <c r="K361" s="31">
        <v>234.6</v>
      </c>
      <c r="L361" s="31">
        <v>228.95</v>
      </c>
      <c r="M361" s="31">
        <v>43.186340000000001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134.19999999999999</v>
      </c>
      <c r="D362" s="40">
        <v>136.08333333333334</v>
      </c>
      <c r="E362" s="40">
        <v>131.66666666666669</v>
      </c>
      <c r="F362" s="40">
        <v>129.13333333333335</v>
      </c>
      <c r="G362" s="40">
        <v>124.7166666666667</v>
      </c>
      <c r="H362" s="40">
        <v>138.61666666666667</v>
      </c>
      <c r="I362" s="40">
        <v>143.03333333333336</v>
      </c>
      <c r="J362" s="40">
        <v>145.56666666666666</v>
      </c>
      <c r="K362" s="31">
        <v>140.5</v>
      </c>
      <c r="L362" s="31">
        <v>133.55000000000001</v>
      </c>
      <c r="M362" s="31">
        <v>116.12367999999999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4994.6499999999996</v>
      </c>
      <c r="D363" s="40">
        <v>5040.25</v>
      </c>
      <c r="E363" s="40">
        <v>4906.5</v>
      </c>
      <c r="F363" s="40">
        <v>4818.3500000000004</v>
      </c>
      <c r="G363" s="40">
        <v>4684.6000000000004</v>
      </c>
      <c r="H363" s="40">
        <v>5128.3999999999996</v>
      </c>
      <c r="I363" s="40">
        <v>5262.15</v>
      </c>
      <c r="J363" s="40">
        <v>5350.2999999999993</v>
      </c>
      <c r="K363" s="31">
        <v>5174</v>
      </c>
      <c r="L363" s="31">
        <v>4952.1000000000004</v>
      </c>
      <c r="M363" s="31">
        <v>0.44327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14000.35</v>
      </c>
      <c r="D364" s="40">
        <v>14054.783333333333</v>
      </c>
      <c r="E364" s="40">
        <v>13910.566666666666</v>
      </c>
      <c r="F364" s="40">
        <v>13820.783333333333</v>
      </c>
      <c r="G364" s="40">
        <v>13676.566666666666</v>
      </c>
      <c r="H364" s="40">
        <v>14144.566666666666</v>
      </c>
      <c r="I364" s="40">
        <v>14288.783333333333</v>
      </c>
      <c r="J364" s="40">
        <v>14378.566666666666</v>
      </c>
      <c r="K364" s="31">
        <v>14199</v>
      </c>
      <c r="L364" s="31">
        <v>13965</v>
      </c>
      <c r="M364" s="31">
        <v>5.1360000000000003E-2</v>
      </c>
      <c r="N364" s="1"/>
      <c r="O364" s="1"/>
    </row>
    <row r="365" spans="1:15" ht="12.75" customHeight="1">
      <c r="A365" s="31">
        <v>355</v>
      </c>
      <c r="B365" s="31" t="s">
        <v>482</v>
      </c>
      <c r="C365" s="31">
        <v>5439.15</v>
      </c>
      <c r="D365" s="40">
        <v>5469.6833333333334</v>
      </c>
      <c r="E365" s="40">
        <v>5389.4666666666672</v>
      </c>
      <c r="F365" s="40">
        <v>5339.7833333333338</v>
      </c>
      <c r="G365" s="40">
        <v>5259.5666666666675</v>
      </c>
      <c r="H365" s="40">
        <v>5519.3666666666668</v>
      </c>
      <c r="I365" s="40">
        <v>5599.5833333333321</v>
      </c>
      <c r="J365" s="40">
        <v>5649.2666666666664</v>
      </c>
      <c r="K365" s="31">
        <v>5549.9</v>
      </c>
      <c r="L365" s="31">
        <v>5420</v>
      </c>
      <c r="M365" s="31">
        <v>5.8250000000000003E-2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227.2</v>
      </c>
      <c r="D366" s="40">
        <v>231.16666666666666</v>
      </c>
      <c r="E366" s="40">
        <v>222.33333333333331</v>
      </c>
      <c r="F366" s="40">
        <v>217.46666666666667</v>
      </c>
      <c r="G366" s="40">
        <v>208.63333333333333</v>
      </c>
      <c r="H366" s="40">
        <v>236.0333333333333</v>
      </c>
      <c r="I366" s="40">
        <v>244.86666666666662</v>
      </c>
      <c r="J366" s="40">
        <v>249.73333333333329</v>
      </c>
      <c r="K366" s="31">
        <v>240</v>
      </c>
      <c r="L366" s="31">
        <v>226.3</v>
      </c>
      <c r="M366" s="31">
        <v>18.68693</v>
      </c>
      <c r="N366" s="1"/>
      <c r="O366" s="1"/>
    </row>
    <row r="367" spans="1:15" ht="12.75" customHeight="1">
      <c r="A367" s="31">
        <v>357</v>
      </c>
      <c r="B367" s="31" t="s">
        <v>477</v>
      </c>
      <c r="C367" s="31">
        <v>953.65</v>
      </c>
      <c r="D367" s="40">
        <v>949.04999999999984</v>
      </c>
      <c r="E367" s="40">
        <v>931.54999999999973</v>
      </c>
      <c r="F367" s="40">
        <v>909.44999999999993</v>
      </c>
      <c r="G367" s="40">
        <v>891.94999999999982</v>
      </c>
      <c r="H367" s="40">
        <v>971.14999999999964</v>
      </c>
      <c r="I367" s="40">
        <v>988.64999999999986</v>
      </c>
      <c r="J367" s="40">
        <v>1010.7499999999995</v>
      </c>
      <c r="K367" s="31">
        <v>966.55</v>
      </c>
      <c r="L367" s="31">
        <v>926.95</v>
      </c>
      <c r="M367" s="31">
        <v>3.5964200000000002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2368</v>
      </c>
      <c r="D368" s="40">
        <v>2370.5666666666671</v>
      </c>
      <c r="E368" s="40">
        <v>2347.3333333333339</v>
      </c>
      <c r="F368" s="40">
        <v>2326.666666666667</v>
      </c>
      <c r="G368" s="40">
        <v>2303.4333333333338</v>
      </c>
      <c r="H368" s="40">
        <v>2391.233333333334</v>
      </c>
      <c r="I368" s="40">
        <v>2414.4666666666667</v>
      </c>
      <c r="J368" s="40">
        <v>2435.1333333333341</v>
      </c>
      <c r="K368" s="31">
        <v>2393.8000000000002</v>
      </c>
      <c r="L368" s="31">
        <v>2349.9</v>
      </c>
      <c r="M368" s="31">
        <v>3.1608299999999998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2952.5</v>
      </c>
      <c r="D369" s="40">
        <v>2947.0166666666664</v>
      </c>
      <c r="E369" s="40">
        <v>2900.4833333333327</v>
      </c>
      <c r="F369" s="40">
        <v>2848.4666666666662</v>
      </c>
      <c r="G369" s="40">
        <v>2801.9333333333325</v>
      </c>
      <c r="H369" s="40">
        <v>2999.0333333333328</v>
      </c>
      <c r="I369" s="40">
        <v>3045.5666666666666</v>
      </c>
      <c r="J369" s="40">
        <v>3097.583333333333</v>
      </c>
      <c r="K369" s="31">
        <v>2993.55</v>
      </c>
      <c r="L369" s="31">
        <v>2895</v>
      </c>
      <c r="M369" s="31">
        <v>3.2093099999999999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41.35</v>
      </c>
      <c r="D370" s="40">
        <v>42.449999999999996</v>
      </c>
      <c r="E370" s="40">
        <v>39.899999999999991</v>
      </c>
      <c r="F370" s="40">
        <v>38.449999999999996</v>
      </c>
      <c r="G370" s="40">
        <v>35.899999999999991</v>
      </c>
      <c r="H370" s="40">
        <v>43.899999999999991</v>
      </c>
      <c r="I370" s="40">
        <v>46.449999999999989</v>
      </c>
      <c r="J370" s="40">
        <v>47.899999999999991</v>
      </c>
      <c r="K370" s="31">
        <v>45</v>
      </c>
      <c r="L370" s="31">
        <v>41</v>
      </c>
      <c r="M370" s="31">
        <v>3213.4362099999998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497</v>
      </c>
      <c r="D371" s="40">
        <v>499.88333333333338</v>
      </c>
      <c r="E371" s="40">
        <v>487.61666666666679</v>
      </c>
      <c r="F371" s="40">
        <v>478.23333333333341</v>
      </c>
      <c r="G371" s="40">
        <v>465.96666666666681</v>
      </c>
      <c r="H371" s="40">
        <v>509.26666666666677</v>
      </c>
      <c r="I371" s="40">
        <v>521.5333333333333</v>
      </c>
      <c r="J371" s="40">
        <v>530.91666666666674</v>
      </c>
      <c r="K371" s="31">
        <v>512.15</v>
      </c>
      <c r="L371" s="31">
        <v>490.5</v>
      </c>
      <c r="M371" s="31">
        <v>3.8850199999999999</v>
      </c>
      <c r="N371" s="1"/>
      <c r="O371" s="1"/>
    </row>
    <row r="372" spans="1:15" ht="12.75" customHeight="1">
      <c r="A372" s="31">
        <v>362</v>
      </c>
      <c r="B372" s="31" t="s">
        <v>474</v>
      </c>
      <c r="C372" s="31">
        <v>331.15</v>
      </c>
      <c r="D372" s="40">
        <v>332.96666666666664</v>
      </c>
      <c r="E372" s="40">
        <v>327.18333333333328</v>
      </c>
      <c r="F372" s="40">
        <v>323.21666666666664</v>
      </c>
      <c r="G372" s="40">
        <v>317.43333333333328</v>
      </c>
      <c r="H372" s="40">
        <v>336.93333333333328</v>
      </c>
      <c r="I372" s="40">
        <v>342.7166666666667</v>
      </c>
      <c r="J372" s="40">
        <v>346.68333333333328</v>
      </c>
      <c r="K372" s="31">
        <v>338.75</v>
      </c>
      <c r="L372" s="31">
        <v>329</v>
      </c>
      <c r="M372" s="31">
        <v>0.95931999999999995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2269.0500000000002</v>
      </c>
      <c r="D373" s="40">
        <v>2283.9166666666665</v>
      </c>
      <c r="E373" s="40">
        <v>2245.1333333333332</v>
      </c>
      <c r="F373" s="40">
        <v>2221.2166666666667</v>
      </c>
      <c r="G373" s="40">
        <v>2182.4333333333334</v>
      </c>
      <c r="H373" s="40">
        <v>2307.833333333333</v>
      </c>
      <c r="I373" s="40">
        <v>2346.6166666666668</v>
      </c>
      <c r="J373" s="40">
        <v>2370.5333333333328</v>
      </c>
      <c r="K373" s="31">
        <v>2322.6999999999998</v>
      </c>
      <c r="L373" s="31">
        <v>2260</v>
      </c>
      <c r="M373" s="31">
        <v>2.98481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925.55</v>
      </c>
      <c r="D374" s="40">
        <v>918.5</v>
      </c>
      <c r="E374" s="40">
        <v>899</v>
      </c>
      <c r="F374" s="40">
        <v>872.45</v>
      </c>
      <c r="G374" s="40">
        <v>852.95</v>
      </c>
      <c r="H374" s="40">
        <v>945.05</v>
      </c>
      <c r="I374" s="40">
        <v>964.55</v>
      </c>
      <c r="J374" s="40">
        <v>991.09999999999991</v>
      </c>
      <c r="K374" s="31">
        <v>938</v>
      </c>
      <c r="L374" s="31">
        <v>891.95</v>
      </c>
      <c r="M374" s="31">
        <v>0.49836000000000003</v>
      </c>
      <c r="N374" s="1"/>
      <c r="O374" s="1"/>
    </row>
    <row r="375" spans="1:15" ht="12.75" customHeight="1">
      <c r="A375" s="31">
        <v>365</v>
      </c>
      <c r="B375" s="31" t="s">
        <v>479</v>
      </c>
      <c r="C375" s="31">
        <v>1694.95</v>
      </c>
      <c r="D375" s="40">
        <v>1698.8500000000001</v>
      </c>
      <c r="E375" s="40">
        <v>1673.7500000000002</v>
      </c>
      <c r="F375" s="40">
        <v>1652.5500000000002</v>
      </c>
      <c r="G375" s="40">
        <v>1627.4500000000003</v>
      </c>
      <c r="H375" s="40">
        <v>1720.0500000000002</v>
      </c>
      <c r="I375" s="40">
        <v>1745.15</v>
      </c>
      <c r="J375" s="40">
        <v>1766.3500000000001</v>
      </c>
      <c r="K375" s="31">
        <v>1723.95</v>
      </c>
      <c r="L375" s="31">
        <v>1677.65</v>
      </c>
      <c r="M375" s="31">
        <v>0.66822999999999999</v>
      </c>
      <c r="N375" s="1"/>
      <c r="O375" s="1"/>
    </row>
    <row r="376" spans="1:15" ht="12.75" customHeight="1">
      <c r="A376" s="31">
        <v>366</v>
      </c>
      <c r="B376" s="31" t="s">
        <v>1044</v>
      </c>
      <c r="C376" s="31">
        <v>161.05000000000001</v>
      </c>
      <c r="D376" s="40">
        <v>164.63333333333333</v>
      </c>
      <c r="E376" s="40">
        <v>156.41666666666666</v>
      </c>
      <c r="F376" s="40">
        <v>151.78333333333333</v>
      </c>
      <c r="G376" s="40">
        <v>143.56666666666666</v>
      </c>
      <c r="H376" s="40">
        <v>169.26666666666665</v>
      </c>
      <c r="I376" s="40">
        <v>177.48333333333335</v>
      </c>
      <c r="J376" s="40">
        <v>182.11666666666665</v>
      </c>
      <c r="K376" s="31">
        <v>172.85</v>
      </c>
      <c r="L376" s="31">
        <v>160</v>
      </c>
      <c r="M376" s="31">
        <v>26.186209999999999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185.9</v>
      </c>
      <c r="D377" s="40">
        <v>187.41666666666666</v>
      </c>
      <c r="E377" s="40">
        <v>183.73333333333332</v>
      </c>
      <c r="F377" s="40">
        <v>181.56666666666666</v>
      </c>
      <c r="G377" s="40">
        <v>177.88333333333333</v>
      </c>
      <c r="H377" s="40">
        <v>189.58333333333331</v>
      </c>
      <c r="I377" s="40">
        <v>193.26666666666665</v>
      </c>
      <c r="J377" s="40">
        <v>195.43333333333331</v>
      </c>
      <c r="K377" s="31">
        <v>191.1</v>
      </c>
      <c r="L377" s="31">
        <v>185.25</v>
      </c>
      <c r="M377" s="31">
        <v>83.214290000000005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2249.1999999999998</v>
      </c>
      <c r="D378" s="40">
        <v>2261.9833333333331</v>
      </c>
      <c r="E378" s="40">
        <v>2209.2166666666662</v>
      </c>
      <c r="F378" s="40">
        <v>2169.2333333333331</v>
      </c>
      <c r="G378" s="40">
        <v>2116.4666666666662</v>
      </c>
      <c r="H378" s="40">
        <v>2301.9666666666662</v>
      </c>
      <c r="I378" s="40">
        <v>2354.7333333333336</v>
      </c>
      <c r="J378" s="40">
        <v>2394.7166666666662</v>
      </c>
      <c r="K378" s="31">
        <v>2314.75</v>
      </c>
      <c r="L378" s="31">
        <v>2222</v>
      </c>
      <c r="M378" s="31">
        <v>0.27648</v>
      </c>
      <c r="N378" s="1"/>
      <c r="O378" s="1"/>
    </row>
    <row r="379" spans="1:15" ht="12.75" customHeight="1">
      <c r="A379" s="31">
        <v>369</v>
      </c>
      <c r="B379" s="31" t="s">
        <v>1045</v>
      </c>
      <c r="C379" s="31">
        <v>336.4</v>
      </c>
      <c r="D379" s="40">
        <v>339.96666666666664</v>
      </c>
      <c r="E379" s="40">
        <v>329.93333333333328</v>
      </c>
      <c r="F379" s="40">
        <v>323.46666666666664</v>
      </c>
      <c r="G379" s="40">
        <v>313.43333333333328</v>
      </c>
      <c r="H379" s="40">
        <v>346.43333333333328</v>
      </c>
      <c r="I379" s="40">
        <v>356.4666666666667</v>
      </c>
      <c r="J379" s="40">
        <v>362.93333333333328</v>
      </c>
      <c r="K379" s="31">
        <v>350</v>
      </c>
      <c r="L379" s="31">
        <v>333.5</v>
      </c>
      <c r="M379" s="31">
        <v>4.5151399999999997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421.6</v>
      </c>
      <c r="D380" s="40">
        <v>425.43333333333334</v>
      </c>
      <c r="E380" s="40">
        <v>414.16666666666669</v>
      </c>
      <c r="F380" s="40">
        <v>406.73333333333335</v>
      </c>
      <c r="G380" s="40">
        <v>395.4666666666667</v>
      </c>
      <c r="H380" s="40">
        <v>432.86666666666667</v>
      </c>
      <c r="I380" s="40">
        <v>444.13333333333333</v>
      </c>
      <c r="J380" s="40">
        <v>451.56666666666666</v>
      </c>
      <c r="K380" s="31">
        <v>436.7</v>
      </c>
      <c r="L380" s="31">
        <v>418</v>
      </c>
      <c r="M380" s="31">
        <v>4.3346099999999996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708</v>
      </c>
      <c r="D381" s="40">
        <v>711.1</v>
      </c>
      <c r="E381" s="40">
        <v>697.95</v>
      </c>
      <c r="F381" s="40">
        <v>687.9</v>
      </c>
      <c r="G381" s="40">
        <v>674.75</v>
      </c>
      <c r="H381" s="40">
        <v>721.15000000000009</v>
      </c>
      <c r="I381" s="40">
        <v>734.3</v>
      </c>
      <c r="J381" s="40">
        <v>744.35000000000014</v>
      </c>
      <c r="K381" s="31">
        <v>724.25</v>
      </c>
      <c r="L381" s="31">
        <v>701.05</v>
      </c>
      <c r="M381" s="31">
        <v>1.8717699999999999</v>
      </c>
      <c r="N381" s="1"/>
      <c r="O381" s="1"/>
    </row>
    <row r="382" spans="1:15" ht="12.75" customHeight="1">
      <c r="A382" s="31">
        <v>372</v>
      </c>
      <c r="B382" s="31" t="s">
        <v>481</v>
      </c>
      <c r="C382" s="31">
        <v>122.5</v>
      </c>
      <c r="D382" s="40">
        <v>122.23333333333333</v>
      </c>
      <c r="E382" s="40">
        <v>119.01666666666667</v>
      </c>
      <c r="F382" s="40">
        <v>115.53333333333333</v>
      </c>
      <c r="G382" s="40">
        <v>112.31666666666666</v>
      </c>
      <c r="H382" s="40">
        <v>125.71666666666667</v>
      </c>
      <c r="I382" s="40">
        <v>128.93333333333334</v>
      </c>
      <c r="J382" s="40">
        <v>132.41666666666669</v>
      </c>
      <c r="K382" s="31">
        <v>125.45</v>
      </c>
      <c r="L382" s="31">
        <v>118.75</v>
      </c>
      <c r="M382" s="31">
        <v>9.3313500000000005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1674.85</v>
      </c>
      <c r="D383" s="40">
        <v>1695.8166666666668</v>
      </c>
      <c r="E383" s="40">
        <v>1648.9333333333336</v>
      </c>
      <c r="F383" s="40">
        <v>1623.0166666666669</v>
      </c>
      <c r="G383" s="40">
        <v>1576.1333333333337</v>
      </c>
      <c r="H383" s="40">
        <v>1721.7333333333336</v>
      </c>
      <c r="I383" s="40">
        <v>1768.6166666666668</v>
      </c>
      <c r="J383" s="40">
        <v>1794.5333333333335</v>
      </c>
      <c r="K383" s="31">
        <v>1742.7</v>
      </c>
      <c r="L383" s="31">
        <v>1669.9</v>
      </c>
      <c r="M383" s="31">
        <v>5.6332000000000004</v>
      </c>
      <c r="N383" s="1"/>
      <c r="O383" s="1"/>
    </row>
    <row r="384" spans="1:15" ht="12.75" customHeight="1">
      <c r="A384" s="31">
        <v>374</v>
      </c>
      <c r="B384" s="31" t="s">
        <v>483</v>
      </c>
      <c r="C384" s="31">
        <v>880.55</v>
      </c>
      <c r="D384" s="40">
        <v>891.55000000000007</v>
      </c>
      <c r="E384" s="40">
        <v>863.90000000000009</v>
      </c>
      <c r="F384" s="40">
        <v>847.25</v>
      </c>
      <c r="G384" s="40">
        <v>819.6</v>
      </c>
      <c r="H384" s="40">
        <v>908.20000000000016</v>
      </c>
      <c r="I384" s="40">
        <v>935.85</v>
      </c>
      <c r="J384" s="40">
        <v>952.50000000000023</v>
      </c>
      <c r="K384" s="31">
        <v>919.2</v>
      </c>
      <c r="L384" s="31">
        <v>874.9</v>
      </c>
      <c r="M384" s="31">
        <v>0.55532000000000004</v>
      </c>
      <c r="N384" s="1"/>
      <c r="O384" s="1"/>
    </row>
    <row r="385" spans="1:15" ht="12.75" customHeight="1">
      <c r="A385" s="31">
        <v>375</v>
      </c>
      <c r="B385" s="31" t="s">
        <v>485</v>
      </c>
      <c r="C385" s="31">
        <v>1132.5</v>
      </c>
      <c r="D385" s="40">
        <v>1133.1166666666668</v>
      </c>
      <c r="E385" s="40">
        <v>1106.4333333333336</v>
      </c>
      <c r="F385" s="40">
        <v>1080.3666666666668</v>
      </c>
      <c r="G385" s="40">
        <v>1053.6833333333336</v>
      </c>
      <c r="H385" s="40">
        <v>1159.1833333333336</v>
      </c>
      <c r="I385" s="40">
        <v>1185.866666666667</v>
      </c>
      <c r="J385" s="40">
        <v>1211.9333333333336</v>
      </c>
      <c r="K385" s="31">
        <v>1159.8</v>
      </c>
      <c r="L385" s="31">
        <v>1107.05</v>
      </c>
      <c r="M385" s="31">
        <v>4.1923199999999996</v>
      </c>
      <c r="N385" s="1"/>
      <c r="O385" s="1"/>
    </row>
    <row r="386" spans="1:15" ht="12.75" customHeight="1">
      <c r="A386" s="31">
        <v>376</v>
      </c>
      <c r="B386" s="31" t="s">
        <v>1046</v>
      </c>
      <c r="C386" s="31">
        <v>128.6</v>
      </c>
      <c r="D386" s="40">
        <v>129.26666666666665</v>
      </c>
      <c r="E386" s="40">
        <v>127.33333333333331</v>
      </c>
      <c r="F386" s="40">
        <v>126.06666666666666</v>
      </c>
      <c r="G386" s="40">
        <v>124.13333333333333</v>
      </c>
      <c r="H386" s="40">
        <v>130.5333333333333</v>
      </c>
      <c r="I386" s="40">
        <v>132.46666666666664</v>
      </c>
      <c r="J386" s="40">
        <v>133.73333333333329</v>
      </c>
      <c r="K386" s="31">
        <v>131.19999999999999</v>
      </c>
      <c r="L386" s="31">
        <v>128</v>
      </c>
      <c r="M386" s="31">
        <v>8.7762799999999999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232.35</v>
      </c>
      <c r="D387" s="40">
        <v>233.78333333333333</v>
      </c>
      <c r="E387" s="40">
        <v>228.06666666666666</v>
      </c>
      <c r="F387" s="40">
        <v>223.78333333333333</v>
      </c>
      <c r="G387" s="40">
        <v>218.06666666666666</v>
      </c>
      <c r="H387" s="40">
        <v>238.06666666666666</v>
      </c>
      <c r="I387" s="40">
        <v>243.7833333333333</v>
      </c>
      <c r="J387" s="40">
        <v>248.06666666666666</v>
      </c>
      <c r="K387" s="31">
        <v>239.5</v>
      </c>
      <c r="L387" s="31">
        <v>229.5</v>
      </c>
      <c r="M387" s="31">
        <v>12.21306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636.75</v>
      </c>
      <c r="D388" s="40">
        <v>636.18333333333328</v>
      </c>
      <c r="E388" s="40">
        <v>631.81666666666661</v>
      </c>
      <c r="F388" s="40">
        <v>626.88333333333333</v>
      </c>
      <c r="G388" s="40">
        <v>622.51666666666665</v>
      </c>
      <c r="H388" s="40">
        <v>641.11666666666656</v>
      </c>
      <c r="I388" s="40">
        <v>645.48333333333312</v>
      </c>
      <c r="J388" s="40">
        <v>650.41666666666652</v>
      </c>
      <c r="K388" s="31">
        <v>640.54999999999995</v>
      </c>
      <c r="L388" s="31">
        <v>631.25</v>
      </c>
      <c r="M388" s="31">
        <v>1.97845</v>
      </c>
      <c r="N388" s="1"/>
      <c r="O388" s="1"/>
    </row>
    <row r="389" spans="1:15" ht="12.75" customHeight="1">
      <c r="A389" s="31">
        <v>379</v>
      </c>
      <c r="B389" s="31" t="s">
        <v>489</v>
      </c>
      <c r="C389" s="31">
        <v>261.75</v>
      </c>
      <c r="D389" s="40">
        <v>262.91666666666669</v>
      </c>
      <c r="E389" s="40">
        <v>259.33333333333337</v>
      </c>
      <c r="F389" s="40">
        <v>256.91666666666669</v>
      </c>
      <c r="G389" s="40">
        <v>253.33333333333337</v>
      </c>
      <c r="H389" s="40">
        <v>265.33333333333337</v>
      </c>
      <c r="I389" s="40">
        <v>268.91666666666674</v>
      </c>
      <c r="J389" s="40">
        <v>271.33333333333337</v>
      </c>
      <c r="K389" s="31">
        <v>266.5</v>
      </c>
      <c r="L389" s="31">
        <v>260.5</v>
      </c>
      <c r="M389" s="31">
        <v>3.2383299999999999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1020.45</v>
      </c>
      <c r="D390" s="40">
        <v>1027.3499999999999</v>
      </c>
      <c r="E390" s="40">
        <v>1006.1999999999998</v>
      </c>
      <c r="F390" s="40">
        <v>991.94999999999993</v>
      </c>
      <c r="G390" s="40">
        <v>970.79999999999984</v>
      </c>
      <c r="H390" s="40">
        <v>1041.5999999999999</v>
      </c>
      <c r="I390" s="40">
        <v>1062.75</v>
      </c>
      <c r="J390" s="40">
        <v>1076.9999999999998</v>
      </c>
      <c r="K390" s="31">
        <v>1048.5</v>
      </c>
      <c r="L390" s="31">
        <v>1013.1</v>
      </c>
      <c r="M390" s="31">
        <v>6.77996</v>
      </c>
      <c r="N390" s="1"/>
      <c r="O390" s="1"/>
    </row>
    <row r="391" spans="1:15" ht="12.75" customHeight="1">
      <c r="A391" s="31">
        <v>381</v>
      </c>
      <c r="B391" s="31" t="s">
        <v>491</v>
      </c>
      <c r="C391" s="31">
        <v>2170.4</v>
      </c>
      <c r="D391" s="40">
        <v>2184.1333333333332</v>
      </c>
      <c r="E391" s="40">
        <v>2148.2666666666664</v>
      </c>
      <c r="F391" s="40">
        <v>2126.1333333333332</v>
      </c>
      <c r="G391" s="40">
        <v>2090.2666666666664</v>
      </c>
      <c r="H391" s="40">
        <v>2206.2666666666664</v>
      </c>
      <c r="I391" s="40">
        <v>2242.1333333333332</v>
      </c>
      <c r="J391" s="40">
        <v>2264.2666666666664</v>
      </c>
      <c r="K391" s="31">
        <v>2220</v>
      </c>
      <c r="L391" s="31">
        <v>2162</v>
      </c>
      <c r="M391" s="31">
        <v>5.2929999999999998E-2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201.05</v>
      </c>
      <c r="D392" s="40">
        <v>203.31666666666669</v>
      </c>
      <c r="E392" s="40">
        <v>197.73333333333338</v>
      </c>
      <c r="F392" s="40">
        <v>194.41666666666669</v>
      </c>
      <c r="G392" s="40">
        <v>188.83333333333337</v>
      </c>
      <c r="H392" s="40">
        <v>206.63333333333338</v>
      </c>
      <c r="I392" s="40">
        <v>212.2166666666667</v>
      </c>
      <c r="J392" s="40">
        <v>215.53333333333339</v>
      </c>
      <c r="K392" s="31">
        <v>208.9</v>
      </c>
      <c r="L392" s="31">
        <v>200</v>
      </c>
      <c r="M392" s="31">
        <v>119.54113</v>
      </c>
      <c r="N392" s="1"/>
      <c r="O392" s="1"/>
    </row>
    <row r="393" spans="1:15" ht="12.75" customHeight="1">
      <c r="A393" s="31">
        <v>383</v>
      </c>
      <c r="B393" s="31" t="s">
        <v>490</v>
      </c>
      <c r="C393" s="31">
        <v>76.8</v>
      </c>
      <c r="D393" s="40">
        <v>77.166666666666671</v>
      </c>
      <c r="E393" s="40">
        <v>76.13333333333334</v>
      </c>
      <c r="F393" s="40">
        <v>75.466666666666669</v>
      </c>
      <c r="G393" s="40">
        <v>74.433333333333337</v>
      </c>
      <c r="H393" s="40">
        <v>77.833333333333343</v>
      </c>
      <c r="I393" s="40">
        <v>78.866666666666674</v>
      </c>
      <c r="J393" s="40">
        <v>79.533333333333346</v>
      </c>
      <c r="K393" s="31">
        <v>78.2</v>
      </c>
      <c r="L393" s="31">
        <v>76.5</v>
      </c>
      <c r="M393" s="31">
        <v>12.289020000000001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150.05000000000001</v>
      </c>
      <c r="D394" s="40">
        <v>151.85000000000002</v>
      </c>
      <c r="E394" s="40">
        <v>147.05000000000004</v>
      </c>
      <c r="F394" s="40">
        <v>144.05000000000001</v>
      </c>
      <c r="G394" s="40">
        <v>139.25000000000003</v>
      </c>
      <c r="H394" s="40">
        <v>154.85000000000005</v>
      </c>
      <c r="I394" s="40">
        <v>159.65</v>
      </c>
      <c r="J394" s="40">
        <v>162.65000000000006</v>
      </c>
      <c r="K394" s="31">
        <v>156.65</v>
      </c>
      <c r="L394" s="31">
        <v>148.85</v>
      </c>
      <c r="M394" s="31">
        <v>47.858499999999999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142</v>
      </c>
      <c r="D395" s="40">
        <v>143.11666666666667</v>
      </c>
      <c r="E395" s="40">
        <v>139.93333333333334</v>
      </c>
      <c r="F395" s="40">
        <v>137.86666666666667</v>
      </c>
      <c r="G395" s="40">
        <v>134.68333333333334</v>
      </c>
      <c r="H395" s="40">
        <v>145.18333333333334</v>
      </c>
      <c r="I395" s="40">
        <v>148.36666666666667</v>
      </c>
      <c r="J395" s="40">
        <v>150.43333333333334</v>
      </c>
      <c r="K395" s="31">
        <v>146.30000000000001</v>
      </c>
      <c r="L395" s="31">
        <v>141.05000000000001</v>
      </c>
      <c r="M395" s="31">
        <v>7.1843899999999996</v>
      </c>
      <c r="N395" s="1"/>
      <c r="O395" s="1"/>
    </row>
    <row r="396" spans="1:15" ht="12.75" customHeight="1">
      <c r="A396" s="31">
        <v>386</v>
      </c>
      <c r="B396" s="31" t="s">
        <v>493</v>
      </c>
      <c r="C396" s="31">
        <v>1313.25</v>
      </c>
      <c r="D396" s="40">
        <v>1315.8</v>
      </c>
      <c r="E396" s="40">
        <v>1298.8</v>
      </c>
      <c r="F396" s="40">
        <v>1284.3499999999999</v>
      </c>
      <c r="G396" s="40">
        <v>1267.3499999999999</v>
      </c>
      <c r="H396" s="40">
        <v>1330.25</v>
      </c>
      <c r="I396" s="40">
        <v>1347.25</v>
      </c>
      <c r="J396" s="40">
        <v>1361.7</v>
      </c>
      <c r="K396" s="31">
        <v>1332.8</v>
      </c>
      <c r="L396" s="31">
        <v>1301.3499999999999</v>
      </c>
      <c r="M396" s="31">
        <v>1.1290800000000001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2598.6</v>
      </c>
      <c r="D397" s="40">
        <v>2609.0166666666664</v>
      </c>
      <c r="E397" s="40">
        <v>2580.083333333333</v>
      </c>
      <c r="F397" s="40">
        <v>2561.5666666666666</v>
      </c>
      <c r="G397" s="40">
        <v>2532.6333333333332</v>
      </c>
      <c r="H397" s="40">
        <v>2627.5333333333328</v>
      </c>
      <c r="I397" s="40">
        <v>2656.4666666666662</v>
      </c>
      <c r="J397" s="40">
        <v>2674.9833333333327</v>
      </c>
      <c r="K397" s="31">
        <v>2637.95</v>
      </c>
      <c r="L397" s="31">
        <v>2590.5</v>
      </c>
      <c r="M397" s="31">
        <v>45.62471</v>
      </c>
      <c r="N397" s="1"/>
      <c r="O397" s="1"/>
    </row>
    <row r="398" spans="1:15" ht="12.75" customHeight="1">
      <c r="A398" s="31">
        <v>388</v>
      </c>
      <c r="B398" s="31" t="s">
        <v>1047</v>
      </c>
      <c r="C398" s="31">
        <v>340.3</v>
      </c>
      <c r="D398" s="40">
        <v>342.09999999999997</v>
      </c>
      <c r="E398" s="40">
        <v>338.19999999999993</v>
      </c>
      <c r="F398" s="40">
        <v>336.09999999999997</v>
      </c>
      <c r="G398" s="40">
        <v>332.19999999999993</v>
      </c>
      <c r="H398" s="40">
        <v>344.19999999999993</v>
      </c>
      <c r="I398" s="40">
        <v>348.09999999999991</v>
      </c>
      <c r="J398" s="40">
        <v>350.19999999999993</v>
      </c>
      <c r="K398" s="31">
        <v>346</v>
      </c>
      <c r="L398" s="31">
        <v>340</v>
      </c>
      <c r="M398" s="31">
        <v>0.34706999999999999</v>
      </c>
      <c r="N398" s="1"/>
      <c r="O398" s="1"/>
    </row>
    <row r="399" spans="1:15" ht="12.75" customHeight="1">
      <c r="A399" s="31">
        <v>389</v>
      </c>
      <c r="B399" s="31" t="s">
        <v>484</v>
      </c>
      <c r="C399" s="31">
        <v>284.14999999999998</v>
      </c>
      <c r="D399" s="40">
        <v>284.66666666666669</v>
      </c>
      <c r="E399" s="40">
        <v>277.73333333333335</v>
      </c>
      <c r="F399" s="40">
        <v>271.31666666666666</v>
      </c>
      <c r="G399" s="40">
        <v>264.38333333333333</v>
      </c>
      <c r="H399" s="40">
        <v>291.08333333333337</v>
      </c>
      <c r="I399" s="40">
        <v>298.01666666666665</v>
      </c>
      <c r="J399" s="40">
        <v>304.43333333333339</v>
      </c>
      <c r="K399" s="31">
        <v>291.60000000000002</v>
      </c>
      <c r="L399" s="31">
        <v>278.25</v>
      </c>
      <c r="M399" s="31">
        <v>6.5983200000000002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1430.1</v>
      </c>
      <c r="D400" s="40">
        <v>1432.7</v>
      </c>
      <c r="E400" s="40">
        <v>1402.4</v>
      </c>
      <c r="F400" s="40">
        <v>1374.7</v>
      </c>
      <c r="G400" s="40">
        <v>1344.4</v>
      </c>
      <c r="H400" s="40">
        <v>1460.4</v>
      </c>
      <c r="I400" s="40">
        <v>1490.6999999999998</v>
      </c>
      <c r="J400" s="40">
        <v>1518.4</v>
      </c>
      <c r="K400" s="31">
        <v>1463</v>
      </c>
      <c r="L400" s="31">
        <v>1405</v>
      </c>
      <c r="M400" s="31">
        <v>0.31975999999999999</v>
      </c>
      <c r="N400" s="1"/>
      <c r="O400" s="1"/>
    </row>
    <row r="401" spans="1:15" ht="12.75" customHeight="1">
      <c r="A401" s="31">
        <v>391</v>
      </c>
      <c r="B401" s="31" t="s">
        <v>495</v>
      </c>
      <c r="C401" s="31">
        <v>1891</v>
      </c>
      <c r="D401" s="40">
        <v>1906.6666666666667</v>
      </c>
      <c r="E401" s="40">
        <v>1865.3333333333335</v>
      </c>
      <c r="F401" s="40">
        <v>1839.6666666666667</v>
      </c>
      <c r="G401" s="40">
        <v>1798.3333333333335</v>
      </c>
      <c r="H401" s="40">
        <v>1932.3333333333335</v>
      </c>
      <c r="I401" s="40">
        <v>1973.666666666667</v>
      </c>
      <c r="J401" s="40">
        <v>1999.3333333333335</v>
      </c>
      <c r="K401" s="31">
        <v>1948</v>
      </c>
      <c r="L401" s="31">
        <v>1881</v>
      </c>
      <c r="M401" s="31">
        <v>1.3741099999999999</v>
      </c>
      <c r="N401" s="1"/>
      <c r="O401" s="1"/>
    </row>
    <row r="402" spans="1:15" ht="12.75" customHeight="1">
      <c r="A402" s="31">
        <v>392</v>
      </c>
      <c r="B402" s="31" t="s">
        <v>486</v>
      </c>
      <c r="C402" s="31">
        <v>36.65</v>
      </c>
      <c r="D402" s="40">
        <v>37.016666666666666</v>
      </c>
      <c r="E402" s="40">
        <v>35.833333333333329</v>
      </c>
      <c r="F402" s="40">
        <v>35.016666666666666</v>
      </c>
      <c r="G402" s="40">
        <v>33.833333333333329</v>
      </c>
      <c r="H402" s="40">
        <v>37.833333333333329</v>
      </c>
      <c r="I402" s="40">
        <v>39.016666666666666</v>
      </c>
      <c r="J402" s="40">
        <v>39.833333333333329</v>
      </c>
      <c r="K402" s="31">
        <v>38.200000000000003</v>
      </c>
      <c r="L402" s="31">
        <v>36.200000000000003</v>
      </c>
      <c r="M402" s="31">
        <v>139.48391000000001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115</v>
      </c>
      <c r="D403" s="40">
        <v>115.38333333333333</v>
      </c>
      <c r="E403" s="40">
        <v>113.16666666666666</v>
      </c>
      <c r="F403" s="40">
        <v>111.33333333333333</v>
      </c>
      <c r="G403" s="40">
        <v>109.11666666666666</v>
      </c>
      <c r="H403" s="40">
        <v>117.21666666666665</v>
      </c>
      <c r="I403" s="40">
        <v>119.43333333333332</v>
      </c>
      <c r="J403" s="40">
        <v>121.26666666666665</v>
      </c>
      <c r="K403" s="31">
        <v>117.6</v>
      </c>
      <c r="L403" s="31">
        <v>113.55</v>
      </c>
      <c r="M403" s="31">
        <v>566.79255000000001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8268.4500000000007</v>
      </c>
      <c r="D404" s="40">
        <v>8234.4833333333336</v>
      </c>
      <c r="E404" s="40">
        <v>8174.0166666666664</v>
      </c>
      <c r="F404" s="40">
        <v>8079.583333333333</v>
      </c>
      <c r="G404" s="40">
        <v>8019.1166666666659</v>
      </c>
      <c r="H404" s="40">
        <v>8328.9166666666679</v>
      </c>
      <c r="I404" s="40">
        <v>8389.383333333335</v>
      </c>
      <c r="J404" s="40">
        <v>8483.8166666666675</v>
      </c>
      <c r="K404" s="31">
        <v>8294.9500000000007</v>
      </c>
      <c r="L404" s="31">
        <v>8140.05</v>
      </c>
      <c r="M404" s="31">
        <v>0.18723000000000001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1125.9000000000001</v>
      </c>
      <c r="D405" s="40">
        <v>1131</v>
      </c>
      <c r="E405" s="40">
        <v>1104.9000000000001</v>
      </c>
      <c r="F405" s="40">
        <v>1083.9000000000001</v>
      </c>
      <c r="G405" s="40">
        <v>1057.8000000000002</v>
      </c>
      <c r="H405" s="40">
        <v>1152</v>
      </c>
      <c r="I405" s="40">
        <v>1178.0999999999999</v>
      </c>
      <c r="J405" s="40">
        <v>1199.0999999999999</v>
      </c>
      <c r="K405" s="31">
        <v>1157.0999999999999</v>
      </c>
      <c r="L405" s="31">
        <v>1110</v>
      </c>
      <c r="M405" s="31">
        <v>22.212759999999999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1167.0999999999999</v>
      </c>
      <c r="D406" s="40">
        <v>1182.3166666666666</v>
      </c>
      <c r="E406" s="40">
        <v>1142.8833333333332</v>
      </c>
      <c r="F406" s="40">
        <v>1118.6666666666665</v>
      </c>
      <c r="G406" s="40">
        <v>1079.2333333333331</v>
      </c>
      <c r="H406" s="40">
        <v>1206.5333333333333</v>
      </c>
      <c r="I406" s="40">
        <v>1245.9666666666667</v>
      </c>
      <c r="J406" s="40">
        <v>1270.1833333333334</v>
      </c>
      <c r="K406" s="31">
        <v>1221.75</v>
      </c>
      <c r="L406" s="31">
        <v>1158.0999999999999</v>
      </c>
      <c r="M406" s="31">
        <v>35.650170000000003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501.35</v>
      </c>
      <c r="D407" s="40">
        <v>506.5</v>
      </c>
      <c r="E407" s="40">
        <v>492.45000000000005</v>
      </c>
      <c r="F407" s="40">
        <v>483.55000000000007</v>
      </c>
      <c r="G407" s="40">
        <v>469.50000000000011</v>
      </c>
      <c r="H407" s="40">
        <v>515.4</v>
      </c>
      <c r="I407" s="40">
        <v>529.44999999999993</v>
      </c>
      <c r="J407" s="40">
        <v>538.34999999999991</v>
      </c>
      <c r="K407" s="31">
        <v>520.54999999999995</v>
      </c>
      <c r="L407" s="31">
        <v>497.6</v>
      </c>
      <c r="M407" s="31">
        <v>281.40401000000003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7356.45</v>
      </c>
      <c r="D408" s="40">
        <v>7364.8166666666666</v>
      </c>
      <c r="E408" s="40">
        <v>7241.6333333333332</v>
      </c>
      <c r="F408" s="40">
        <v>7126.8166666666666</v>
      </c>
      <c r="G408" s="40">
        <v>7003.6333333333332</v>
      </c>
      <c r="H408" s="40">
        <v>7479.6333333333332</v>
      </c>
      <c r="I408" s="40">
        <v>7602.8166666666657</v>
      </c>
      <c r="J408" s="40">
        <v>7717.6333333333332</v>
      </c>
      <c r="K408" s="31">
        <v>7488</v>
      </c>
      <c r="L408" s="31">
        <v>7250</v>
      </c>
      <c r="M408" s="31">
        <v>0.42919000000000002</v>
      </c>
      <c r="N408" s="1"/>
      <c r="O408" s="1"/>
    </row>
    <row r="409" spans="1:15" ht="12.75" customHeight="1">
      <c r="A409" s="31">
        <v>399</v>
      </c>
      <c r="B409" s="31" t="s">
        <v>500</v>
      </c>
      <c r="C409" s="31">
        <v>104.15</v>
      </c>
      <c r="D409" s="40">
        <v>105.2</v>
      </c>
      <c r="E409" s="40">
        <v>102.4</v>
      </c>
      <c r="F409" s="40">
        <v>100.65</v>
      </c>
      <c r="G409" s="40">
        <v>97.850000000000009</v>
      </c>
      <c r="H409" s="40">
        <v>106.95</v>
      </c>
      <c r="I409" s="40">
        <v>109.74999999999999</v>
      </c>
      <c r="J409" s="40">
        <v>111.5</v>
      </c>
      <c r="K409" s="31">
        <v>108</v>
      </c>
      <c r="L409" s="31">
        <v>103.45</v>
      </c>
      <c r="M409" s="31">
        <v>4.2359200000000001</v>
      </c>
      <c r="N409" s="1"/>
      <c r="O409" s="1"/>
    </row>
    <row r="410" spans="1:15" ht="12.75" customHeight="1">
      <c r="A410" s="31">
        <v>400</v>
      </c>
      <c r="B410" s="31" t="s">
        <v>505</v>
      </c>
      <c r="C410" s="31">
        <v>132.85</v>
      </c>
      <c r="D410" s="40">
        <v>132.94999999999999</v>
      </c>
      <c r="E410" s="40">
        <v>129.94999999999999</v>
      </c>
      <c r="F410" s="40">
        <v>127.05000000000001</v>
      </c>
      <c r="G410" s="40">
        <v>124.05000000000001</v>
      </c>
      <c r="H410" s="40">
        <v>135.84999999999997</v>
      </c>
      <c r="I410" s="40">
        <v>138.84999999999997</v>
      </c>
      <c r="J410" s="40">
        <v>141.74999999999994</v>
      </c>
      <c r="K410" s="31">
        <v>135.94999999999999</v>
      </c>
      <c r="L410" s="31">
        <v>130.05000000000001</v>
      </c>
      <c r="M410" s="31">
        <v>23.1968</v>
      </c>
      <c r="N410" s="1"/>
      <c r="O410" s="1"/>
    </row>
    <row r="411" spans="1:15" ht="12.75" customHeight="1">
      <c r="A411" s="31">
        <v>401</v>
      </c>
      <c r="B411" s="31" t="s">
        <v>501</v>
      </c>
      <c r="C411" s="31">
        <v>202.9</v>
      </c>
      <c r="D411" s="40">
        <v>201.51666666666665</v>
      </c>
      <c r="E411" s="40">
        <v>196.3833333333333</v>
      </c>
      <c r="F411" s="40">
        <v>189.86666666666665</v>
      </c>
      <c r="G411" s="40">
        <v>184.73333333333329</v>
      </c>
      <c r="H411" s="40">
        <v>208.0333333333333</v>
      </c>
      <c r="I411" s="40">
        <v>213.16666666666663</v>
      </c>
      <c r="J411" s="40">
        <v>219.68333333333331</v>
      </c>
      <c r="K411" s="31">
        <v>206.65</v>
      </c>
      <c r="L411" s="31">
        <v>195</v>
      </c>
      <c r="M411" s="31">
        <v>16.81879</v>
      </c>
      <c r="N411" s="1"/>
      <c r="O411" s="1"/>
    </row>
    <row r="412" spans="1:15" ht="12.75" customHeight="1">
      <c r="A412" s="31">
        <v>402</v>
      </c>
      <c r="B412" s="31" t="s">
        <v>503</v>
      </c>
      <c r="C412" s="31">
        <v>2492.75</v>
      </c>
      <c r="D412" s="40">
        <v>2470.9166666666665</v>
      </c>
      <c r="E412" s="40">
        <v>2427.833333333333</v>
      </c>
      <c r="F412" s="40">
        <v>2362.9166666666665</v>
      </c>
      <c r="G412" s="40">
        <v>2319.833333333333</v>
      </c>
      <c r="H412" s="40">
        <v>2535.833333333333</v>
      </c>
      <c r="I412" s="40">
        <v>2578.9166666666661</v>
      </c>
      <c r="J412" s="40">
        <v>2643.833333333333</v>
      </c>
      <c r="K412" s="31">
        <v>2514</v>
      </c>
      <c r="L412" s="31">
        <v>2406</v>
      </c>
      <c r="M412" s="31">
        <v>0.14593</v>
      </c>
      <c r="N412" s="1"/>
      <c r="O412" s="1"/>
    </row>
    <row r="413" spans="1:15" ht="12.75" customHeight="1">
      <c r="A413" s="31">
        <v>403</v>
      </c>
      <c r="B413" s="31" t="s">
        <v>502</v>
      </c>
      <c r="C413" s="31">
        <v>305.35000000000002</v>
      </c>
      <c r="D413" s="40">
        <v>308.03333333333336</v>
      </c>
      <c r="E413" s="40">
        <v>302.31666666666672</v>
      </c>
      <c r="F413" s="40">
        <v>299.28333333333336</v>
      </c>
      <c r="G413" s="40">
        <v>293.56666666666672</v>
      </c>
      <c r="H413" s="40">
        <v>311.06666666666672</v>
      </c>
      <c r="I413" s="40">
        <v>316.7833333333333</v>
      </c>
      <c r="J413" s="40">
        <v>319.81666666666672</v>
      </c>
      <c r="K413" s="31">
        <v>313.75</v>
      </c>
      <c r="L413" s="31">
        <v>305</v>
      </c>
      <c r="M413" s="31">
        <v>1.3743700000000001</v>
      </c>
      <c r="N413" s="1"/>
      <c r="O413" s="1"/>
    </row>
    <row r="414" spans="1:15" ht="12.75" customHeight="1">
      <c r="A414" s="31">
        <v>404</v>
      </c>
      <c r="B414" s="31" t="s">
        <v>504</v>
      </c>
      <c r="C414" s="31">
        <v>592.25</v>
      </c>
      <c r="D414" s="40">
        <v>594.05000000000007</v>
      </c>
      <c r="E414" s="40">
        <v>583.20000000000016</v>
      </c>
      <c r="F414" s="40">
        <v>574.15000000000009</v>
      </c>
      <c r="G414" s="40">
        <v>563.30000000000018</v>
      </c>
      <c r="H414" s="40">
        <v>603.10000000000014</v>
      </c>
      <c r="I414" s="40">
        <v>613.95000000000005</v>
      </c>
      <c r="J414" s="40">
        <v>623.00000000000011</v>
      </c>
      <c r="K414" s="31">
        <v>604.9</v>
      </c>
      <c r="L414" s="31">
        <v>585</v>
      </c>
      <c r="M414" s="31">
        <v>2.0879500000000002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28193.05</v>
      </c>
      <c r="D415" s="40">
        <v>28163.866666666669</v>
      </c>
      <c r="E415" s="40">
        <v>27890.433333333338</v>
      </c>
      <c r="F415" s="40">
        <v>27587.816666666669</v>
      </c>
      <c r="G415" s="40">
        <v>27314.383333333339</v>
      </c>
      <c r="H415" s="40">
        <v>28466.483333333337</v>
      </c>
      <c r="I415" s="40">
        <v>28739.916666666672</v>
      </c>
      <c r="J415" s="40">
        <v>29042.533333333336</v>
      </c>
      <c r="K415" s="31">
        <v>28437.3</v>
      </c>
      <c r="L415" s="31">
        <v>27861.25</v>
      </c>
      <c r="M415" s="31">
        <v>0.39917000000000002</v>
      </c>
      <c r="N415" s="1"/>
      <c r="O415" s="1"/>
    </row>
    <row r="416" spans="1:15" ht="12.75" customHeight="1">
      <c r="A416" s="31">
        <v>406</v>
      </c>
      <c r="B416" s="31" t="s">
        <v>506</v>
      </c>
      <c r="C416" s="31">
        <v>2252.9</v>
      </c>
      <c r="D416" s="40">
        <v>2230.5</v>
      </c>
      <c r="E416" s="40">
        <v>2196</v>
      </c>
      <c r="F416" s="40">
        <v>2139.1</v>
      </c>
      <c r="G416" s="40">
        <v>2104.6</v>
      </c>
      <c r="H416" s="40">
        <v>2287.4</v>
      </c>
      <c r="I416" s="40">
        <v>2321.9</v>
      </c>
      <c r="J416" s="40">
        <v>2378.8000000000002</v>
      </c>
      <c r="K416" s="31">
        <v>2265</v>
      </c>
      <c r="L416" s="31">
        <v>2173.6</v>
      </c>
      <c r="M416" s="31">
        <v>0.21129999999999999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2162.75</v>
      </c>
      <c r="D417" s="40">
        <v>2169.0499999999997</v>
      </c>
      <c r="E417" s="40">
        <v>2141.8999999999996</v>
      </c>
      <c r="F417" s="40">
        <v>2121.0499999999997</v>
      </c>
      <c r="G417" s="40">
        <v>2093.8999999999996</v>
      </c>
      <c r="H417" s="40">
        <v>2189.8999999999996</v>
      </c>
      <c r="I417" s="40">
        <v>2217.0500000000002</v>
      </c>
      <c r="J417" s="40">
        <v>2237.8999999999996</v>
      </c>
      <c r="K417" s="31">
        <v>2196.1999999999998</v>
      </c>
      <c r="L417" s="31">
        <v>2148.1999999999998</v>
      </c>
      <c r="M417" s="31">
        <v>2.5995699999999999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468.5</v>
      </c>
      <c r="D418" s="40">
        <v>466.23333333333335</v>
      </c>
      <c r="E418" s="40">
        <v>451.26666666666671</v>
      </c>
      <c r="F418" s="40">
        <v>434.03333333333336</v>
      </c>
      <c r="G418" s="40">
        <v>419.06666666666672</v>
      </c>
      <c r="H418" s="40">
        <v>483.4666666666667</v>
      </c>
      <c r="I418" s="40">
        <v>498.43333333333339</v>
      </c>
      <c r="J418" s="40">
        <v>515.66666666666674</v>
      </c>
      <c r="K418" s="31">
        <v>481.2</v>
      </c>
      <c r="L418" s="31">
        <v>449</v>
      </c>
      <c r="M418" s="31">
        <v>2.0086200000000001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28.5</v>
      </c>
      <c r="D419" s="40">
        <v>28.633333333333336</v>
      </c>
      <c r="E419" s="40">
        <v>28.266666666666673</v>
      </c>
      <c r="F419" s="40">
        <v>28.033333333333335</v>
      </c>
      <c r="G419" s="40">
        <v>27.666666666666671</v>
      </c>
      <c r="H419" s="40">
        <v>28.866666666666674</v>
      </c>
      <c r="I419" s="40">
        <v>29.233333333333341</v>
      </c>
      <c r="J419" s="40">
        <v>29.466666666666676</v>
      </c>
      <c r="K419" s="31">
        <v>29</v>
      </c>
      <c r="L419" s="31">
        <v>28.4</v>
      </c>
      <c r="M419" s="31">
        <v>24.51857</v>
      </c>
      <c r="N419" s="1"/>
      <c r="O419" s="1"/>
    </row>
    <row r="420" spans="1:15" ht="12.75" customHeight="1">
      <c r="A420" s="31">
        <v>410</v>
      </c>
      <c r="B420" s="31" t="s">
        <v>498</v>
      </c>
      <c r="C420" s="31">
        <v>3252.45</v>
      </c>
      <c r="D420" s="40">
        <v>3282.65</v>
      </c>
      <c r="E420" s="40">
        <v>3189.8</v>
      </c>
      <c r="F420" s="40">
        <v>3127.15</v>
      </c>
      <c r="G420" s="40">
        <v>3034.3</v>
      </c>
      <c r="H420" s="40">
        <v>3345.3</v>
      </c>
      <c r="I420" s="40">
        <v>3438.1499999999996</v>
      </c>
      <c r="J420" s="40">
        <v>3500.8</v>
      </c>
      <c r="K420" s="31">
        <v>3375.5</v>
      </c>
      <c r="L420" s="31">
        <v>3220</v>
      </c>
      <c r="M420" s="31">
        <v>1.4666600000000001</v>
      </c>
      <c r="N420" s="1"/>
      <c r="O420" s="1"/>
    </row>
    <row r="421" spans="1:15" ht="12.75" customHeight="1">
      <c r="A421" s="31">
        <v>411</v>
      </c>
      <c r="B421" s="31" t="s">
        <v>507</v>
      </c>
      <c r="C421" s="31">
        <v>759.75</v>
      </c>
      <c r="D421" s="40">
        <v>765.80000000000007</v>
      </c>
      <c r="E421" s="40">
        <v>745.80000000000018</v>
      </c>
      <c r="F421" s="40">
        <v>731.85000000000014</v>
      </c>
      <c r="G421" s="40">
        <v>711.85000000000025</v>
      </c>
      <c r="H421" s="40">
        <v>779.75000000000011</v>
      </c>
      <c r="I421" s="40">
        <v>799.74999999999989</v>
      </c>
      <c r="J421" s="40">
        <v>813.7</v>
      </c>
      <c r="K421" s="31">
        <v>785.8</v>
      </c>
      <c r="L421" s="31">
        <v>751.85</v>
      </c>
      <c r="M421" s="31">
        <v>2.0331999999999999</v>
      </c>
      <c r="N421" s="1"/>
      <c r="O421" s="1"/>
    </row>
    <row r="422" spans="1:15" ht="12.75" customHeight="1">
      <c r="A422" s="31">
        <v>412</v>
      </c>
      <c r="B422" s="31" t="s">
        <v>509</v>
      </c>
      <c r="C422" s="31">
        <v>1251.8</v>
      </c>
      <c r="D422" s="40">
        <v>1259.6666666666667</v>
      </c>
      <c r="E422" s="40">
        <v>1232.1333333333334</v>
      </c>
      <c r="F422" s="40">
        <v>1212.4666666666667</v>
      </c>
      <c r="G422" s="40">
        <v>1184.9333333333334</v>
      </c>
      <c r="H422" s="40">
        <v>1279.3333333333335</v>
      </c>
      <c r="I422" s="40">
        <v>1306.8666666666668</v>
      </c>
      <c r="J422" s="40">
        <v>1326.5333333333335</v>
      </c>
      <c r="K422" s="31">
        <v>1287.2</v>
      </c>
      <c r="L422" s="31">
        <v>1240</v>
      </c>
      <c r="M422" s="31">
        <v>0.76283000000000001</v>
      </c>
      <c r="N422" s="1"/>
      <c r="O422" s="1"/>
    </row>
    <row r="423" spans="1:15" ht="12.75" customHeight="1">
      <c r="A423" s="31">
        <v>413</v>
      </c>
      <c r="B423" s="31" t="s">
        <v>508</v>
      </c>
      <c r="C423" s="31">
        <v>2498.6</v>
      </c>
      <c r="D423" s="40">
        <v>2531.2000000000003</v>
      </c>
      <c r="E423" s="40">
        <v>2457.4000000000005</v>
      </c>
      <c r="F423" s="40">
        <v>2416.2000000000003</v>
      </c>
      <c r="G423" s="40">
        <v>2342.4000000000005</v>
      </c>
      <c r="H423" s="40">
        <v>2572.4000000000005</v>
      </c>
      <c r="I423" s="40">
        <v>2646.2000000000007</v>
      </c>
      <c r="J423" s="40">
        <v>2687.4000000000005</v>
      </c>
      <c r="K423" s="31">
        <v>2605</v>
      </c>
      <c r="L423" s="31">
        <v>2490</v>
      </c>
      <c r="M423" s="31">
        <v>0.69694999999999996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845.6</v>
      </c>
      <c r="D424" s="40">
        <v>843.08333333333337</v>
      </c>
      <c r="E424" s="40">
        <v>832.66666666666674</v>
      </c>
      <c r="F424" s="40">
        <v>819.73333333333335</v>
      </c>
      <c r="G424" s="40">
        <v>809.31666666666672</v>
      </c>
      <c r="H424" s="40">
        <v>856.01666666666677</v>
      </c>
      <c r="I424" s="40">
        <v>866.43333333333351</v>
      </c>
      <c r="J424" s="40">
        <v>879.36666666666679</v>
      </c>
      <c r="K424" s="31">
        <v>853.5</v>
      </c>
      <c r="L424" s="31">
        <v>830.15</v>
      </c>
      <c r="M424" s="31">
        <v>2.3959800000000002</v>
      </c>
      <c r="N424" s="1"/>
      <c r="O424" s="1"/>
    </row>
    <row r="425" spans="1:15" ht="12.75" customHeight="1">
      <c r="A425" s="31">
        <v>415</v>
      </c>
      <c r="B425" s="31" t="s">
        <v>511</v>
      </c>
      <c r="C425" s="31">
        <v>518.4</v>
      </c>
      <c r="D425" s="40">
        <v>517.80000000000007</v>
      </c>
      <c r="E425" s="40">
        <v>510.60000000000014</v>
      </c>
      <c r="F425" s="40">
        <v>502.80000000000007</v>
      </c>
      <c r="G425" s="40">
        <v>495.60000000000014</v>
      </c>
      <c r="H425" s="40">
        <v>525.60000000000014</v>
      </c>
      <c r="I425" s="40">
        <v>532.80000000000018</v>
      </c>
      <c r="J425" s="40">
        <v>540.60000000000014</v>
      </c>
      <c r="K425" s="31">
        <v>525</v>
      </c>
      <c r="L425" s="31">
        <v>510</v>
      </c>
      <c r="M425" s="31">
        <v>0.83099999999999996</v>
      </c>
      <c r="N425" s="1"/>
      <c r="O425" s="1"/>
    </row>
    <row r="426" spans="1:15" ht="12.75" customHeight="1">
      <c r="A426" s="31">
        <v>416</v>
      </c>
      <c r="B426" s="31" t="s">
        <v>519</v>
      </c>
      <c r="C426" s="31">
        <v>269.60000000000002</v>
      </c>
      <c r="D426" s="40">
        <v>270.23333333333329</v>
      </c>
      <c r="E426" s="40">
        <v>261.51666666666659</v>
      </c>
      <c r="F426" s="40">
        <v>253.43333333333328</v>
      </c>
      <c r="G426" s="40">
        <v>244.71666666666658</v>
      </c>
      <c r="H426" s="40">
        <v>278.31666666666661</v>
      </c>
      <c r="I426" s="40">
        <v>287.0333333333333</v>
      </c>
      <c r="J426" s="40">
        <v>295.11666666666662</v>
      </c>
      <c r="K426" s="31">
        <v>278.95</v>
      </c>
      <c r="L426" s="31">
        <v>262.14999999999998</v>
      </c>
      <c r="M426" s="31">
        <v>4.07362</v>
      </c>
      <c r="N426" s="1"/>
      <c r="O426" s="1"/>
    </row>
    <row r="427" spans="1:15" ht="12.75" customHeight="1">
      <c r="A427" s="31">
        <v>417</v>
      </c>
      <c r="B427" s="31" t="s">
        <v>512</v>
      </c>
      <c r="C427" s="31">
        <v>71.099999999999994</v>
      </c>
      <c r="D427" s="40">
        <v>71.683333333333323</v>
      </c>
      <c r="E427" s="40">
        <v>70.066666666666649</v>
      </c>
      <c r="F427" s="40">
        <v>69.033333333333331</v>
      </c>
      <c r="G427" s="40">
        <v>67.416666666666657</v>
      </c>
      <c r="H427" s="40">
        <v>72.71666666666664</v>
      </c>
      <c r="I427" s="40">
        <v>74.333333333333314</v>
      </c>
      <c r="J427" s="40">
        <v>75.366666666666632</v>
      </c>
      <c r="K427" s="31">
        <v>73.3</v>
      </c>
      <c r="L427" s="31">
        <v>70.650000000000006</v>
      </c>
      <c r="M427" s="31">
        <v>27.428319999999999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2120.1999999999998</v>
      </c>
      <c r="D428" s="40">
        <v>2133.1333333333332</v>
      </c>
      <c r="E428" s="40">
        <v>2096.2666666666664</v>
      </c>
      <c r="F428" s="40">
        <v>2072.333333333333</v>
      </c>
      <c r="G428" s="40">
        <v>2035.4666666666662</v>
      </c>
      <c r="H428" s="40">
        <v>2157.0666666666666</v>
      </c>
      <c r="I428" s="40">
        <v>2193.9333333333334</v>
      </c>
      <c r="J428" s="40">
        <v>2217.8666666666668</v>
      </c>
      <c r="K428" s="31">
        <v>2170</v>
      </c>
      <c r="L428" s="31">
        <v>2109.1999999999998</v>
      </c>
      <c r="M428" s="31">
        <v>12.91921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1488.7</v>
      </c>
      <c r="D429" s="40">
        <v>1495.3999999999999</v>
      </c>
      <c r="E429" s="40">
        <v>1462.8499999999997</v>
      </c>
      <c r="F429" s="40">
        <v>1436.9999999999998</v>
      </c>
      <c r="G429" s="40">
        <v>1404.4499999999996</v>
      </c>
      <c r="H429" s="40">
        <v>1521.2499999999998</v>
      </c>
      <c r="I429" s="40">
        <v>1553.8</v>
      </c>
      <c r="J429" s="40">
        <v>1579.6499999999999</v>
      </c>
      <c r="K429" s="31">
        <v>1527.95</v>
      </c>
      <c r="L429" s="31">
        <v>1469.55</v>
      </c>
      <c r="M429" s="31">
        <v>11.208640000000001</v>
      </c>
      <c r="N429" s="1"/>
      <c r="O429" s="1"/>
    </row>
    <row r="430" spans="1:15" ht="12.75" customHeight="1">
      <c r="A430" s="31">
        <v>420</v>
      </c>
      <c r="B430" s="31" t="s">
        <v>516</v>
      </c>
      <c r="C430" s="31">
        <v>522.54999999999995</v>
      </c>
      <c r="D430" s="40">
        <v>529.73333333333323</v>
      </c>
      <c r="E430" s="40">
        <v>511.56666666666649</v>
      </c>
      <c r="F430" s="40">
        <v>500.58333333333326</v>
      </c>
      <c r="G430" s="40">
        <v>482.41666666666652</v>
      </c>
      <c r="H430" s="40">
        <v>540.71666666666647</v>
      </c>
      <c r="I430" s="40">
        <v>558.88333333333321</v>
      </c>
      <c r="J430" s="40">
        <v>569.86666666666645</v>
      </c>
      <c r="K430" s="31">
        <v>547.9</v>
      </c>
      <c r="L430" s="31">
        <v>518.75</v>
      </c>
      <c r="M430" s="31">
        <v>7.0387599999999999</v>
      </c>
      <c r="N430" s="1"/>
      <c r="O430" s="1"/>
    </row>
    <row r="431" spans="1:15" ht="12.75" customHeight="1">
      <c r="A431" s="31">
        <v>421</v>
      </c>
      <c r="B431" s="31" t="s">
        <v>513</v>
      </c>
      <c r="C431" s="31">
        <v>99.7</v>
      </c>
      <c r="D431" s="40">
        <v>100.26666666666667</v>
      </c>
      <c r="E431" s="40">
        <v>98.933333333333337</v>
      </c>
      <c r="F431" s="40">
        <v>98.166666666666671</v>
      </c>
      <c r="G431" s="40">
        <v>96.833333333333343</v>
      </c>
      <c r="H431" s="40">
        <v>101.03333333333333</v>
      </c>
      <c r="I431" s="40">
        <v>102.36666666666667</v>
      </c>
      <c r="J431" s="40">
        <v>103.13333333333333</v>
      </c>
      <c r="K431" s="31">
        <v>101.6</v>
      </c>
      <c r="L431" s="31">
        <v>99.5</v>
      </c>
      <c r="M431" s="31">
        <v>1.61365</v>
      </c>
      <c r="N431" s="1"/>
      <c r="O431" s="1"/>
    </row>
    <row r="432" spans="1:15" ht="12.75" customHeight="1">
      <c r="A432" s="31">
        <v>422</v>
      </c>
      <c r="B432" s="31" t="s">
        <v>515</v>
      </c>
      <c r="C432" s="31">
        <v>273.35000000000002</v>
      </c>
      <c r="D432" s="40">
        <v>276.51666666666665</v>
      </c>
      <c r="E432" s="40">
        <v>268.58333333333331</v>
      </c>
      <c r="F432" s="40">
        <v>263.81666666666666</v>
      </c>
      <c r="G432" s="40">
        <v>255.88333333333333</v>
      </c>
      <c r="H432" s="40">
        <v>281.2833333333333</v>
      </c>
      <c r="I432" s="40">
        <v>289.2166666666667</v>
      </c>
      <c r="J432" s="40">
        <v>293.98333333333329</v>
      </c>
      <c r="K432" s="31">
        <v>284.45</v>
      </c>
      <c r="L432" s="31">
        <v>271.75</v>
      </c>
      <c r="M432" s="31">
        <v>4.8259400000000001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579.54999999999995</v>
      </c>
      <c r="D433" s="40">
        <v>587.19999999999993</v>
      </c>
      <c r="E433" s="40">
        <v>569.89999999999986</v>
      </c>
      <c r="F433" s="40">
        <v>560.24999999999989</v>
      </c>
      <c r="G433" s="40">
        <v>542.94999999999982</v>
      </c>
      <c r="H433" s="40">
        <v>596.84999999999991</v>
      </c>
      <c r="I433" s="40">
        <v>614.14999999999986</v>
      </c>
      <c r="J433" s="40">
        <v>623.79999999999995</v>
      </c>
      <c r="K433" s="31">
        <v>604.5</v>
      </c>
      <c r="L433" s="31">
        <v>577.54999999999995</v>
      </c>
      <c r="M433" s="31">
        <v>2.04318</v>
      </c>
      <c r="N433" s="1"/>
      <c r="O433" s="1"/>
    </row>
    <row r="434" spans="1:15" ht="12.75" customHeight="1">
      <c r="A434" s="31">
        <v>424</v>
      </c>
      <c r="B434" s="31" t="s">
        <v>518</v>
      </c>
      <c r="C434" s="31">
        <v>390.1</v>
      </c>
      <c r="D434" s="40">
        <v>392.36666666666662</v>
      </c>
      <c r="E434" s="40">
        <v>384.73333333333323</v>
      </c>
      <c r="F434" s="40">
        <v>379.36666666666662</v>
      </c>
      <c r="G434" s="40">
        <v>371.73333333333323</v>
      </c>
      <c r="H434" s="40">
        <v>397.73333333333323</v>
      </c>
      <c r="I434" s="40">
        <v>405.36666666666656</v>
      </c>
      <c r="J434" s="40">
        <v>410.73333333333323</v>
      </c>
      <c r="K434" s="31">
        <v>400</v>
      </c>
      <c r="L434" s="31">
        <v>387</v>
      </c>
      <c r="M434" s="31">
        <v>1.7370099999999999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2411.75</v>
      </c>
      <c r="D435" s="40">
        <v>2400.5833333333335</v>
      </c>
      <c r="E435" s="40">
        <v>2376.166666666667</v>
      </c>
      <c r="F435" s="40">
        <v>2340.5833333333335</v>
      </c>
      <c r="G435" s="40">
        <v>2316.166666666667</v>
      </c>
      <c r="H435" s="40">
        <v>2436.166666666667</v>
      </c>
      <c r="I435" s="40">
        <v>2460.5833333333339</v>
      </c>
      <c r="J435" s="40">
        <v>2496.166666666667</v>
      </c>
      <c r="K435" s="31">
        <v>2425</v>
      </c>
      <c r="L435" s="31">
        <v>2365</v>
      </c>
      <c r="M435" s="31">
        <v>0.29248000000000002</v>
      </c>
      <c r="N435" s="1"/>
      <c r="O435" s="1"/>
    </row>
    <row r="436" spans="1:15" ht="12.75" customHeight="1">
      <c r="A436" s="31">
        <v>426</v>
      </c>
      <c r="B436" s="31" t="s">
        <v>521</v>
      </c>
      <c r="C436" s="31">
        <v>835.7</v>
      </c>
      <c r="D436" s="40">
        <v>837.26666666666677</v>
      </c>
      <c r="E436" s="40">
        <v>829.43333333333351</v>
      </c>
      <c r="F436" s="40">
        <v>823.16666666666674</v>
      </c>
      <c r="G436" s="40">
        <v>815.33333333333348</v>
      </c>
      <c r="H436" s="40">
        <v>843.53333333333353</v>
      </c>
      <c r="I436" s="40">
        <v>851.36666666666679</v>
      </c>
      <c r="J436" s="40">
        <v>857.63333333333355</v>
      </c>
      <c r="K436" s="31">
        <v>845.1</v>
      </c>
      <c r="L436" s="31">
        <v>831</v>
      </c>
      <c r="M436" s="31">
        <v>0.66457999999999995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807.6</v>
      </c>
      <c r="D437" s="40">
        <v>813.26666666666677</v>
      </c>
      <c r="E437" s="40">
        <v>797.38333333333355</v>
      </c>
      <c r="F437" s="40">
        <v>787.16666666666674</v>
      </c>
      <c r="G437" s="40">
        <v>771.28333333333353</v>
      </c>
      <c r="H437" s="40">
        <v>823.48333333333358</v>
      </c>
      <c r="I437" s="40">
        <v>839.36666666666679</v>
      </c>
      <c r="J437" s="40">
        <v>849.5833333333336</v>
      </c>
      <c r="K437" s="31">
        <v>829.15</v>
      </c>
      <c r="L437" s="31">
        <v>803.05</v>
      </c>
      <c r="M437" s="31">
        <v>16.472290000000001</v>
      </c>
      <c r="N437" s="1"/>
      <c r="O437" s="1"/>
    </row>
    <row r="438" spans="1:15" ht="12.75" customHeight="1">
      <c r="A438" s="31">
        <v>428</v>
      </c>
      <c r="B438" s="31" t="s">
        <v>522</v>
      </c>
      <c r="C438" s="31">
        <v>460.95</v>
      </c>
      <c r="D438" s="40">
        <v>459.91666666666669</v>
      </c>
      <c r="E438" s="40">
        <v>454.03333333333336</v>
      </c>
      <c r="F438" s="40">
        <v>447.11666666666667</v>
      </c>
      <c r="G438" s="40">
        <v>441.23333333333335</v>
      </c>
      <c r="H438" s="40">
        <v>466.83333333333337</v>
      </c>
      <c r="I438" s="40">
        <v>472.7166666666667</v>
      </c>
      <c r="J438" s="40">
        <v>479.63333333333338</v>
      </c>
      <c r="K438" s="31">
        <v>465.8</v>
      </c>
      <c r="L438" s="31">
        <v>453</v>
      </c>
      <c r="M438" s="31">
        <v>3.1602999999999999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545</v>
      </c>
      <c r="D439" s="40">
        <v>549.66666666666663</v>
      </c>
      <c r="E439" s="40">
        <v>535.33333333333326</v>
      </c>
      <c r="F439" s="40">
        <v>525.66666666666663</v>
      </c>
      <c r="G439" s="40">
        <v>511.33333333333326</v>
      </c>
      <c r="H439" s="40">
        <v>559.33333333333326</v>
      </c>
      <c r="I439" s="40">
        <v>573.66666666666652</v>
      </c>
      <c r="J439" s="40">
        <v>583.33333333333326</v>
      </c>
      <c r="K439" s="31">
        <v>564</v>
      </c>
      <c r="L439" s="31">
        <v>540</v>
      </c>
      <c r="M439" s="31">
        <v>28.098459999999999</v>
      </c>
      <c r="N439" s="1"/>
      <c r="O439" s="1"/>
    </row>
    <row r="440" spans="1:15" ht="12.75" customHeight="1">
      <c r="A440" s="31">
        <v>430</v>
      </c>
      <c r="B440" s="31" t="s">
        <v>525</v>
      </c>
      <c r="C440" s="31">
        <v>627.29999999999995</v>
      </c>
      <c r="D440" s="40">
        <v>635.83333333333337</v>
      </c>
      <c r="E440" s="40">
        <v>615.56666666666672</v>
      </c>
      <c r="F440" s="40">
        <v>603.83333333333337</v>
      </c>
      <c r="G440" s="40">
        <v>583.56666666666672</v>
      </c>
      <c r="H440" s="40">
        <v>647.56666666666672</v>
      </c>
      <c r="I440" s="40">
        <v>667.83333333333337</v>
      </c>
      <c r="J440" s="40">
        <v>679.56666666666672</v>
      </c>
      <c r="K440" s="31">
        <v>656.1</v>
      </c>
      <c r="L440" s="31">
        <v>624.1</v>
      </c>
      <c r="M440" s="31">
        <v>0.85179000000000005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354.35</v>
      </c>
      <c r="D441" s="40">
        <v>356.4666666666667</v>
      </c>
      <c r="E441" s="40">
        <v>345.03333333333342</v>
      </c>
      <c r="F441" s="40">
        <v>335.7166666666667</v>
      </c>
      <c r="G441" s="40">
        <v>324.28333333333342</v>
      </c>
      <c r="H441" s="40">
        <v>365.78333333333342</v>
      </c>
      <c r="I441" s="40">
        <v>377.2166666666667</v>
      </c>
      <c r="J441" s="40">
        <v>386.53333333333342</v>
      </c>
      <c r="K441" s="31">
        <v>367.9</v>
      </c>
      <c r="L441" s="31">
        <v>347.15</v>
      </c>
      <c r="M441" s="31">
        <v>1.85348</v>
      </c>
      <c r="N441" s="1"/>
      <c r="O441" s="1"/>
    </row>
    <row r="442" spans="1:15" ht="12.75" customHeight="1">
      <c r="A442" s="31">
        <v>432</v>
      </c>
      <c r="B442" s="31" t="s">
        <v>524</v>
      </c>
      <c r="C442" s="31">
        <v>2267.3000000000002</v>
      </c>
      <c r="D442" s="40">
        <v>2275.75</v>
      </c>
      <c r="E442" s="40">
        <v>2236.5500000000002</v>
      </c>
      <c r="F442" s="40">
        <v>2205.8000000000002</v>
      </c>
      <c r="G442" s="40">
        <v>2166.6000000000004</v>
      </c>
      <c r="H442" s="40">
        <v>2306.5</v>
      </c>
      <c r="I442" s="40">
        <v>2345.6999999999998</v>
      </c>
      <c r="J442" s="40">
        <v>2376.4499999999998</v>
      </c>
      <c r="K442" s="31">
        <v>2314.9499999999998</v>
      </c>
      <c r="L442" s="31">
        <v>2245</v>
      </c>
      <c r="M442" s="31">
        <v>0.35256999999999999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513.29999999999995</v>
      </c>
      <c r="D443" s="40">
        <v>513.30000000000007</v>
      </c>
      <c r="E443" s="40">
        <v>508.50000000000011</v>
      </c>
      <c r="F443" s="40">
        <v>503.70000000000005</v>
      </c>
      <c r="G443" s="40">
        <v>498.90000000000009</v>
      </c>
      <c r="H443" s="40">
        <v>518.10000000000014</v>
      </c>
      <c r="I443" s="40">
        <v>522.90000000000009</v>
      </c>
      <c r="J443" s="40">
        <v>527.70000000000016</v>
      </c>
      <c r="K443" s="31">
        <v>518.1</v>
      </c>
      <c r="L443" s="31">
        <v>508.5</v>
      </c>
      <c r="M443" s="31">
        <v>1.23838</v>
      </c>
      <c r="N443" s="1"/>
      <c r="O443" s="1"/>
    </row>
    <row r="444" spans="1:15" ht="12.75" customHeight="1">
      <c r="A444" s="31">
        <v>434</v>
      </c>
      <c r="B444" s="31" t="s">
        <v>527</v>
      </c>
      <c r="C444" s="31">
        <v>6.75</v>
      </c>
      <c r="D444" s="40">
        <v>6.8166666666666664</v>
      </c>
      <c r="E444" s="40">
        <v>6.6333333333333329</v>
      </c>
      <c r="F444" s="40">
        <v>6.5166666666666666</v>
      </c>
      <c r="G444" s="40">
        <v>6.333333333333333</v>
      </c>
      <c r="H444" s="40">
        <v>6.9333333333333327</v>
      </c>
      <c r="I444" s="40">
        <v>7.1166666666666663</v>
      </c>
      <c r="J444" s="40">
        <v>7.2333333333333325</v>
      </c>
      <c r="K444" s="31">
        <v>7</v>
      </c>
      <c r="L444" s="31">
        <v>6.7</v>
      </c>
      <c r="M444" s="31">
        <v>226.88609</v>
      </c>
      <c r="N444" s="1"/>
      <c r="O444" s="1"/>
    </row>
    <row r="445" spans="1:15" ht="12.75" customHeight="1">
      <c r="A445" s="31">
        <v>435</v>
      </c>
      <c r="B445" s="31" t="s">
        <v>514</v>
      </c>
      <c r="C445" s="31">
        <v>415.55</v>
      </c>
      <c r="D445" s="40">
        <v>414.11666666666662</v>
      </c>
      <c r="E445" s="40">
        <v>408.33333333333326</v>
      </c>
      <c r="F445" s="40">
        <v>401.11666666666662</v>
      </c>
      <c r="G445" s="40">
        <v>395.33333333333326</v>
      </c>
      <c r="H445" s="40">
        <v>421.33333333333326</v>
      </c>
      <c r="I445" s="40">
        <v>427.11666666666667</v>
      </c>
      <c r="J445" s="40">
        <v>434.33333333333326</v>
      </c>
      <c r="K445" s="31">
        <v>419.9</v>
      </c>
      <c r="L445" s="31">
        <v>406.9</v>
      </c>
      <c r="M445" s="31">
        <v>11.02247</v>
      </c>
      <c r="N445" s="1"/>
      <c r="O445" s="1"/>
    </row>
    <row r="446" spans="1:15" ht="12.75" customHeight="1">
      <c r="A446" s="31">
        <v>436</v>
      </c>
      <c r="B446" s="31" t="s">
        <v>528</v>
      </c>
      <c r="C446" s="31">
        <v>1041.9000000000001</v>
      </c>
      <c r="D446" s="40">
        <v>1049.9833333333333</v>
      </c>
      <c r="E446" s="40">
        <v>1024.2166666666667</v>
      </c>
      <c r="F446" s="40">
        <v>1006.5333333333333</v>
      </c>
      <c r="G446" s="40">
        <v>980.76666666666665</v>
      </c>
      <c r="H446" s="40">
        <v>1067.6666666666667</v>
      </c>
      <c r="I446" s="40">
        <v>1093.4333333333336</v>
      </c>
      <c r="J446" s="40">
        <v>1111.1166666666668</v>
      </c>
      <c r="K446" s="31">
        <v>1075.75</v>
      </c>
      <c r="L446" s="31">
        <v>1032.3</v>
      </c>
      <c r="M446" s="31">
        <v>0.25270999999999999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543.54999999999995</v>
      </c>
      <c r="D447" s="40">
        <v>546.41666666666663</v>
      </c>
      <c r="E447" s="40">
        <v>535.13333333333321</v>
      </c>
      <c r="F447" s="40">
        <v>526.71666666666658</v>
      </c>
      <c r="G447" s="40">
        <v>515.43333333333317</v>
      </c>
      <c r="H447" s="40">
        <v>554.83333333333326</v>
      </c>
      <c r="I447" s="40">
        <v>566.11666666666679</v>
      </c>
      <c r="J447" s="40">
        <v>574.5333333333333</v>
      </c>
      <c r="K447" s="31">
        <v>557.70000000000005</v>
      </c>
      <c r="L447" s="31">
        <v>538</v>
      </c>
      <c r="M447" s="31">
        <v>11.46336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1284.9000000000001</v>
      </c>
      <c r="D448" s="40">
        <v>1248.4833333333333</v>
      </c>
      <c r="E448" s="40">
        <v>1212.0666666666666</v>
      </c>
      <c r="F448" s="40">
        <v>1139.2333333333333</v>
      </c>
      <c r="G448" s="40">
        <v>1102.8166666666666</v>
      </c>
      <c r="H448" s="40">
        <v>1321.3166666666666</v>
      </c>
      <c r="I448" s="40">
        <v>1357.7333333333331</v>
      </c>
      <c r="J448" s="40">
        <v>1430.5666666666666</v>
      </c>
      <c r="K448" s="31">
        <v>1284.9000000000001</v>
      </c>
      <c r="L448" s="31">
        <v>1175.6500000000001</v>
      </c>
      <c r="M448" s="31">
        <v>6.3842400000000001</v>
      </c>
      <c r="N448" s="1"/>
      <c r="O448" s="1"/>
    </row>
    <row r="449" spans="1:15" ht="12.75" customHeight="1">
      <c r="A449" s="31">
        <v>439</v>
      </c>
      <c r="B449" s="31" t="s">
        <v>534</v>
      </c>
      <c r="C449" s="31">
        <v>16623.05</v>
      </c>
      <c r="D449" s="40">
        <v>16758.466666666664</v>
      </c>
      <c r="E449" s="40">
        <v>16466.883333333328</v>
      </c>
      <c r="F449" s="40">
        <v>16310.716666666664</v>
      </c>
      <c r="G449" s="40">
        <v>16019.133333333328</v>
      </c>
      <c r="H449" s="40">
        <v>16914.633333333328</v>
      </c>
      <c r="I449" s="40">
        <v>17206.216666666664</v>
      </c>
      <c r="J449" s="40">
        <v>17362.383333333328</v>
      </c>
      <c r="K449" s="31">
        <v>17050.05</v>
      </c>
      <c r="L449" s="31">
        <v>16602.3</v>
      </c>
      <c r="M449" s="31">
        <v>8.2299999999999995E-3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891.35</v>
      </c>
      <c r="D450" s="40">
        <v>911.7833333333333</v>
      </c>
      <c r="E450" s="40">
        <v>863.56666666666661</v>
      </c>
      <c r="F450" s="40">
        <v>835.7833333333333</v>
      </c>
      <c r="G450" s="40">
        <v>787.56666666666661</v>
      </c>
      <c r="H450" s="40">
        <v>939.56666666666661</v>
      </c>
      <c r="I450" s="40">
        <v>987.7833333333333</v>
      </c>
      <c r="J450" s="40">
        <v>1015.5666666666666</v>
      </c>
      <c r="K450" s="31">
        <v>960</v>
      </c>
      <c r="L450" s="31">
        <v>884</v>
      </c>
      <c r="M450" s="31">
        <v>96.488519999999994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209.95</v>
      </c>
      <c r="D451" s="40">
        <v>211.06666666666669</v>
      </c>
      <c r="E451" s="40">
        <v>207.43333333333339</v>
      </c>
      <c r="F451" s="40">
        <v>204.91666666666671</v>
      </c>
      <c r="G451" s="40">
        <v>201.28333333333342</v>
      </c>
      <c r="H451" s="40">
        <v>213.58333333333337</v>
      </c>
      <c r="I451" s="40">
        <v>217.21666666666664</v>
      </c>
      <c r="J451" s="40">
        <v>219.73333333333335</v>
      </c>
      <c r="K451" s="31">
        <v>214.7</v>
      </c>
      <c r="L451" s="31">
        <v>208.55</v>
      </c>
      <c r="M451" s="31">
        <v>12.744730000000001</v>
      </c>
      <c r="N451" s="1"/>
      <c r="O451" s="1"/>
    </row>
    <row r="452" spans="1:15" ht="12.75" customHeight="1">
      <c r="A452" s="31">
        <v>442</v>
      </c>
      <c r="B452" s="31" t="s">
        <v>536</v>
      </c>
      <c r="C452" s="31">
        <v>1307.1500000000001</v>
      </c>
      <c r="D452" s="40">
        <v>1317.9333333333332</v>
      </c>
      <c r="E452" s="40">
        <v>1290.3166666666664</v>
      </c>
      <c r="F452" s="40">
        <v>1273.4833333333331</v>
      </c>
      <c r="G452" s="40">
        <v>1245.8666666666663</v>
      </c>
      <c r="H452" s="40">
        <v>1334.7666666666664</v>
      </c>
      <c r="I452" s="40">
        <v>1362.3833333333332</v>
      </c>
      <c r="J452" s="40">
        <v>1379.2166666666665</v>
      </c>
      <c r="K452" s="31">
        <v>1345.55</v>
      </c>
      <c r="L452" s="31">
        <v>1301.0999999999999</v>
      </c>
      <c r="M452" s="31">
        <v>2.1071599999999999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809.7</v>
      </c>
      <c r="D453" s="40">
        <v>812.73333333333323</v>
      </c>
      <c r="E453" s="40">
        <v>802.91666666666652</v>
      </c>
      <c r="F453" s="40">
        <v>796.13333333333333</v>
      </c>
      <c r="G453" s="40">
        <v>786.31666666666661</v>
      </c>
      <c r="H453" s="40">
        <v>819.51666666666642</v>
      </c>
      <c r="I453" s="40">
        <v>829.33333333333326</v>
      </c>
      <c r="J453" s="40">
        <v>836.11666666666633</v>
      </c>
      <c r="K453" s="31">
        <v>822.55</v>
      </c>
      <c r="L453" s="31">
        <v>805.95</v>
      </c>
      <c r="M453" s="31">
        <v>18.228739999999998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5897.5</v>
      </c>
      <c r="D454" s="40">
        <v>5946.5333333333328</v>
      </c>
      <c r="E454" s="40">
        <v>5826.0166666666655</v>
      </c>
      <c r="F454" s="40">
        <v>5754.5333333333328</v>
      </c>
      <c r="G454" s="40">
        <v>5634.0166666666655</v>
      </c>
      <c r="H454" s="40">
        <v>6018.0166666666655</v>
      </c>
      <c r="I454" s="40">
        <v>6138.5333333333319</v>
      </c>
      <c r="J454" s="40">
        <v>6210.0166666666655</v>
      </c>
      <c r="K454" s="31">
        <v>6067.05</v>
      </c>
      <c r="L454" s="31">
        <v>5875.05</v>
      </c>
      <c r="M454" s="31">
        <v>1.70187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481.05</v>
      </c>
      <c r="D455" s="40">
        <v>484.5</v>
      </c>
      <c r="E455" s="40">
        <v>475.1</v>
      </c>
      <c r="F455" s="40">
        <v>469.15000000000003</v>
      </c>
      <c r="G455" s="40">
        <v>459.75000000000006</v>
      </c>
      <c r="H455" s="40">
        <v>490.45</v>
      </c>
      <c r="I455" s="40">
        <v>499.84999999999997</v>
      </c>
      <c r="J455" s="40">
        <v>505.79999999999995</v>
      </c>
      <c r="K455" s="31">
        <v>493.9</v>
      </c>
      <c r="L455" s="31">
        <v>478.55</v>
      </c>
      <c r="M455" s="31">
        <v>251.82748000000001</v>
      </c>
      <c r="N455" s="1"/>
      <c r="O455" s="1"/>
    </row>
    <row r="456" spans="1:15" ht="12.75" customHeight="1">
      <c r="A456" s="31">
        <v>446</v>
      </c>
      <c r="B456" s="31" t="s">
        <v>537</v>
      </c>
      <c r="C456" s="31">
        <v>252</v>
      </c>
      <c r="D456" s="40">
        <v>254.91666666666666</v>
      </c>
      <c r="E456" s="40">
        <v>247.83333333333331</v>
      </c>
      <c r="F456" s="40">
        <v>243.66666666666666</v>
      </c>
      <c r="G456" s="40">
        <v>236.58333333333331</v>
      </c>
      <c r="H456" s="40">
        <v>259.08333333333331</v>
      </c>
      <c r="I456" s="40">
        <v>266.16666666666663</v>
      </c>
      <c r="J456" s="40">
        <v>270.33333333333331</v>
      </c>
      <c r="K456" s="31">
        <v>262</v>
      </c>
      <c r="L456" s="31">
        <v>250.75</v>
      </c>
      <c r="M456" s="31">
        <v>50.030740000000002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218</v>
      </c>
      <c r="D457" s="40">
        <v>219.79999999999998</v>
      </c>
      <c r="E457" s="40">
        <v>214.79999999999995</v>
      </c>
      <c r="F457" s="40">
        <v>211.59999999999997</v>
      </c>
      <c r="G457" s="40">
        <v>206.59999999999994</v>
      </c>
      <c r="H457" s="40">
        <v>222.99999999999997</v>
      </c>
      <c r="I457" s="40">
        <v>228.00000000000003</v>
      </c>
      <c r="J457" s="40">
        <v>231.2</v>
      </c>
      <c r="K457" s="31">
        <v>224.8</v>
      </c>
      <c r="L457" s="31">
        <v>216.6</v>
      </c>
      <c r="M457" s="31">
        <v>647.33466999999996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1299.5999999999999</v>
      </c>
      <c r="D458" s="40">
        <v>1302.2166666666667</v>
      </c>
      <c r="E458" s="40">
        <v>1288.4833333333333</v>
      </c>
      <c r="F458" s="40">
        <v>1277.3666666666666</v>
      </c>
      <c r="G458" s="40">
        <v>1263.6333333333332</v>
      </c>
      <c r="H458" s="40">
        <v>1313.3333333333335</v>
      </c>
      <c r="I458" s="40">
        <v>1327.0666666666671</v>
      </c>
      <c r="J458" s="40">
        <v>1338.1833333333336</v>
      </c>
      <c r="K458" s="31">
        <v>1315.95</v>
      </c>
      <c r="L458" s="31">
        <v>1291.0999999999999</v>
      </c>
      <c r="M458" s="31">
        <v>93.076819999999998</v>
      </c>
      <c r="N458" s="1"/>
      <c r="O458" s="1"/>
    </row>
    <row r="459" spans="1:15" ht="12.75" customHeight="1">
      <c r="A459" s="31">
        <v>449</v>
      </c>
      <c r="B459" s="31" t="s">
        <v>1048</v>
      </c>
      <c r="C459" s="31">
        <v>850</v>
      </c>
      <c r="D459" s="40">
        <v>858.93333333333339</v>
      </c>
      <c r="E459" s="40">
        <v>838.86666666666679</v>
      </c>
      <c r="F459" s="40">
        <v>827.73333333333335</v>
      </c>
      <c r="G459" s="40">
        <v>807.66666666666674</v>
      </c>
      <c r="H459" s="40">
        <v>870.06666666666683</v>
      </c>
      <c r="I459" s="40">
        <v>890.13333333333344</v>
      </c>
      <c r="J459" s="40">
        <v>901.26666666666688</v>
      </c>
      <c r="K459" s="31">
        <v>879</v>
      </c>
      <c r="L459" s="31">
        <v>847.8</v>
      </c>
      <c r="M459" s="31">
        <v>0.22971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1777.5</v>
      </c>
      <c r="D460" s="40">
        <v>1790.2333333333336</v>
      </c>
      <c r="E460" s="40">
        <v>1725.4166666666672</v>
      </c>
      <c r="F460" s="40">
        <v>1673.3333333333337</v>
      </c>
      <c r="G460" s="40">
        <v>1608.5166666666673</v>
      </c>
      <c r="H460" s="40">
        <v>1842.3166666666671</v>
      </c>
      <c r="I460" s="40">
        <v>1907.1333333333337</v>
      </c>
      <c r="J460" s="40">
        <v>1959.2166666666669</v>
      </c>
      <c r="K460" s="31">
        <v>1855.05</v>
      </c>
      <c r="L460" s="31">
        <v>1738.15</v>
      </c>
      <c r="M460" s="31">
        <v>1.38683</v>
      </c>
      <c r="N460" s="1"/>
      <c r="O460" s="1"/>
    </row>
    <row r="461" spans="1:15" ht="12.75" customHeight="1">
      <c r="A461" s="31">
        <v>451</v>
      </c>
      <c r="B461" s="31" t="s">
        <v>530</v>
      </c>
      <c r="C461" s="31">
        <v>750.05</v>
      </c>
      <c r="D461" s="40">
        <v>756.16666666666663</v>
      </c>
      <c r="E461" s="40">
        <v>733.98333333333323</v>
      </c>
      <c r="F461" s="40">
        <v>717.91666666666663</v>
      </c>
      <c r="G461" s="40">
        <v>695.73333333333323</v>
      </c>
      <c r="H461" s="40">
        <v>772.23333333333323</v>
      </c>
      <c r="I461" s="40">
        <v>794.41666666666663</v>
      </c>
      <c r="J461" s="40">
        <v>810.48333333333323</v>
      </c>
      <c r="K461" s="31">
        <v>778.35</v>
      </c>
      <c r="L461" s="31">
        <v>740.1</v>
      </c>
      <c r="M461" s="31">
        <v>0.33850999999999998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3421.65</v>
      </c>
      <c r="D462" s="40">
        <v>3451.5499999999997</v>
      </c>
      <c r="E462" s="40">
        <v>3385.0999999999995</v>
      </c>
      <c r="F462" s="40">
        <v>3348.5499999999997</v>
      </c>
      <c r="G462" s="40">
        <v>3282.0999999999995</v>
      </c>
      <c r="H462" s="40">
        <v>3488.0999999999995</v>
      </c>
      <c r="I462" s="40">
        <v>3554.5499999999993</v>
      </c>
      <c r="J462" s="40">
        <v>3591.0999999999995</v>
      </c>
      <c r="K462" s="31">
        <v>3518</v>
      </c>
      <c r="L462" s="31">
        <v>3415</v>
      </c>
      <c r="M462" s="31">
        <v>24.249420000000001</v>
      </c>
      <c r="N462" s="1"/>
      <c r="O462" s="1"/>
    </row>
    <row r="463" spans="1:15" ht="12.75" customHeight="1">
      <c r="A463" s="31">
        <v>453</v>
      </c>
      <c r="B463" s="31" t="s">
        <v>538</v>
      </c>
      <c r="C463" s="31">
        <v>4633.05</v>
      </c>
      <c r="D463" s="40">
        <v>4644.55</v>
      </c>
      <c r="E463" s="40">
        <v>4568.5</v>
      </c>
      <c r="F463" s="40">
        <v>4503.95</v>
      </c>
      <c r="G463" s="40">
        <v>4427.8999999999996</v>
      </c>
      <c r="H463" s="40">
        <v>4709.1000000000004</v>
      </c>
      <c r="I463" s="40">
        <v>4785.1500000000015</v>
      </c>
      <c r="J463" s="40">
        <v>4849.7000000000007</v>
      </c>
      <c r="K463" s="31">
        <v>4720.6000000000004</v>
      </c>
      <c r="L463" s="31">
        <v>4580</v>
      </c>
      <c r="M463" s="31">
        <v>0.10444000000000001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1533.3</v>
      </c>
      <c r="D464" s="40">
        <v>1547.3833333333332</v>
      </c>
      <c r="E464" s="40">
        <v>1511.9166666666665</v>
      </c>
      <c r="F464" s="40">
        <v>1490.5333333333333</v>
      </c>
      <c r="G464" s="40">
        <v>1455.0666666666666</v>
      </c>
      <c r="H464" s="40">
        <v>1568.7666666666664</v>
      </c>
      <c r="I464" s="40">
        <v>1604.2333333333331</v>
      </c>
      <c r="J464" s="40">
        <v>1625.6166666666663</v>
      </c>
      <c r="K464" s="31">
        <v>1582.85</v>
      </c>
      <c r="L464" s="31">
        <v>1526</v>
      </c>
      <c r="M464" s="31">
        <v>30.545649999999998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1349.9</v>
      </c>
      <c r="D465" s="40">
        <v>1351.6666666666667</v>
      </c>
      <c r="E465" s="40">
        <v>1329.6333333333334</v>
      </c>
      <c r="F465" s="40">
        <v>1309.3666666666668</v>
      </c>
      <c r="G465" s="40">
        <v>1287.3333333333335</v>
      </c>
      <c r="H465" s="40">
        <v>1371.9333333333334</v>
      </c>
      <c r="I465" s="40">
        <v>1393.9666666666667</v>
      </c>
      <c r="J465" s="40">
        <v>1414.2333333333333</v>
      </c>
      <c r="K465" s="31">
        <v>1373.7</v>
      </c>
      <c r="L465" s="31">
        <v>1331.4</v>
      </c>
      <c r="M465" s="31">
        <v>0.16159000000000001</v>
      </c>
      <c r="N465" s="1"/>
      <c r="O465" s="1"/>
    </row>
    <row r="466" spans="1:15" ht="12.75" customHeight="1">
      <c r="A466" s="31">
        <v>456</v>
      </c>
      <c r="B466" s="31" t="s">
        <v>541</v>
      </c>
      <c r="C466" s="31">
        <v>1116.5</v>
      </c>
      <c r="D466" s="40">
        <v>1127.1666666666667</v>
      </c>
      <c r="E466" s="40">
        <v>1089.3333333333335</v>
      </c>
      <c r="F466" s="40">
        <v>1062.1666666666667</v>
      </c>
      <c r="G466" s="40">
        <v>1024.3333333333335</v>
      </c>
      <c r="H466" s="40">
        <v>1154.3333333333335</v>
      </c>
      <c r="I466" s="40">
        <v>1192.166666666667</v>
      </c>
      <c r="J466" s="40">
        <v>1219.3333333333335</v>
      </c>
      <c r="K466" s="31">
        <v>1165</v>
      </c>
      <c r="L466" s="31">
        <v>1100</v>
      </c>
      <c r="M466" s="31">
        <v>0.69823999999999997</v>
      </c>
      <c r="N466" s="1"/>
      <c r="O466" s="1"/>
    </row>
    <row r="467" spans="1:15" ht="12.75" customHeight="1">
      <c r="A467" s="31">
        <v>457</v>
      </c>
      <c r="B467" s="31" t="s">
        <v>545</v>
      </c>
      <c r="C467" s="31">
        <v>1397.05</v>
      </c>
      <c r="D467" s="40">
        <v>1411.3500000000001</v>
      </c>
      <c r="E467" s="40">
        <v>1367.7000000000003</v>
      </c>
      <c r="F467" s="40">
        <v>1338.3500000000001</v>
      </c>
      <c r="G467" s="40">
        <v>1294.7000000000003</v>
      </c>
      <c r="H467" s="40">
        <v>1440.7000000000003</v>
      </c>
      <c r="I467" s="40">
        <v>1484.3500000000004</v>
      </c>
      <c r="J467" s="40">
        <v>1513.7000000000003</v>
      </c>
      <c r="K467" s="31">
        <v>1455</v>
      </c>
      <c r="L467" s="31">
        <v>1382</v>
      </c>
      <c r="M467" s="31">
        <v>0.84040000000000004</v>
      </c>
      <c r="N467" s="1"/>
      <c r="O467" s="1"/>
    </row>
    <row r="468" spans="1:15" ht="12.75" customHeight="1">
      <c r="A468" s="31">
        <v>458</v>
      </c>
      <c r="B468" s="31" t="s">
        <v>542</v>
      </c>
      <c r="C468" s="31">
        <v>1785.4</v>
      </c>
      <c r="D468" s="40">
        <v>1775.4833333333333</v>
      </c>
      <c r="E468" s="40">
        <v>1744.7166666666667</v>
      </c>
      <c r="F468" s="40">
        <v>1704.0333333333333</v>
      </c>
      <c r="G468" s="40">
        <v>1673.2666666666667</v>
      </c>
      <c r="H468" s="40">
        <v>1816.1666666666667</v>
      </c>
      <c r="I468" s="40">
        <v>1846.9333333333336</v>
      </c>
      <c r="J468" s="40">
        <v>1887.6166666666668</v>
      </c>
      <c r="K468" s="31">
        <v>1806.25</v>
      </c>
      <c r="L468" s="31">
        <v>1734.8</v>
      </c>
      <c r="M468" s="31">
        <v>0.35792000000000002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2375.15</v>
      </c>
      <c r="D469" s="40">
        <v>2401.7166666666667</v>
      </c>
      <c r="E469" s="40">
        <v>2333.4333333333334</v>
      </c>
      <c r="F469" s="40">
        <v>2291.7166666666667</v>
      </c>
      <c r="G469" s="40">
        <v>2223.4333333333334</v>
      </c>
      <c r="H469" s="40">
        <v>2443.4333333333334</v>
      </c>
      <c r="I469" s="40">
        <v>2511.7166666666672</v>
      </c>
      <c r="J469" s="40">
        <v>2553.4333333333334</v>
      </c>
      <c r="K469" s="31">
        <v>2470</v>
      </c>
      <c r="L469" s="31">
        <v>2360</v>
      </c>
      <c r="M469" s="31">
        <v>33.303800000000003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2783.3</v>
      </c>
      <c r="D470" s="40">
        <v>2799.4333333333329</v>
      </c>
      <c r="E470" s="40">
        <v>2749.8666666666659</v>
      </c>
      <c r="F470" s="40">
        <v>2716.4333333333329</v>
      </c>
      <c r="G470" s="40">
        <v>2666.8666666666659</v>
      </c>
      <c r="H470" s="40">
        <v>2832.8666666666659</v>
      </c>
      <c r="I470" s="40">
        <v>2882.4333333333325</v>
      </c>
      <c r="J470" s="40">
        <v>2915.8666666666659</v>
      </c>
      <c r="K470" s="31">
        <v>2849</v>
      </c>
      <c r="L470" s="31">
        <v>2766</v>
      </c>
      <c r="M470" s="31">
        <v>2.74092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488.8</v>
      </c>
      <c r="D471" s="40">
        <v>503.39999999999992</v>
      </c>
      <c r="E471" s="40">
        <v>470.79999999999984</v>
      </c>
      <c r="F471" s="40">
        <v>452.7999999999999</v>
      </c>
      <c r="G471" s="40">
        <v>420.19999999999982</v>
      </c>
      <c r="H471" s="40">
        <v>521.39999999999986</v>
      </c>
      <c r="I471" s="40">
        <v>553.99999999999989</v>
      </c>
      <c r="J471" s="40">
        <v>571.99999999999989</v>
      </c>
      <c r="K471" s="31">
        <v>536</v>
      </c>
      <c r="L471" s="31">
        <v>485.4</v>
      </c>
      <c r="M471" s="31">
        <v>74.247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1005.7</v>
      </c>
      <c r="D472" s="40">
        <v>1016.6166666666668</v>
      </c>
      <c r="E472" s="40">
        <v>989.08333333333348</v>
      </c>
      <c r="F472" s="40">
        <v>972.4666666666667</v>
      </c>
      <c r="G472" s="40">
        <v>944.93333333333339</v>
      </c>
      <c r="H472" s="40">
        <v>1033.2333333333336</v>
      </c>
      <c r="I472" s="40">
        <v>1060.7666666666669</v>
      </c>
      <c r="J472" s="40">
        <v>1077.3833333333337</v>
      </c>
      <c r="K472" s="31">
        <v>1044.1500000000001</v>
      </c>
      <c r="L472" s="31">
        <v>1000</v>
      </c>
      <c r="M472" s="31">
        <v>4.9539299999999997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37.65</v>
      </c>
      <c r="D473" s="40">
        <v>38.116666666666667</v>
      </c>
      <c r="E473" s="40">
        <v>36.933333333333337</v>
      </c>
      <c r="F473" s="40">
        <v>36.216666666666669</v>
      </c>
      <c r="G473" s="40">
        <v>35.033333333333339</v>
      </c>
      <c r="H473" s="40">
        <v>38.833333333333336</v>
      </c>
      <c r="I473" s="40">
        <v>40.016666666666659</v>
      </c>
      <c r="J473" s="40">
        <v>40.733333333333334</v>
      </c>
      <c r="K473" s="31">
        <v>39.299999999999997</v>
      </c>
      <c r="L473" s="31">
        <v>37.4</v>
      </c>
      <c r="M473" s="31">
        <v>259.15839</v>
      </c>
      <c r="N473" s="1"/>
      <c r="O473" s="1"/>
    </row>
    <row r="474" spans="1:15" ht="12.75" customHeight="1">
      <c r="A474" s="31">
        <v>464</v>
      </c>
      <c r="B474" s="31" t="s">
        <v>544</v>
      </c>
      <c r="C474" s="31">
        <v>178.8</v>
      </c>
      <c r="D474" s="40">
        <v>177.81666666666669</v>
      </c>
      <c r="E474" s="40">
        <v>171.98333333333338</v>
      </c>
      <c r="F474" s="40">
        <v>165.16666666666669</v>
      </c>
      <c r="G474" s="40">
        <v>159.33333333333337</v>
      </c>
      <c r="H474" s="40">
        <v>184.63333333333338</v>
      </c>
      <c r="I474" s="40">
        <v>190.4666666666667</v>
      </c>
      <c r="J474" s="40">
        <v>197.28333333333339</v>
      </c>
      <c r="K474" s="31">
        <v>183.65</v>
      </c>
      <c r="L474" s="31">
        <v>171</v>
      </c>
      <c r="M474" s="31">
        <v>42.959569999999999</v>
      </c>
      <c r="N474" s="1"/>
      <c r="O474" s="1"/>
    </row>
    <row r="475" spans="1:15" ht="12.75" customHeight="1">
      <c r="A475" s="31">
        <v>465</v>
      </c>
      <c r="B475" s="31" t="s">
        <v>531</v>
      </c>
      <c r="C475" s="31">
        <v>11103.7</v>
      </c>
      <c r="D475" s="40">
        <v>11101.199999999999</v>
      </c>
      <c r="E475" s="40">
        <v>10582.499999999998</v>
      </c>
      <c r="F475" s="40">
        <v>10061.299999999999</v>
      </c>
      <c r="G475" s="40">
        <v>9542.5999999999985</v>
      </c>
      <c r="H475" s="40">
        <v>11622.399999999998</v>
      </c>
      <c r="I475" s="40">
        <v>12141.099999999999</v>
      </c>
      <c r="J475" s="40">
        <v>12662.299999999997</v>
      </c>
      <c r="K475" s="31">
        <v>11619.9</v>
      </c>
      <c r="L475" s="31">
        <v>10580</v>
      </c>
      <c r="M475" s="31">
        <v>1.7953699999999999</v>
      </c>
      <c r="N475" s="1"/>
      <c r="O475" s="1"/>
    </row>
    <row r="476" spans="1:15" ht="12.75" customHeight="1">
      <c r="A476" s="31">
        <v>466</v>
      </c>
      <c r="B476" s="31" t="s">
        <v>1049</v>
      </c>
      <c r="C476" s="31">
        <v>53.45</v>
      </c>
      <c r="D476" s="40">
        <v>54.85</v>
      </c>
      <c r="E476" s="40">
        <v>51.400000000000006</v>
      </c>
      <c r="F476" s="40">
        <v>49.35</v>
      </c>
      <c r="G476" s="40">
        <v>45.900000000000006</v>
      </c>
      <c r="H476" s="40">
        <v>56.900000000000006</v>
      </c>
      <c r="I476" s="40">
        <v>60.350000000000009</v>
      </c>
      <c r="J476" s="40">
        <v>62.400000000000006</v>
      </c>
      <c r="K476" s="31">
        <v>58.3</v>
      </c>
      <c r="L476" s="31">
        <v>52.8</v>
      </c>
      <c r="M476" s="31">
        <v>208.74476000000001</v>
      </c>
      <c r="N476" s="1"/>
      <c r="O476" s="1"/>
    </row>
    <row r="477" spans="1:15" ht="12.75" customHeight="1">
      <c r="A477" s="31">
        <v>467</v>
      </c>
      <c r="B477" s="31" t="s">
        <v>532</v>
      </c>
      <c r="C477" s="31">
        <v>41.05</v>
      </c>
      <c r="D477" s="40">
        <v>41.199999999999996</v>
      </c>
      <c r="E477" s="40">
        <v>40.449999999999989</v>
      </c>
      <c r="F477" s="40">
        <v>39.849999999999994</v>
      </c>
      <c r="G477" s="40">
        <v>39.099999999999987</v>
      </c>
      <c r="H477" s="40">
        <v>41.79999999999999</v>
      </c>
      <c r="I477" s="40">
        <v>42.550000000000004</v>
      </c>
      <c r="J477" s="40">
        <v>43.149999999999991</v>
      </c>
      <c r="K477" s="31">
        <v>41.95</v>
      </c>
      <c r="L477" s="31">
        <v>40.6</v>
      </c>
      <c r="M477" s="31">
        <v>71.627899999999997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651.95000000000005</v>
      </c>
      <c r="D478" s="40">
        <v>643.58333333333337</v>
      </c>
      <c r="E478" s="40">
        <v>630.66666666666674</v>
      </c>
      <c r="F478" s="40">
        <v>609.38333333333333</v>
      </c>
      <c r="G478" s="40">
        <v>596.4666666666667</v>
      </c>
      <c r="H478" s="40">
        <v>664.86666666666679</v>
      </c>
      <c r="I478" s="40">
        <v>677.78333333333353</v>
      </c>
      <c r="J478" s="40">
        <v>699.06666666666683</v>
      </c>
      <c r="K478" s="31">
        <v>656.5</v>
      </c>
      <c r="L478" s="31">
        <v>622.29999999999995</v>
      </c>
      <c r="M478" s="31">
        <v>74.084940000000003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1630.95</v>
      </c>
      <c r="D479" s="40">
        <v>1625.8333333333333</v>
      </c>
      <c r="E479" s="40">
        <v>1561.6666666666665</v>
      </c>
      <c r="F479" s="40">
        <v>1492.3833333333332</v>
      </c>
      <c r="G479" s="40">
        <v>1428.2166666666665</v>
      </c>
      <c r="H479" s="40">
        <v>1695.1166666666666</v>
      </c>
      <c r="I479" s="40">
        <v>1759.2833333333331</v>
      </c>
      <c r="J479" s="40">
        <v>1828.5666666666666</v>
      </c>
      <c r="K479" s="31">
        <v>1690</v>
      </c>
      <c r="L479" s="31">
        <v>1556.55</v>
      </c>
      <c r="M479" s="31">
        <v>15.31715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14.4</v>
      </c>
      <c r="D480" s="40">
        <v>14.550000000000002</v>
      </c>
      <c r="E480" s="40">
        <v>14.150000000000006</v>
      </c>
      <c r="F480" s="40">
        <v>13.900000000000004</v>
      </c>
      <c r="G480" s="40">
        <v>13.500000000000007</v>
      </c>
      <c r="H480" s="40">
        <v>14.800000000000004</v>
      </c>
      <c r="I480" s="40">
        <v>15.2</v>
      </c>
      <c r="J480" s="40">
        <v>15.450000000000003</v>
      </c>
      <c r="K480" s="31">
        <v>14.95</v>
      </c>
      <c r="L480" s="31">
        <v>14.3</v>
      </c>
      <c r="M480" s="31">
        <v>233.74637999999999</v>
      </c>
      <c r="N480" s="1"/>
      <c r="O480" s="1"/>
    </row>
    <row r="481" spans="1:15" ht="12.75" customHeight="1">
      <c r="A481" s="31">
        <v>471</v>
      </c>
      <c r="B481" s="31" t="s">
        <v>547</v>
      </c>
      <c r="C481" s="31">
        <v>565.6</v>
      </c>
      <c r="D481" s="40">
        <v>572.18333333333339</v>
      </c>
      <c r="E481" s="40">
        <v>556.91666666666674</v>
      </c>
      <c r="F481" s="40">
        <v>548.23333333333335</v>
      </c>
      <c r="G481" s="40">
        <v>532.9666666666667</v>
      </c>
      <c r="H481" s="40">
        <v>580.86666666666679</v>
      </c>
      <c r="I481" s="40">
        <v>596.13333333333344</v>
      </c>
      <c r="J481" s="40">
        <v>604.81666666666683</v>
      </c>
      <c r="K481" s="31">
        <v>587.45000000000005</v>
      </c>
      <c r="L481" s="31">
        <v>563.5</v>
      </c>
      <c r="M481" s="31">
        <v>2.2493400000000001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152.5</v>
      </c>
      <c r="D482" s="40">
        <v>153.81666666666669</v>
      </c>
      <c r="E482" s="40">
        <v>150.33333333333337</v>
      </c>
      <c r="F482" s="40">
        <v>148.16666666666669</v>
      </c>
      <c r="G482" s="40">
        <v>144.68333333333337</v>
      </c>
      <c r="H482" s="40">
        <v>155.98333333333338</v>
      </c>
      <c r="I482" s="40">
        <v>159.46666666666667</v>
      </c>
      <c r="J482" s="40">
        <v>161.63333333333338</v>
      </c>
      <c r="K482" s="31">
        <v>157.30000000000001</v>
      </c>
      <c r="L482" s="31">
        <v>151.65</v>
      </c>
      <c r="M482" s="31">
        <v>3.0416799999999999</v>
      </c>
      <c r="N482" s="1"/>
      <c r="O482" s="1"/>
    </row>
    <row r="483" spans="1:15" ht="12.75" customHeight="1">
      <c r="A483" s="31">
        <v>473</v>
      </c>
      <c r="B483" s="31" t="s">
        <v>550</v>
      </c>
      <c r="C483" s="31">
        <v>21.2</v>
      </c>
      <c r="D483" s="40">
        <v>21.416666666666668</v>
      </c>
      <c r="E483" s="40">
        <v>20.783333333333335</v>
      </c>
      <c r="F483" s="40">
        <v>20.366666666666667</v>
      </c>
      <c r="G483" s="40">
        <v>19.733333333333334</v>
      </c>
      <c r="H483" s="40">
        <v>21.833333333333336</v>
      </c>
      <c r="I483" s="40">
        <v>22.466666666666669</v>
      </c>
      <c r="J483" s="40">
        <v>22.883333333333336</v>
      </c>
      <c r="K483" s="31">
        <v>22.05</v>
      </c>
      <c r="L483" s="31">
        <v>21</v>
      </c>
      <c r="M483" s="31">
        <v>19.576910000000002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7446.65</v>
      </c>
      <c r="D484" s="40">
        <v>7433.55</v>
      </c>
      <c r="E484" s="40">
        <v>7367.1</v>
      </c>
      <c r="F484" s="40">
        <v>7287.55</v>
      </c>
      <c r="G484" s="40">
        <v>7221.1</v>
      </c>
      <c r="H484" s="40">
        <v>7513.1</v>
      </c>
      <c r="I484" s="40">
        <v>7579.5499999999993</v>
      </c>
      <c r="J484" s="40">
        <v>7659.1</v>
      </c>
      <c r="K484" s="31">
        <v>7500</v>
      </c>
      <c r="L484" s="31">
        <v>7354</v>
      </c>
      <c r="M484" s="31">
        <v>5.5689700000000002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46.75</v>
      </c>
      <c r="D485" s="40">
        <v>47.800000000000004</v>
      </c>
      <c r="E485" s="40">
        <v>45.20000000000001</v>
      </c>
      <c r="F485" s="40">
        <v>43.650000000000006</v>
      </c>
      <c r="G485" s="40">
        <v>41.050000000000011</v>
      </c>
      <c r="H485" s="40">
        <v>49.350000000000009</v>
      </c>
      <c r="I485" s="40">
        <v>51.95</v>
      </c>
      <c r="J485" s="40">
        <v>53.500000000000007</v>
      </c>
      <c r="K485" s="31">
        <v>50.4</v>
      </c>
      <c r="L485" s="31">
        <v>46.25</v>
      </c>
      <c r="M485" s="31">
        <v>230.90906000000001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729.9</v>
      </c>
      <c r="D486" s="40">
        <v>734.65</v>
      </c>
      <c r="E486" s="40">
        <v>721.09999999999991</v>
      </c>
      <c r="F486" s="40">
        <v>712.3</v>
      </c>
      <c r="G486" s="40">
        <v>698.74999999999989</v>
      </c>
      <c r="H486" s="40">
        <v>743.44999999999993</v>
      </c>
      <c r="I486" s="40">
        <v>756.99999999999989</v>
      </c>
      <c r="J486" s="40">
        <v>765.8</v>
      </c>
      <c r="K486" s="31">
        <v>748.2</v>
      </c>
      <c r="L486" s="31">
        <v>725.85</v>
      </c>
      <c r="M486" s="31">
        <v>28.758500000000002</v>
      </c>
      <c r="N486" s="1"/>
      <c r="O486" s="1"/>
    </row>
    <row r="487" spans="1:15" ht="12.75" customHeight="1">
      <c r="A487" s="31">
        <v>477</v>
      </c>
      <c r="B487" s="31" t="s">
        <v>548</v>
      </c>
      <c r="C487" s="31">
        <v>1031.3</v>
      </c>
      <c r="D487" s="40">
        <v>1038.4166666666667</v>
      </c>
      <c r="E487" s="40">
        <v>1012.8833333333334</v>
      </c>
      <c r="F487" s="40">
        <v>994.4666666666667</v>
      </c>
      <c r="G487" s="40">
        <v>968.93333333333339</v>
      </c>
      <c r="H487" s="40">
        <v>1056.8333333333335</v>
      </c>
      <c r="I487" s="40">
        <v>1082.3666666666668</v>
      </c>
      <c r="J487" s="40">
        <v>1100.7833333333335</v>
      </c>
      <c r="K487" s="31">
        <v>1063.95</v>
      </c>
      <c r="L487" s="31">
        <v>1020</v>
      </c>
      <c r="M487" s="31">
        <v>0.90400999999999998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618.70000000000005</v>
      </c>
      <c r="D488" s="40">
        <v>622.15</v>
      </c>
      <c r="E488" s="40">
        <v>595.29999999999995</v>
      </c>
      <c r="F488" s="40">
        <v>571.9</v>
      </c>
      <c r="G488" s="40">
        <v>545.04999999999995</v>
      </c>
      <c r="H488" s="40">
        <v>645.54999999999995</v>
      </c>
      <c r="I488" s="40">
        <v>672.40000000000009</v>
      </c>
      <c r="J488" s="40">
        <v>695.8</v>
      </c>
      <c r="K488" s="31">
        <v>649</v>
      </c>
      <c r="L488" s="31">
        <v>598.75</v>
      </c>
      <c r="M488" s="31">
        <v>5.7132800000000001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37.4</v>
      </c>
      <c r="D489" s="40">
        <v>37.65</v>
      </c>
      <c r="E489" s="40">
        <v>37</v>
      </c>
      <c r="F489" s="40">
        <v>36.6</v>
      </c>
      <c r="G489" s="40">
        <v>35.950000000000003</v>
      </c>
      <c r="H489" s="40">
        <v>38.049999999999997</v>
      </c>
      <c r="I489" s="40">
        <v>38.699999999999989</v>
      </c>
      <c r="J489" s="40">
        <v>39.099999999999994</v>
      </c>
      <c r="K489" s="31">
        <v>38.299999999999997</v>
      </c>
      <c r="L489" s="31">
        <v>37.25</v>
      </c>
      <c r="M489" s="31">
        <v>19.483260000000001</v>
      </c>
      <c r="N489" s="1"/>
      <c r="O489" s="1"/>
    </row>
    <row r="490" spans="1:15" ht="12.75" customHeight="1">
      <c r="A490" s="31">
        <v>480</v>
      </c>
      <c r="B490" s="31" t="s">
        <v>555</v>
      </c>
      <c r="C490" s="31">
        <v>1367.2</v>
      </c>
      <c r="D490" s="40">
        <v>1370.6833333333332</v>
      </c>
      <c r="E490" s="40">
        <v>1309.1166666666663</v>
      </c>
      <c r="F490" s="40">
        <v>1251.0333333333331</v>
      </c>
      <c r="G490" s="40">
        <v>1189.4666666666662</v>
      </c>
      <c r="H490" s="40">
        <v>1428.7666666666664</v>
      </c>
      <c r="I490" s="40">
        <v>1490.3333333333335</v>
      </c>
      <c r="J490" s="40">
        <v>1548.4166666666665</v>
      </c>
      <c r="K490" s="31">
        <v>1432.25</v>
      </c>
      <c r="L490" s="31">
        <v>1312.6</v>
      </c>
      <c r="M490" s="31">
        <v>0.72031999999999996</v>
      </c>
      <c r="N490" s="1"/>
      <c r="O490" s="1"/>
    </row>
    <row r="491" spans="1:15" ht="12.75" customHeight="1">
      <c r="A491" s="31">
        <v>481</v>
      </c>
      <c r="B491" s="31" t="s">
        <v>557</v>
      </c>
      <c r="C491" s="31">
        <v>289.7</v>
      </c>
      <c r="D491" s="40">
        <v>293.21666666666664</v>
      </c>
      <c r="E491" s="40">
        <v>284.5333333333333</v>
      </c>
      <c r="F491" s="40">
        <v>279.36666666666667</v>
      </c>
      <c r="G491" s="40">
        <v>270.68333333333334</v>
      </c>
      <c r="H491" s="40">
        <v>298.38333333333327</v>
      </c>
      <c r="I491" s="40">
        <v>307.06666666666655</v>
      </c>
      <c r="J491" s="40">
        <v>312.23333333333323</v>
      </c>
      <c r="K491" s="31">
        <v>301.89999999999998</v>
      </c>
      <c r="L491" s="31">
        <v>288.05</v>
      </c>
      <c r="M491" s="31">
        <v>1.5769200000000001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823.4</v>
      </c>
      <c r="D492" s="40">
        <v>827.13333333333333</v>
      </c>
      <c r="E492" s="40">
        <v>812.26666666666665</v>
      </c>
      <c r="F492" s="40">
        <v>801.13333333333333</v>
      </c>
      <c r="G492" s="40">
        <v>786.26666666666665</v>
      </c>
      <c r="H492" s="40">
        <v>838.26666666666665</v>
      </c>
      <c r="I492" s="40">
        <v>853.13333333333321</v>
      </c>
      <c r="J492" s="40">
        <v>864.26666666666665</v>
      </c>
      <c r="K492" s="31">
        <v>842</v>
      </c>
      <c r="L492" s="31">
        <v>816</v>
      </c>
      <c r="M492" s="31">
        <v>4.21305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300.85000000000002</v>
      </c>
      <c r="D493" s="40">
        <v>302.40000000000003</v>
      </c>
      <c r="E493" s="40">
        <v>293.45000000000005</v>
      </c>
      <c r="F493" s="40">
        <v>286.05</v>
      </c>
      <c r="G493" s="40">
        <v>277.10000000000002</v>
      </c>
      <c r="H493" s="40">
        <v>309.80000000000007</v>
      </c>
      <c r="I493" s="40">
        <v>318.75</v>
      </c>
      <c r="J493" s="40">
        <v>326.15000000000009</v>
      </c>
      <c r="K493" s="31">
        <v>311.35000000000002</v>
      </c>
      <c r="L493" s="31">
        <v>295</v>
      </c>
      <c r="M493" s="31">
        <v>253.64270999999999</v>
      </c>
      <c r="N493" s="1"/>
      <c r="O493" s="1"/>
    </row>
    <row r="494" spans="1:15" ht="12.75" customHeight="1">
      <c r="A494" s="31">
        <v>484</v>
      </c>
      <c r="B494" s="31" t="s">
        <v>558</v>
      </c>
      <c r="C494" s="31">
        <v>2739.5</v>
      </c>
      <c r="D494" s="40">
        <v>2761.6166666666668</v>
      </c>
      <c r="E494" s="40">
        <v>2710.8833333333337</v>
      </c>
      <c r="F494" s="40">
        <v>2682.2666666666669</v>
      </c>
      <c r="G494" s="40">
        <v>2631.5333333333338</v>
      </c>
      <c r="H494" s="40">
        <v>2790.2333333333336</v>
      </c>
      <c r="I494" s="40">
        <v>2840.9666666666672</v>
      </c>
      <c r="J494" s="40">
        <v>2869.5833333333335</v>
      </c>
      <c r="K494" s="31">
        <v>2812.35</v>
      </c>
      <c r="L494" s="31">
        <v>2733</v>
      </c>
      <c r="M494" s="31">
        <v>0.3901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261.2</v>
      </c>
      <c r="D495" s="40">
        <v>255.71666666666667</v>
      </c>
      <c r="E495" s="40">
        <v>247.48333333333335</v>
      </c>
      <c r="F495" s="40">
        <v>233.76666666666668</v>
      </c>
      <c r="G495" s="40">
        <v>225.53333333333336</v>
      </c>
      <c r="H495" s="40">
        <v>269.43333333333334</v>
      </c>
      <c r="I495" s="40">
        <v>277.66666666666663</v>
      </c>
      <c r="J495" s="40">
        <v>291.38333333333333</v>
      </c>
      <c r="K495" s="31">
        <v>263.95</v>
      </c>
      <c r="L495" s="31">
        <v>242</v>
      </c>
      <c r="M495" s="31">
        <v>19.040890000000001</v>
      </c>
      <c r="N495" s="1"/>
      <c r="O495" s="1"/>
    </row>
    <row r="496" spans="1:15" ht="12.75" customHeight="1">
      <c r="A496" s="31">
        <v>486</v>
      </c>
      <c r="B496" s="31" t="s">
        <v>559</v>
      </c>
      <c r="C496" s="31">
        <v>1949.45</v>
      </c>
      <c r="D496" s="40">
        <v>1951.7166666666665</v>
      </c>
      <c r="E496" s="40">
        <v>1934.2333333333329</v>
      </c>
      <c r="F496" s="40">
        <v>1919.0166666666664</v>
      </c>
      <c r="G496" s="40">
        <v>1901.5333333333328</v>
      </c>
      <c r="H496" s="40">
        <v>1966.9333333333329</v>
      </c>
      <c r="I496" s="40">
        <v>1984.4166666666665</v>
      </c>
      <c r="J496" s="40">
        <v>1999.633333333333</v>
      </c>
      <c r="K496" s="31">
        <v>1969.2</v>
      </c>
      <c r="L496" s="31">
        <v>1936.5</v>
      </c>
      <c r="M496" s="31">
        <v>0.71965000000000001</v>
      </c>
      <c r="N496" s="1"/>
      <c r="O496" s="1"/>
    </row>
    <row r="497" spans="1:15" ht="12.75" customHeight="1">
      <c r="A497" s="31">
        <v>487</v>
      </c>
      <c r="B497" s="31" t="s">
        <v>552</v>
      </c>
      <c r="C497" s="31">
        <v>532.6</v>
      </c>
      <c r="D497" s="40">
        <v>543.93333333333339</v>
      </c>
      <c r="E497" s="40">
        <v>516.81666666666683</v>
      </c>
      <c r="F497" s="40">
        <v>501.03333333333342</v>
      </c>
      <c r="G497" s="40">
        <v>473.91666666666686</v>
      </c>
      <c r="H497" s="40">
        <v>559.71666666666681</v>
      </c>
      <c r="I497" s="40">
        <v>586.83333333333337</v>
      </c>
      <c r="J497" s="40">
        <v>602.61666666666679</v>
      </c>
      <c r="K497" s="31">
        <v>571.04999999999995</v>
      </c>
      <c r="L497" s="31">
        <v>528.15</v>
      </c>
      <c r="M497" s="31">
        <v>4.0598700000000001</v>
      </c>
      <c r="N497" s="1"/>
      <c r="O497" s="1"/>
    </row>
    <row r="498" spans="1:15" ht="12.75" customHeight="1">
      <c r="A498" s="31">
        <v>488</v>
      </c>
      <c r="B498" s="31" t="s">
        <v>551</v>
      </c>
      <c r="C498" s="31">
        <v>4052.7</v>
      </c>
      <c r="D498" s="40">
        <v>4078.0166666666664</v>
      </c>
      <c r="E498" s="40">
        <v>3978.1333333333332</v>
      </c>
      <c r="F498" s="40">
        <v>3903.5666666666666</v>
      </c>
      <c r="G498" s="40">
        <v>3803.6833333333334</v>
      </c>
      <c r="H498" s="40">
        <v>4152.583333333333</v>
      </c>
      <c r="I498" s="40">
        <v>4252.4666666666662</v>
      </c>
      <c r="J498" s="40">
        <v>4327.0333333333328</v>
      </c>
      <c r="K498" s="31">
        <v>4177.8999999999996</v>
      </c>
      <c r="L498" s="31">
        <v>4003.45</v>
      </c>
      <c r="M498" s="31">
        <v>0.22663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1155.3</v>
      </c>
      <c r="D499" s="40">
        <v>1165.2833333333333</v>
      </c>
      <c r="E499" s="40">
        <v>1141.0166666666667</v>
      </c>
      <c r="F499" s="40">
        <v>1126.7333333333333</v>
      </c>
      <c r="G499" s="40">
        <v>1102.4666666666667</v>
      </c>
      <c r="H499" s="40">
        <v>1179.5666666666666</v>
      </c>
      <c r="I499" s="40">
        <v>1203.833333333333</v>
      </c>
      <c r="J499" s="40">
        <v>1218.1166666666666</v>
      </c>
      <c r="K499" s="31">
        <v>1189.55</v>
      </c>
      <c r="L499" s="31">
        <v>1151</v>
      </c>
      <c r="M499" s="31">
        <v>5.3615500000000003</v>
      </c>
      <c r="N499" s="1"/>
      <c r="O499" s="1"/>
    </row>
    <row r="500" spans="1:15" ht="12.75" customHeight="1">
      <c r="A500" s="31">
        <v>490</v>
      </c>
      <c r="B500" s="31" t="s">
        <v>556</v>
      </c>
      <c r="C500" s="31">
        <v>1970.05</v>
      </c>
      <c r="D500" s="40">
        <v>1994.3500000000001</v>
      </c>
      <c r="E500" s="40">
        <v>1936.7000000000003</v>
      </c>
      <c r="F500" s="40">
        <v>1903.3500000000001</v>
      </c>
      <c r="G500" s="40">
        <v>1845.7000000000003</v>
      </c>
      <c r="H500" s="40">
        <v>2027.7000000000003</v>
      </c>
      <c r="I500" s="40">
        <v>2085.3500000000004</v>
      </c>
      <c r="J500" s="40">
        <v>2118.7000000000003</v>
      </c>
      <c r="K500" s="31">
        <v>2052</v>
      </c>
      <c r="L500" s="31">
        <v>1961</v>
      </c>
      <c r="M500" s="31">
        <v>4.38164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7480.9</v>
      </c>
      <c r="D501" s="40">
        <v>7482.2333333333336</v>
      </c>
      <c r="E501" s="40">
        <v>7364.4666666666672</v>
      </c>
      <c r="F501" s="40">
        <v>7248.0333333333338</v>
      </c>
      <c r="G501" s="40">
        <v>7130.2666666666673</v>
      </c>
      <c r="H501" s="40">
        <v>7598.666666666667</v>
      </c>
      <c r="I501" s="40">
        <v>7716.4333333333334</v>
      </c>
      <c r="J501" s="40">
        <v>7832.8666666666668</v>
      </c>
      <c r="K501" s="31">
        <v>7600</v>
      </c>
      <c r="L501" s="31">
        <v>7365.8</v>
      </c>
      <c r="M501" s="31">
        <v>6.1760000000000002E-2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129.1</v>
      </c>
      <c r="D502" s="40">
        <v>130.01666666666665</v>
      </c>
      <c r="E502" s="40">
        <v>126.83333333333331</v>
      </c>
      <c r="F502" s="40">
        <v>124.56666666666666</v>
      </c>
      <c r="G502" s="40">
        <v>121.38333333333333</v>
      </c>
      <c r="H502" s="40">
        <v>132.2833333333333</v>
      </c>
      <c r="I502" s="40">
        <v>135.46666666666664</v>
      </c>
      <c r="J502" s="40">
        <v>137.73333333333329</v>
      </c>
      <c r="K502" s="31">
        <v>133.19999999999999</v>
      </c>
      <c r="L502" s="31">
        <v>127.75</v>
      </c>
      <c r="M502" s="31">
        <v>6.8953300000000004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140.94999999999999</v>
      </c>
      <c r="D503" s="40">
        <v>142.13333333333335</v>
      </c>
      <c r="E503" s="40">
        <v>138.8666666666667</v>
      </c>
      <c r="F503" s="40">
        <v>136.78333333333336</v>
      </c>
      <c r="G503" s="40">
        <v>133.51666666666671</v>
      </c>
      <c r="H503" s="40">
        <v>144.2166666666667</v>
      </c>
      <c r="I503" s="40">
        <v>147.48333333333335</v>
      </c>
      <c r="J503" s="40">
        <v>149.56666666666669</v>
      </c>
      <c r="K503" s="31">
        <v>145.4</v>
      </c>
      <c r="L503" s="31">
        <v>140.05000000000001</v>
      </c>
      <c r="M503" s="31">
        <v>22.151209999999999</v>
      </c>
      <c r="N503" s="1"/>
      <c r="O503" s="1"/>
    </row>
    <row r="504" spans="1:15" ht="12.75" customHeight="1">
      <c r="A504" s="31">
        <v>494</v>
      </c>
      <c r="B504" s="31" t="s">
        <v>563</v>
      </c>
      <c r="C504" s="31">
        <v>573.95000000000005</v>
      </c>
      <c r="D504" s="40">
        <v>572.7166666666667</v>
      </c>
      <c r="E504" s="40">
        <v>559.88333333333344</v>
      </c>
      <c r="F504" s="40">
        <v>545.81666666666672</v>
      </c>
      <c r="G504" s="40">
        <v>532.98333333333346</v>
      </c>
      <c r="H504" s="40">
        <v>586.78333333333342</v>
      </c>
      <c r="I504" s="40">
        <v>599.61666666666667</v>
      </c>
      <c r="J504" s="40">
        <v>613.68333333333339</v>
      </c>
      <c r="K504" s="31">
        <v>585.54999999999995</v>
      </c>
      <c r="L504" s="31">
        <v>558.65</v>
      </c>
      <c r="M504" s="31">
        <v>1.08643</v>
      </c>
      <c r="N504" s="1"/>
      <c r="O504" s="1"/>
    </row>
    <row r="505" spans="1:15" ht="12.75" customHeight="1">
      <c r="A505" s="31">
        <v>495</v>
      </c>
      <c r="B505" s="31" t="s">
        <v>282</v>
      </c>
      <c r="C505" s="31">
        <v>2291.1</v>
      </c>
      <c r="D505" s="40">
        <v>2278.0833333333335</v>
      </c>
      <c r="E505" s="40">
        <v>2218.166666666667</v>
      </c>
      <c r="F505" s="40">
        <v>2145.2333333333336</v>
      </c>
      <c r="G505" s="40">
        <v>2085.3166666666671</v>
      </c>
      <c r="H505" s="40">
        <v>2351.0166666666669</v>
      </c>
      <c r="I505" s="40">
        <v>2410.9333333333338</v>
      </c>
      <c r="J505" s="40">
        <v>2483.8666666666668</v>
      </c>
      <c r="K505" s="31">
        <v>2338</v>
      </c>
      <c r="L505" s="31">
        <v>2205.15</v>
      </c>
      <c r="M505" s="31">
        <v>1.3230299999999999</v>
      </c>
      <c r="N505" s="1"/>
      <c r="O505" s="1"/>
    </row>
    <row r="506" spans="1:15" ht="12.75" customHeight="1">
      <c r="A506" s="31">
        <v>496</v>
      </c>
      <c r="B506" s="474" t="s">
        <v>214</v>
      </c>
      <c r="C506" s="474">
        <v>656.9</v>
      </c>
      <c r="D506" s="475">
        <v>661.16666666666663</v>
      </c>
      <c r="E506" s="475">
        <v>650.73333333333323</v>
      </c>
      <c r="F506" s="475">
        <v>644.56666666666661</v>
      </c>
      <c r="G506" s="475">
        <v>634.13333333333321</v>
      </c>
      <c r="H506" s="475">
        <v>667.33333333333326</v>
      </c>
      <c r="I506" s="475">
        <v>677.76666666666665</v>
      </c>
      <c r="J506" s="475">
        <v>683.93333333333328</v>
      </c>
      <c r="K506" s="474">
        <v>671.6</v>
      </c>
      <c r="L506" s="474">
        <v>655</v>
      </c>
      <c r="M506" s="474">
        <v>51.787709999999997</v>
      </c>
      <c r="N506" s="1"/>
      <c r="O506" s="1"/>
    </row>
    <row r="507" spans="1:15" ht="12.75" customHeight="1">
      <c r="A507" s="33">
        <v>497</v>
      </c>
      <c r="B507" s="476" t="s">
        <v>564</v>
      </c>
      <c r="C507" s="439">
        <v>427.2</v>
      </c>
      <c r="D507" s="486">
        <v>429.91666666666669</v>
      </c>
      <c r="E507" s="486">
        <v>420.83333333333337</v>
      </c>
      <c r="F507" s="486">
        <v>414.4666666666667</v>
      </c>
      <c r="G507" s="486">
        <v>405.38333333333338</v>
      </c>
      <c r="H507" s="486">
        <v>436.28333333333336</v>
      </c>
      <c r="I507" s="486">
        <v>445.36666666666673</v>
      </c>
      <c r="J507" s="486">
        <v>451.73333333333335</v>
      </c>
      <c r="K507" s="439">
        <v>439</v>
      </c>
      <c r="L507" s="439">
        <v>423.55</v>
      </c>
      <c r="M507" s="439">
        <v>3.5377299999999998</v>
      </c>
      <c r="N507" s="1"/>
      <c r="O507" s="1"/>
    </row>
    <row r="508" spans="1:15" ht="12.75" customHeight="1">
      <c r="A508" s="33">
        <v>498</v>
      </c>
      <c r="B508" s="476" t="s">
        <v>283</v>
      </c>
      <c r="C508" s="439">
        <v>12.75</v>
      </c>
      <c r="D508" s="486">
        <v>12.833333333333334</v>
      </c>
      <c r="E508" s="486">
        <v>12.566666666666668</v>
      </c>
      <c r="F508" s="486">
        <v>12.383333333333335</v>
      </c>
      <c r="G508" s="486">
        <v>12.116666666666669</v>
      </c>
      <c r="H508" s="486">
        <v>13.016666666666667</v>
      </c>
      <c r="I508" s="486">
        <v>13.283333333333333</v>
      </c>
      <c r="J508" s="486">
        <v>13.466666666666667</v>
      </c>
      <c r="K508" s="439">
        <v>13.1</v>
      </c>
      <c r="L508" s="439">
        <v>12.65</v>
      </c>
      <c r="M508" s="439">
        <v>1220.3207399999999</v>
      </c>
      <c r="N508" s="1"/>
      <c r="O508" s="1"/>
    </row>
    <row r="509" spans="1:15" ht="12.75" customHeight="1">
      <c r="A509" s="33">
        <v>499</v>
      </c>
      <c r="B509" s="476" t="s">
        <v>215</v>
      </c>
      <c r="C509" s="439">
        <v>297.3</v>
      </c>
      <c r="D509" s="486">
        <v>299.3</v>
      </c>
      <c r="E509" s="486">
        <v>293.10000000000002</v>
      </c>
      <c r="F509" s="486">
        <v>288.90000000000003</v>
      </c>
      <c r="G509" s="486">
        <v>282.70000000000005</v>
      </c>
      <c r="H509" s="486">
        <v>303.5</v>
      </c>
      <c r="I509" s="486">
        <v>309.69999999999993</v>
      </c>
      <c r="J509" s="486">
        <v>313.89999999999998</v>
      </c>
      <c r="K509" s="439">
        <v>305.5</v>
      </c>
      <c r="L509" s="439">
        <v>295.10000000000002</v>
      </c>
      <c r="M509" s="439">
        <v>149.25459000000001</v>
      </c>
      <c r="N509" s="1"/>
      <c r="O509" s="1"/>
    </row>
    <row r="510" spans="1:15" ht="12.75" customHeight="1">
      <c r="A510" s="33">
        <v>500</v>
      </c>
      <c r="B510" s="438" t="s">
        <v>565</v>
      </c>
      <c r="C510" s="439">
        <v>470.25</v>
      </c>
      <c r="D510" s="486">
        <v>471.7833333333333</v>
      </c>
      <c r="E510" s="486">
        <v>463.46666666666658</v>
      </c>
      <c r="F510" s="486">
        <v>456.68333333333328</v>
      </c>
      <c r="G510" s="486">
        <v>448.36666666666656</v>
      </c>
      <c r="H510" s="486">
        <v>478.56666666666661</v>
      </c>
      <c r="I510" s="486">
        <v>486.88333333333333</v>
      </c>
      <c r="J510" s="486">
        <v>493.66666666666663</v>
      </c>
      <c r="K510" s="439">
        <v>480.1</v>
      </c>
      <c r="L510" s="439">
        <v>465</v>
      </c>
      <c r="M510" s="439">
        <v>8.0448799999999991</v>
      </c>
      <c r="N510" s="1"/>
      <c r="O510" s="1"/>
    </row>
    <row r="511" spans="1:15" ht="12.75" customHeight="1">
      <c r="A511" s="438">
        <v>501</v>
      </c>
      <c r="B511" s="439" t="s">
        <v>566</v>
      </c>
      <c r="C511" s="486">
        <v>2113.65</v>
      </c>
      <c r="D511" s="486">
        <v>2119.7833333333333</v>
      </c>
      <c r="E511" s="486">
        <v>2075.5666666666666</v>
      </c>
      <c r="F511" s="486">
        <v>2037.4833333333331</v>
      </c>
      <c r="G511" s="486">
        <v>1993.2666666666664</v>
      </c>
      <c r="H511" s="486">
        <v>2157.8666666666668</v>
      </c>
      <c r="I511" s="486">
        <v>2202.083333333333</v>
      </c>
      <c r="J511" s="439">
        <v>2240.166666666667</v>
      </c>
      <c r="K511" s="439">
        <v>2164</v>
      </c>
      <c r="L511" s="439">
        <v>2081.6999999999998</v>
      </c>
      <c r="M511" s="438">
        <v>0.50226999999999999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568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2"/>
      <c r="B5" s="513"/>
      <c r="C5" s="512"/>
      <c r="D5" s="51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569</v>
      </c>
      <c r="B7" s="514" t="s">
        <v>570</v>
      </c>
      <c r="C7" s="513"/>
      <c r="D7" s="7">
        <f>Main!B10</f>
        <v>44498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571</v>
      </c>
      <c r="B9" s="88" t="s">
        <v>572</v>
      </c>
      <c r="C9" s="88" t="s">
        <v>573</v>
      </c>
      <c r="D9" s="88" t="s">
        <v>574</v>
      </c>
      <c r="E9" s="88" t="s">
        <v>575</v>
      </c>
      <c r="F9" s="88" t="s">
        <v>576</v>
      </c>
      <c r="G9" s="88" t="s">
        <v>577</v>
      </c>
      <c r="H9" s="88" t="s">
        <v>578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44497</v>
      </c>
      <c r="B10" s="32">
        <v>539559</v>
      </c>
      <c r="C10" s="31" t="s">
        <v>1075</v>
      </c>
      <c r="D10" s="31" t="s">
        <v>1076</v>
      </c>
      <c r="E10" s="31" t="s">
        <v>579</v>
      </c>
      <c r="F10" s="90">
        <v>24950</v>
      </c>
      <c r="G10" s="32">
        <v>12.75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44497</v>
      </c>
      <c r="B11" s="32">
        <v>539559</v>
      </c>
      <c r="C11" s="31" t="s">
        <v>1075</v>
      </c>
      <c r="D11" s="31" t="s">
        <v>1077</v>
      </c>
      <c r="E11" s="31" t="s">
        <v>580</v>
      </c>
      <c r="F11" s="90">
        <v>24950</v>
      </c>
      <c r="G11" s="32">
        <v>12.75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44497</v>
      </c>
      <c r="B12" s="32">
        <v>539197</v>
      </c>
      <c r="C12" s="31" t="s">
        <v>1078</v>
      </c>
      <c r="D12" s="31" t="s">
        <v>1079</v>
      </c>
      <c r="E12" s="31" t="s">
        <v>580</v>
      </c>
      <c r="F12" s="90">
        <v>417200</v>
      </c>
      <c r="G12" s="32">
        <v>0.56000000000000005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44497</v>
      </c>
      <c r="B13" s="32">
        <v>541302</v>
      </c>
      <c r="C13" s="31" t="s">
        <v>1080</v>
      </c>
      <c r="D13" s="31" t="s">
        <v>1081</v>
      </c>
      <c r="E13" s="31" t="s">
        <v>580</v>
      </c>
      <c r="F13" s="90">
        <v>140000</v>
      </c>
      <c r="G13" s="32">
        <v>43.14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44497</v>
      </c>
      <c r="B14" s="32">
        <v>541302</v>
      </c>
      <c r="C14" s="31" t="s">
        <v>1080</v>
      </c>
      <c r="D14" s="31" t="s">
        <v>1082</v>
      </c>
      <c r="E14" s="31" t="s">
        <v>579</v>
      </c>
      <c r="F14" s="90">
        <v>130000</v>
      </c>
      <c r="G14" s="32">
        <v>43.22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44497</v>
      </c>
      <c r="B15" s="32">
        <v>541302</v>
      </c>
      <c r="C15" s="31" t="s">
        <v>1080</v>
      </c>
      <c r="D15" s="31" t="s">
        <v>1082</v>
      </c>
      <c r="E15" s="31" t="s">
        <v>580</v>
      </c>
      <c r="F15" s="90">
        <v>34000</v>
      </c>
      <c r="G15" s="32">
        <v>44.84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44497</v>
      </c>
      <c r="B16" s="32">
        <v>500068</v>
      </c>
      <c r="C16" s="31" t="s">
        <v>1083</v>
      </c>
      <c r="D16" s="31" t="s">
        <v>1050</v>
      </c>
      <c r="E16" s="31" t="s">
        <v>579</v>
      </c>
      <c r="F16" s="90">
        <v>69981</v>
      </c>
      <c r="G16" s="32">
        <v>5000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44497</v>
      </c>
      <c r="B17" s="32">
        <v>500068</v>
      </c>
      <c r="C17" s="31" t="s">
        <v>1083</v>
      </c>
      <c r="D17" s="31" t="s">
        <v>1050</v>
      </c>
      <c r="E17" s="31" t="s">
        <v>579</v>
      </c>
      <c r="F17" s="90">
        <v>27801</v>
      </c>
      <c r="G17" s="32">
        <v>5000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44497</v>
      </c>
      <c r="B18" s="32">
        <v>500068</v>
      </c>
      <c r="C18" s="31" t="s">
        <v>1083</v>
      </c>
      <c r="D18" s="31" t="s">
        <v>1050</v>
      </c>
      <c r="E18" s="31" t="s">
        <v>579</v>
      </c>
      <c r="F18" s="90">
        <v>19173</v>
      </c>
      <c r="G18" s="32">
        <v>5000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44497</v>
      </c>
      <c r="B19" s="32">
        <v>500068</v>
      </c>
      <c r="C19" s="31" t="s">
        <v>1083</v>
      </c>
      <c r="D19" s="31" t="s">
        <v>1084</v>
      </c>
      <c r="E19" s="31" t="s">
        <v>580</v>
      </c>
      <c r="F19" s="90">
        <v>50000</v>
      </c>
      <c r="G19" s="32">
        <v>5000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44497</v>
      </c>
      <c r="B20" s="32">
        <v>500068</v>
      </c>
      <c r="C20" s="31" t="s">
        <v>1083</v>
      </c>
      <c r="D20" s="31" t="s">
        <v>1050</v>
      </c>
      <c r="E20" s="31" t="s">
        <v>580</v>
      </c>
      <c r="F20" s="90">
        <v>70000</v>
      </c>
      <c r="G20" s="32">
        <v>5000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44497</v>
      </c>
      <c r="B21" s="32">
        <v>542918</v>
      </c>
      <c r="C21" s="31" t="s">
        <v>1085</v>
      </c>
      <c r="D21" s="31" t="s">
        <v>1086</v>
      </c>
      <c r="E21" s="31" t="s">
        <v>580</v>
      </c>
      <c r="F21" s="90">
        <v>24000</v>
      </c>
      <c r="G21" s="32">
        <v>90.85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44497</v>
      </c>
      <c r="B22" s="32">
        <v>536868</v>
      </c>
      <c r="C22" s="31" t="s">
        <v>994</v>
      </c>
      <c r="D22" s="31" t="s">
        <v>995</v>
      </c>
      <c r="E22" s="31" t="s">
        <v>580</v>
      </c>
      <c r="F22" s="90">
        <v>134999</v>
      </c>
      <c r="G22" s="32">
        <v>47.42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44497</v>
      </c>
      <c r="B23" s="32">
        <v>500236</v>
      </c>
      <c r="C23" s="31" t="s">
        <v>973</v>
      </c>
      <c r="D23" s="31" t="s">
        <v>974</v>
      </c>
      <c r="E23" s="31" t="s">
        <v>580</v>
      </c>
      <c r="F23" s="90">
        <v>300000</v>
      </c>
      <c r="G23" s="32">
        <v>5.77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44497</v>
      </c>
      <c r="B24" s="32">
        <v>514360</v>
      </c>
      <c r="C24" s="31" t="s">
        <v>1087</v>
      </c>
      <c r="D24" s="31" t="s">
        <v>1088</v>
      </c>
      <c r="E24" s="31" t="s">
        <v>580</v>
      </c>
      <c r="F24" s="90">
        <v>90015</v>
      </c>
      <c r="G24" s="32">
        <v>35.4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44497</v>
      </c>
      <c r="B25" s="32">
        <v>539841</v>
      </c>
      <c r="C25" s="31" t="s">
        <v>1051</v>
      </c>
      <c r="D25" s="31" t="s">
        <v>1010</v>
      </c>
      <c r="E25" s="31" t="s">
        <v>579</v>
      </c>
      <c r="F25" s="90">
        <v>8219</v>
      </c>
      <c r="G25" s="32">
        <v>134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44497</v>
      </c>
      <c r="B26" s="32">
        <v>539841</v>
      </c>
      <c r="C26" s="31" t="s">
        <v>1051</v>
      </c>
      <c r="D26" s="31" t="s">
        <v>1010</v>
      </c>
      <c r="E26" s="31" t="s">
        <v>580</v>
      </c>
      <c r="F26" s="90">
        <v>159469</v>
      </c>
      <c r="G26" s="32">
        <v>133.08000000000001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44497</v>
      </c>
      <c r="B27" s="32">
        <v>539519</v>
      </c>
      <c r="C27" s="31" t="s">
        <v>1089</v>
      </c>
      <c r="D27" s="31" t="s">
        <v>1090</v>
      </c>
      <c r="E27" s="31" t="s">
        <v>579</v>
      </c>
      <c r="F27" s="90">
        <v>50000</v>
      </c>
      <c r="G27" s="32">
        <v>41.45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44497</v>
      </c>
      <c r="B28" s="32">
        <v>539519</v>
      </c>
      <c r="C28" s="31" t="s">
        <v>1089</v>
      </c>
      <c r="D28" s="31" t="s">
        <v>1091</v>
      </c>
      <c r="E28" s="31" t="s">
        <v>580</v>
      </c>
      <c r="F28" s="90">
        <v>50000</v>
      </c>
      <c r="G28" s="32">
        <v>41.45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44497</v>
      </c>
      <c r="B29" s="32">
        <v>542801</v>
      </c>
      <c r="C29" s="31" t="s">
        <v>1092</v>
      </c>
      <c r="D29" s="31" t="s">
        <v>1093</v>
      </c>
      <c r="E29" s="31" t="s">
        <v>579</v>
      </c>
      <c r="F29" s="90">
        <v>14000</v>
      </c>
      <c r="G29" s="32">
        <v>24.7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44497</v>
      </c>
      <c r="B30" s="32">
        <v>539767</v>
      </c>
      <c r="C30" s="31" t="s">
        <v>976</v>
      </c>
      <c r="D30" s="31" t="s">
        <v>1052</v>
      </c>
      <c r="E30" s="31" t="s">
        <v>580</v>
      </c>
      <c r="F30" s="90">
        <v>31655</v>
      </c>
      <c r="G30" s="32">
        <v>11.01</v>
      </c>
      <c r="H30" s="32" t="s">
        <v>314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44497</v>
      </c>
      <c r="B31" s="32">
        <v>539767</v>
      </c>
      <c r="C31" s="31" t="s">
        <v>976</v>
      </c>
      <c r="D31" s="31" t="s">
        <v>1094</v>
      </c>
      <c r="E31" s="31" t="s">
        <v>579</v>
      </c>
      <c r="F31" s="90">
        <v>20287</v>
      </c>
      <c r="G31" s="32">
        <v>11.01</v>
      </c>
      <c r="H31" s="32" t="s">
        <v>314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44497</v>
      </c>
      <c r="B32" s="32">
        <v>532529</v>
      </c>
      <c r="C32" s="31" t="s">
        <v>1095</v>
      </c>
      <c r="D32" s="31" t="s">
        <v>1096</v>
      </c>
      <c r="E32" s="31" t="s">
        <v>580</v>
      </c>
      <c r="F32" s="90">
        <v>2851894</v>
      </c>
      <c r="G32" s="32">
        <v>79</v>
      </c>
      <c r="H32" s="32" t="s">
        <v>314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44497</v>
      </c>
      <c r="B33" s="32">
        <v>532529</v>
      </c>
      <c r="C33" s="31" t="s">
        <v>1095</v>
      </c>
      <c r="D33" s="31" t="s">
        <v>1097</v>
      </c>
      <c r="E33" s="31" t="s">
        <v>579</v>
      </c>
      <c r="F33" s="90">
        <v>2851894</v>
      </c>
      <c r="G33" s="32">
        <v>79</v>
      </c>
      <c r="H33" s="32" t="s">
        <v>314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44497</v>
      </c>
      <c r="B34" s="32">
        <v>541206</v>
      </c>
      <c r="C34" s="31" t="s">
        <v>1098</v>
      </c>
      <c r="D34" s="31" t="s">
        <v>1099</v>
      </c>
      <c r="E34" s="31" t="s">
        <v>579</v>
      </c>
      <c r="F34" s="90">
        <v>190000</v>
      </c>
      <c r="G34" s="32">
        <v>118.65</v>
      </c>
      <c r="H34" s="32" t="s">
        <v>314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44497</v>
      </c>
      <c r="B35" s="32">
        <v>541206</v>
      </c>
      <c r="C35" s="31" t="s">
        <v>1098</v>
      </c>
      <c r="D35" s="31" t="s">
        <v>1099</v>
      </c>
      <c r="E35" s="31" t="s">
        <v>580</v>
      </c>
      <c r="F35" s="90">
        <v>112000</v>
      </c>
      <c r="G35" s="32">
        <v>117.4</v>
      </c>
      <c r="H35" s="32" t="s">
        <v>314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44497</v>
      </c>
      <c r="B36" s="32">
        <v>538019</v>
      </c>
      <c r="C36" s="31" t="s">
        <v>1100</v>
      </c>
      <c r="D36" s="31" t="s">
        <v>1101</v>
      </c>
      <c r="E36" s="31" t="s">
        <v>580</v>
      </c>
      <c r="F36" s="90">
        <v>68000</v>
      </c>
      <c r="G36" s="32">
        <v>2.75</v>
      </c>
      <c r="H36" s="32" t="s">
        <v>314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44497</v>
      </c>
      <c r="B37" s="32">
        <v>538860</v>
      </c>
      <c r="C37" s="31" t="s">
        <v>1053</v>
      </c>
      <c r="D37" s="31" t="s">
        <v>1054</v>
      </c>
      <c r="E37" s="31" t="s">
        <v>579</v>
      </c>
      <c r="F37" s="90">
        <v>725022</v>
      </c>
      <c r="G37" s="32">
        <v>0.39</v>
      </c>
      <c r="H37" s="32" t="s">
        <v>314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44497</v>
      </c>
      <c r="B38" s="32">
        <v>538860</v>
      </c>
      <c r="C38" s="31" t="s">
        <v>1053</v>
      </c>
      <c r="D38" s="31" t="s">
        <v>1055</v>
      </c>
      <c r="E38" s="31" t="s">
        <v>580</v>
      </c>
      <c r="F38" s="90">
        <v>572627</v>
      </c>
      <c r="G38" s="32">
        <v>0.39</v>
      </c>
      <c r="H38" s="32" t="s">
        <v>314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44497</v>
      </c>
      <c r="B39" s="32">
        <v>543375</v>
      </c>
      <c r="C39" s="31" t="s">
        <v>1017</v>
      </c>
      <c r="D39" s="31" t="s">
        <v>1102</v>
      </c>
      <c r="E39" s="31" t="s">
        <v>579</v>
      </c>
      <c r="F39" s="90">
        <v>50000</v>
      </c>
      <c r="G39" s="32">
        <v>13.05</v>
      </c>
      <c r="H39" s="32" t="s">
        <v>314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44497</v>
      </c>
      <c r="B40" s="32">
        <v>543375</v>
      </c>
      <c r="C40" s="31" t="s">
        <v>1017</v>
      </c>
      <c r="D40" s="31" t="s">
        <v>1102</v>
      </c>
      <c r="E40" s="31" t="s">
        <v>580</v>
      </c>
      <c r="F40" s="90">
        <v>30000</v>
      </c>
      <c r="G40" s="32">
        <v>14.02</v>
      </c>
      <c r="H40" s="32" t="s">
        <v>314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44497</v>
      </c>
      <c r="B41" s="32">
        <v>536659</v>
      </c>
      <c r="C41" s="31" t="s">
        <v>1103</v>
      </c>
      <c r="D41" s="31" t="s">
        <v>1104</v>
      </c>
      <c r="E41" s="31" t="s">
        <v>580</v>
      </c>
      <c r="F41" s="90">
        <v>30000</v>
      </c>
      <c r="G41" s="32">
        <v>5.49</v>
      </c>
      <c r="H41" s="32" t="s">
        <v>314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44497</v>
      </c>
      <c r="B42" s="32">
        <v>519191</v>
      </c>
      <c r="C42" s="31" t="s">
        <v>1105</v>
      </c>
      <c r="D42" s="31" t="s">
        <v>1106</v>
      </c>
      <c r="E42" s="31" t="s">
        <v>579</v>
      </c>
      <c r="F42" s="90">
        <v>28200</v>
      </c>
      <c r="G42" s="32">
        <v>25.33</v>
      </c>
      <c r="H42" s="32" t="s">
        <v>314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44497</v>
      </c>
      <c r="B43" s="32">
        <v>519191</v>
      </c>
      <c r="C43" s="31" t="s">
        <v>1105</v>
      </c>
      <c r="D43" s="31" t="s">
        <v>1107</v>
      </c>
      <c r="E43" s="31" t="s">
        <v>580</v>
      </c>
      <c r="F43" s="90">
        <v>44442</v>
      </c>
      <c r="G43" s="32">
        <v>25.35</v>
      </c>
      <c r="H43" s="32" t="s">
        <v>314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44497</v>
      </c>
      <c r="B44" s="32">
        <v>570005</v>
      </c>
      <c r="C44" s="31" t="s">
        <v>1108</v>
      </c>
      <c r="D44" s="31" t="s">
        <v>1109</v>
      </c>
      <c r="E44" s="31" t="s">
        <v>579</v>
      </c>
      <c r="F44" s="90">
        <v>525000</v>
      </c>
      <c r="G44" s="32">
        <v>9.4</v>
      </c>
      <c r="H44" s="32" t="s">
        <v>314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44497</v>
      </c>
      <c r="B45" s="32">
        <v>539835</v>
      </c>
      <c r="C45" s="31" t="s">
        <v>1110</v>
      </c>
      <c r="D45" s="31" t="s">
        <v>1111</v>
      </c>
      <c r="E45" s="31" t="s">
        <v>579</v>
      </c>
      <c r="F45" s="90">
        <v>20000</v>
      </c>
      <c r="G45" s="32">
        <v>86.11</v>
      </c>
      <c r="H45" s="32" t="s">
        <v>314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44497</v>
      </c>
      <c r="B46" s="32">
        <v>540108</v>
      </c>
      <c r="C46" s="31" t="s">
        <v>1112</v>
      </c>
      <c r="D46" s="31" t="s">
        <v>1113</v>
      </c>
      <c r="E46" s="31" t="s">
        <v>580</v>
      </c>
      <c r="F46" s="90">
        <v>64976</v>
      </c>
      <c r="G46" s="32">
        <v>8.82</v>
      </c>
      <c r="H46" s="32" t="s">
        <v>314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44497</v>
      </c>
      <c r="B47" s="32" t="s">
        <v>1007</v>
      </c>
      <c r="C47" s="31" t="s">
        <v>1008</v>
      </c>
      <c r="D47" s="31" t="s">
        <v>1009</v>
      </c>
      <c r="E47" s="31" t="s">
        <v>579</v>
      </c>
      <c r="F47" s="90">
        <v>291325</v>
      </c>
      <c r="G47" s="32">
        <v>17.68</v>
      </c>
      <c r="H47" s="32" t="s">
        <v>1011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44497</v>
      </c>
      <c r="B48" s="32" t="s">
        <v>1114</v>
      </c>
      <c r="C48" s="31" t="s">
        <v>1115</v>
      </c>
      <c r="D48" s="31" t="s">
        <v>1116</v>
      </c>
      <c r="E48" s="31" t="s">
        <v>579</v>
      </c>
      <c r="F48" s="90">
        <v>9600</v>
      </c>
      <c r="G48" s="32">
        <v>130.74</v>
      </c>
      <c r="H48" s="32" t="s">
        <v>1011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44497</v>
      </c>
      <c r="B49" s="32" t="s">
        <v>1114</v>
      </c>
      <c r="C49" s="31" t="s">
        <v>1115</v>
      </c>
      <c r="D49" s="31" t="s">
        <v>1117</v>
      </c>
      <c r="E49" s="31" t="s">
        <v>579</v>
      </c>
      <c r="F49" s="90">
        <v>20400</v>
      </c>
      <c r="G49" s="32">
        <v>129.6</v>
      </c>
      <c r="H49" s="32" t="s">
        <v>1011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44497</v>
      </c>
      <c r="B50" s="32" t="s">
        <v>1114</v>
      </c>
      <c r="C50" s="31" t="s">
        <v>1115</v>
      </c>
      <c r="D50" s="31" t="s">
        <v>1118</v>
      </c>
      <c r="E50" s="31" t="s">
        <v>579</v>
      </c>
      <c r="F50" s="90">
        <v>13200</v>
      </c>
      <c r="G50" s="32">
        <v>129.6</v>
      </c>
      <c r="H50" s="32" t="s">
        <v>1011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44497</v>
      </c>
      <c r="B51" s="32" t="s">
        <v>1119</v>
      </c>
      <c r="C51" s="31" t="s">
        <v>1120</v>
      </c>
      <c r="D51" s="31" t="s">
        <v>1121</v>
      </c>
      <c r="E51" s="31" t="s">
        <v>579</v>
      </c>
      <c r="F51" s="90">
        <v>72000</v>
      </c>
      <c r="G51" s="32">
        <v>73.12</v>
      </c>
      <c r="H51" s="32" t="s">
        <v>1011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44497</v>
      </c>
      <c r="B52" s="32" t="s">
        <v>1119</v>
      </c>
      <c r="C52" s="31" t="s">
        <v>1120</v>
      </c>
      <c r="D52" s="31" t="s">
        <v>1122</v>
      </c>
      <c r="E52" s="31" t="s">
        <v>579</v>
      </c>
      <c r="F52" s="90">
        <v>60000</v>
      </c>
      <c r="G52" s="32">
        <v>79.760000000000005</v>
      </c>
      <c r="H52" s="32" t="s">
        <v>1011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44497</v>
      </c>
      <c r="B53" s="32" t="s">
        <v>1119</v>
      </c>
      <c r="C53" s="31" t="s">
        <v>1120</v>
      </c>
      <c r="D53" s="31" t="s">
        <v>1123</v>
      </c>
      <c r="E53" s="31" t="s">
        <v>579</v>
      </c>
      <c r="F53" s="90">
        <v>90000</v>
      </c>
      <c r="G53" s="32">
        <v>72.95</v>
      </c>
      <c r="H53" s="32" t="s">
        <v>1011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44497</v>
      </c>
      <c r="B54" s="32" t="s">
        <v>1124</v>
      </c>
      <c r="C54" s="31" t="s">
        <v>1125</v>
      </c>
      <c r="D54" s="31" t="s">
        <v>1126</v>
      </c>
      <c r="E54" s="31" t="s">
        <v>579</v>
      </c>
      <c r="F54" s="90">
        <v>569000</v>
      </c>
      <c r="G54" s="32">
        <v>7.33</v>
      </c>
      <c r="H54" s="32" t="s">
        <v>1011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44497</v>
      </c>
      <c r="B55" s="32" t="s">
        <v>1108</v>
      </c>
      <c r="C55" s="31" t="s">
        <v>1127</v>
      </c>
      <c r="D55" s="31" t="s">
        <v>1109</v>
      </c>
      <c r="E55" s="31" t="s">
        <v>579</v>
      </c>
      <c r="F55" s="90">
        <v>400000</v>
      </c>
      <c r="G55" s="32">
        <v>9.1</v>
      </c>
      <c r="H55" s="32" t="s">
        <v>1011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44497</v>
      </c>
      <c r="B56" s="32" t="s">
        <v>1108</v>
      </c>
      <c r="C56" s="31" t="s">
        <v>1127</v>
      </c>
      <c r="D56" s="31" t="s">
        <v>1128</v>
      </c>
      <c r="E56" s="31" t="s">
        <v>579</v>
      </c>
      <c r="F56" s="90">
        <v>500000</v>
      </c>
      <c r="G56" s="32">
        <v>9.1</v>
      </c>
      <c r="H56" s="32" t="s">
        <v>1011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44497</v>
      </c>
      <c r="B57" s="32" t="s">
        <v>1129</v>
      </c>
      <c r="C57" s="31" t="s">
        <v>1130</v>
      </c>
      <c r="D57" s="31" t="s">
        <v>1109</v>
      </c>
      <c r="E57" s="31" t="s">
        <v>579</v>
      </c>
      <c r="F57" s="90">
        <v>463848</v>
      </c>
      <c r="G57" s="32">
        <v>62.02</v>
      </c>
      <c r="H57" s="32" t="s">
        <v>1011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44497</v>
      </c>
      <c r="B58" s="32" t="s">
        <v>1007</v>
      </c>
      <c r="C58" s="31" t="s">
        <v>1008</v>
      </c>
      <c r="D58" s="31" t="s">
        <v>1009</v>
      </c>
      <c r="E58" s="31" t="s">
        <v>580</v>
      </c>
      <c r="F58" s="90">
        <v>762448</v>
      </c>
      <c r="G58" s="32">
        <v>17.77</v>
      </c>
      <c r="H58" s="32" t="s">
        <v>1011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44497</v>
      </c>
      <c r="B59" s="32" t="s">
        <v>1114</v>
      </c>
      <c r="C59" s="31" t="s">
        <v>1115</v>
      </c>
      <c r="D59" s="31" t="s">
        <v>1131</v>
      </c>
      <c r="E59" s="31" t="s">
        <v>580</v>
      </c>
      <c r="F59" s="90">
        <v>18000</v>
      </c>
      <c r="G59" s="32">
        <v>129.65</v>
      </c>
      <c r="H59" s="32" t="s">
        <v>1011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44497</v>
      </c>
      <c r="B60" s="32" t="s">
        <v>1114</v>
      </c>
      <c r="C60" s="31" t="s">
        <v>1115</v>
      </c>
      <c r="D60" s="31" t="s">
        <v>1118</v>
      </c>
      <c r="E60" s="31" t="s">
        <v>580</v>
      </c>
      <c r="F60" s="90">
        <v>10800</v>
      </c>
      <c r="G60" s="32">
        <v>129.6</v>
      </c>
      <c r="H60" s="32" t="s">
        <v>1011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44497</v>
      </c>
      <c r="B61" s="32" t="s">
        <v>1114</v>
      </c>
      <c r="C61" s="31" t="s">
        <v>1115</v>
      </c>
      <c r="D61" s="31" t="s">
        <v>1117</v>
      </c>
      <c r="E61" s="31" t="s">
        <v>580</v>
      </c>
      <c r="F61" s="90">
        <v>10800</v>
      </c>
      <c r="G61" s="32">
        <v>131.13999999999999</v>
      </c>
      <c r="H61" s="32" t="s">
        <v>1011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44497</v>
      </c>
      <c r="B62" s="32" t="s">
        <v>1119</v>
      </c>
      <c r="C62" s="20" t="s">
        <v>1120</v>
      </c>
      <c r="D62" s="20" t="s">
        <v>1121</v>
      </c>
      <c r="E62" s="31" t="s">
        <v>580</v>
      </c>
      <c r="F62" s="90">
        <v>48000</v>
      </c>
      <c r="G62" s="32">
        <v>80.3</v>
      </c>
      <c r="H62" s="32" t="s">
        <v>1011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44497</v>
      </c>
      <c r="B63" s="32" t="s">
        <v>1119</v>
      </c>
      <c r="C63" s="31" t="s">
        <v>1120</v>
      </c>
      <c r="D63" s="31" t="s">
        <v>1123</v>
      </c>
      <c r="E63" s="31" t="s">
        <v>580</v>
      </c>
      <c r="F63" s="90">
        <v>6000</v>
      </c>
      <c r="G63" s="32">
        <v>74</v>
      </c>
      <c r="H63" s="32" t="s">
        <v>1011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44497</v>
      </c>
      <c r="B64" s="32" t="s">
        <v>1119</v>
      </c>
      <c r="C64" s="31" t="s">
        <v>1120</v>
      </c>
      <c r="D64" s="31" t="s">
        <v>1132</v>
      </c>
      <c r="E64" s="31" t="s">
        <v>580</v>
      </c>
      <c r="F64" s="90">
        <v>60000</v>
      </c>
      <c r="G64" s="32">
        <v>72.95</v>
      </c>
      <c r="H64" s="32" t="s">
        <v>1011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44497</v>
      </c>
      <c r="B65" s="32" t="s">
        <v>1124</v>
      </c>
      <c r="C65" s="31" t="s">
        <v>1125</v>
      </c>
      <c r="D65" s="31" t="s">
        <v>1126</v>
      </c>
      <c r="E65" s="31" t="s">
        <v>580</v>
      </c>
      <c r="F65" s="90">
        <v>568000</v>
      </c>
      <c r="G65" s="32">
        <v>7.27</v>
      </c>
      <c r="H65" s="32" t="s">
        <v>1011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44497</v>
      </c>
      <c r="B66" s="32" t="s">
        <v>1108</v>
      </c>
      <c r="C66" s="31" t="s">
        <v>1127</v>
      </c>
      <c r="D66" s="31" t="s">
        <v>1133</v>
      </c>
      <c r="E66" s="31" t="s">
        <v>580</v>
      </c>
      <c r="F66" s="90">
        <v>520208</v>
      </c>
      <c r="G66" s="32">
        <v>9.1</v>
      </c>
      <c r="H66" s="32" t="s">
        <v>1011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44497</v>
      </c>
      <c r="B67" s="32" t="s">
        <v>1129</v>
      </c>
      <c r="C67" s="31" t="s">
        <v>1130</v>
      </c>
      <c r="D67" s="31" t="s">
        <v>1109</v>
      </c>
      <c r="E67" s="31" t="s">
        <v>580</v>
      </c>
      <c r="F67" s="90">
        <v>1033848</v>
      </c>
      <c r="G67" s="32">
        <v>61.86</v>
      </c>
      <c r="H67" s="32" t="s">
        <v>1011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/>
      <c r="B68" s="32"/>
      <c r="C68" s="31"/>
      <c r="D68" s="31"/>
      <c r="E68" s="31"/>
      <c r="F68" s="90"/>
      <c r="G68" s="32"/>
      <c r="H68" s="32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/>
      <c r="B69" s="32"/>
      <c r="C69" s="31"/>
      <c r="D69" s="31"/>
      <c r="E69" s="31"/>
      <c r="F69" s="90"/>
      <c r="G69" s="32"/>
      <c r="H69" s="32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/>
      <c r="B70" s="32"/>
      <c r="C70" s="31"/>
      <c r="D70" s="31"/>
      <c r="E70" s="31"/>
      <c r="F70" s="90"/>
      <c r="G70" s="32"/>
      <c r="H70" s="32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/>
      <c r="B71" s="32"/>
      <c r="C71" s="31"/>
      <c r="D71" s="31"/>
      <c r="E71" s="31"/>
      <c r="F71" s="90"/>
      <c r="G71" s="32"/>
      <c r="H71" s="32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/>
      <c r="B72" s="32"/>
      <c r="C72" s="31"/>
      <c r="D72" s="31"/>
      <c r="E72" s="31"/>
      <c r="F72" s="90"/>
      <c r="G72" s="32"/>
      <c r="H72" s="32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/>
      <c r="B73" s="32"/>
      <c r="C73" s="31"/>
      <c r="D73" s="31"/>
      <c r="E73" s="31"/>
      <c r="F73" s="90"/>
      <c r="G73" s="32"/>
      <c r="H73" s="32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/>
      <c r="B74" s="32"/>
      <c r="C74" s="31"/>
      <c r="D74" s="31"/>
      <c r="E74" s="31"/>
      <c r="F74" s="90"/>
      <c r="G74" s="32"/>
      <c r="H74" s="3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5"/>
  <sheetViews>
    <sheetView zoomScale="85" zoomScaleNormal="85" workbookViewId="0">
      <selection activeCell="J30" sqref="J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854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44498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571</v>
      </c>
      <c r="C9" s="100"/>
      <c r="D9" s="101" t="s">
        <v>582</v>
      </c>
      <c r="E9" s="100" t="s">
        <v>583</v>
      </c>
      <c r="F9" s="100" t="s">
        <v>584</v>
      </c>
      <c r="G9" s="100" t="s">
        <v>585</v>
      </c>
      <c r="H9" s="100" t="s">
        <v>586</v>
      </c>
      <c r="I9" s="100" t="s">
        <v>587</v>
      </c>
      <c r="J9" s="99" t="s">
        <v>588</v>
      </c>
      <c r="K9" s="100" t="s">
        <v>589</v>
      </c>
      <c r="L9" s="102" t="s">
        <v>590</v>
      </c>
      <c r="M9" s="102" t="s">
        <v>591</v>
      </c>
      <c r="N9" s="100" t="s">
        <v>592</v>
      </c>
      <c r="O9" s="101" t="s">
        <v>593</v>
      </c>
      <c r="P9" s="100" t="s">
        <v>840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37">
        <v>1</v>
      </c>
      <c r="B10" s="309">
        <v>44454</v>
      </c>
      <c r="C10" s="338"/>
      <c r="D10" s="310" t="s">
        <v>299</v>
      </c>
      <c r="E10" s="311" t="s">
        <v>596</v>
      </c>
      <c r="F10" s="312">
        <v>2195</v>
      </c>
      <c r="G10" s="312">
        <v>2080</v>
      </c>
      <c r="H10" s="311">
        <v>2295</v>
      </c>
      <c r="I10" s="313" t="s">
        <v>833</v>
      </c>
      <c r="J10" s="314" t="s">
        <v>847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594</v>
      </c>
      <c r="O10" s="317">
        <v>44469</v>
      </c>
      <c r="P10" s="312"/>
      <c r="Q10" s="1"/>
      <c r="R10" s="1" t="s">
        <v>595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374</v>
      </c>
      <c r="E11" s="110" t="s">
        <v>596</v>
      </c>
      <c r="F11" s="107" t="s">
        <v>836</v>
      </c>
      <c r="G11" s="107">
        <v>1395</v>
      </c>
      <c r="H11" s="110"/>
      <c r="I11" s="111" t="s">
        <v>837</v>
      </c>
      <c r="J11" s="112" t="s">
        <v>597</v>
      </c>
      <c r="K11" s="113"/>
      <c r="L11" s="108"/>
      <c r="M11" s="114"/>
      <c r="N11" s="109"/>
      <c r="O11" s="110"/>
      <c r="P11" s="107">
        <f>VLOOKUP(D11,'MidCap Intra'!B13:C506,2,0)</f>
        <v>1481.7</v>
      </c>
      <c r="Q11" s="1"/>
      <c r="R11" s="1" t="s">
        <v>595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418</v>
      </c>
      <c r="E12" s="300" t="s">
        <v>596</v>
      </c>
      <c r="F12" s="301">
        <v>3130</v>
      </c>
      <c r="G12" s="301">
        <v>2920</v>
      </c>
      <c r="H12" s="300">
        <v>3320</v>
      </c>
      <c r="I12" s="302" t="s">
        <v>832</v>
      </c>
      <c r="J12" s="103" t="s">
        <v>855</v>
      </c>
      <c r="K12" s="103">
        <f t="shared" ref="K12:K13" si="3">H12-F12</f>
        <v>190</v>
      </c>
      <c r="L12" s="104">
        <f t="shared" ref="L12:L13" si="4">(F12*-0.7)/100</f>
        <v>-21.91</v>
      </c>
      <c r="M12" s="105">
        <f t="shared" ref="M12:M13" si="5">(K12+L12)/F12</f>
        <v>5.3702875399361021E-2</v>
      </c>
      <c r="N12" s="103" t="s">
        <v>594</v>
      </c>
      <c r="O12" s="106">
        <v>44473</v>
      </c>
      <c r="P12" s="301"/>
      <c r="Q12" s="1"/>
      <c r="R12" s="1" t="s">
        <v>595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18">
        <v>4</v>
      </c>
      <c r="B13" s="319">
        <v>44466</v>
      </c>
      <c r="C13" s="320"/>
      <c r="D13" s="321" t="s">
        <v>130</v>
      </c>
      <c r="E13" s="322" t="s">
        <v>596</v>
      </c>
      <c r="F13" s="323">
        <v>527.5</v>
      </c>
      <c r="G13" s="323">
        <v>495</v>
      </c>
      <c r="H13" s="322">
        <v>495</v>
      </c>
      <c r="I13" s="324" t="s">
        <v>841</v>
      </c>
      <c r="J13" s="304" t="s">
        <v>989</v>
      </c>
      <c r="K13" s="304">
        <f t="shared" si="3"/>
        <v>-32.5</v>
      </c>
      <c r="L13" s="305">
        <f t="shared" si="4"/>
        <v>-3.6924999999999999</v>
      </c>
      <c r="M13" s="306">
        <f t="shared" si="5"/>
        <v>-6.8611374407582942E-2</v>
      </c>
      <c r="N13" s="304" t="s">
        <v>607</v>
      </c>
      <c r="O13" s="307">
        <v>44491</v>
      </c>
      <c r="P13" s="323"/>
      <c r="Q13" s="1"/>
      <c r="R13" s="1" t="s">
        <v>595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251</v>
      </c>
      <c r="E14" s="300" t="s">
        <v>596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848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594</v>
      </c>
      <c r="O14" s="106">
        <v>44470</v>
      </c>
      <c r="P14" s="301"/>
      <c r="Q14" s="1"/>
      <c r="R14" s="1" t="s">
        <v>595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18">
        <v>6</v>
      </c>
      <c r="B15" s="319">
        <v>44466</v>
      </c>
      <c r="C15" s="320"/>
      <c r="D15" s="321" t="s">
        <v>252</v>
      </c>
      <c r="E15" s="322" t="s">
        <v>596</v>
      </c>
      <c r="F15" s="323">
        <v>2040</v>
      </c>
      <c r="G15" s="323">
        <v>1895</v>
      </c>
      <c r="H15" s="322">
        <f>(2155+1895)/2</f>
        <v>2025</v>
      </c>
      <c r="I15" s="324" t="s">
        <v>842</v>
      </c>
      <c r="J15" s="304" t="s">
        <v>947</v>
      </c>
      <c r="K15" s="304">
        <f t="shared" si="6"/>
        <v>-15</v>
      </c>
      <c r="L15" s="305">
        <f t="shared" si="7"/>
        <v>-14.28</v>
      </c>
      <c r="M15" s="306">
        <f t="shared" si="8"/>
        <v>-1.4352941176470589E-2</v>
      </c>
      <c r="N15" s="304" t="s">
        <v>607</v>
      </c>
      <c r="O15" s="307">
        <v>44494</v>
      </c>
      <c r="P15" s="323"/>
      <c r="Q15" s="1"/>
      <c r="R15" s="1" t="s">
        <v>598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256</v>
      </c>
      <c r="E16" s="300" t="s">
        <v>596</v>
      </c>
      <c r="F16" s="301">
        <v>1580</v>
      </c>
      <c r="G16" s="301">
        <v>1490</v>
      </c>
      <c r="H16" s="300">
        <v>1685</v>
      </c>
      <c r="I16" s="302" t="s">
        <v>843</v>
      </c>
      <c r="J16" s="103" t="s">
        <v>932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594</v>
      </c>
      <c r="O16" s="106">
        <v>44481</v>
      </c>
      <c r="P16" s="301"/>
      <c r="Q16" s="1"/>
      <c r="R16" s="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346</v>
      </c>
      <c r="E17" s="322" t="s">
        <v>596</v>
      </c>
      <c r="F17" s="323">
        <v>3270</v>
      </c>
      <c r="G17" s="323">
        <v>3140</v>
      </c>
      <c r="H17" s="322">
        <v>3025</v>
      </c>
      <c r="I17" s="324" t="s">
        <v>844</v>
      </c>
      <c r="J17" s="304" t="s">
        <v>849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607</v>
      </c>
      <c r="O17" s="307">
        <v>44470</v>
      </c>
      <c r="P17" s="323"/>
      <c r="Q17" s="1"/>
      <c r="R17" s="1" t="s">
        <v>595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406</v>
      </c>
      <c r="E18" s="300" t="s">
        <v>596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835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594</v>
      </c>
      <c r="O18" s="106">
        <v>44470</v>
      </c>
      <c r="P18" s="301"/>
      <c r="Q18" s="1"/>
      <c r="R18" s="1" t="s">
        <v>598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179</v>
      </c>
      <c r="E19" s="300" t="s">
        <v>596</v>
      </c>
      <c r="F19" s="301">
        <v>3120</v>
      </c>
      <c r="G19" s="301">
        <v>2980</v>
      </c>
      <c r="H19" s="300">
        <v>3315</v>
      </c>
      <c r="I19" s="302" t="s">
        <v>856</v>
      </c>
      <c r="J19" s="103" t="s">
        <v>912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594</v>
      </c>
      <c r="O19" s="106">
        <v>44477</v>
      </c>
      <c r="P19" s="301"/>
      <c r="Q19" s="1"/>
      <c r="R19" s="1" t="s">
        <v>595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118</v>
      </c>
      <c r="E20" s="110" t="s">
        <v>596</v>
      </c>
      <c r="F20" s="107" t="s">
        <v>876</v>
      </c>
      <c r="G20" s="107">
        <v>660</v>
      </c>
      <c r="H20" s="110"/>
      <c r="I20" s="111" t="s">
        <v>877</v>
      </c>
      <c r="J20" s="112" t="s">
        <v>597</v>
      </c>
      <c r="K20" s="113"/>
      <c r="L20" s="108"/>
      <c r="M20" s="114"/>
      <c r="N20" s="109"/>
      <c r="O20" s="110"/>
      <c r="P20" s="107">
        <f>VLOOKUP(D20,'MidCap Intra'!B22:C521,2,0)</f>
        <v>683.1</v>
      </c>
      <c r="Q20" s="1"/>
      <c r="R20" s="1" t="s">
        <v>595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18">
        <v>12</v>
      </c>
      <c r="B21" s="376">
        <v>44474</v>
      </c>
      <c r="C21" s="320"/>
      <c r="D21" s="321" t="s">
        <v>517</v>
      </c>
      <c r="E21" s="322" t="s">
        <v>596</v>
      </c>
      <c r="F21" s="323">
        <v>675</v>
      </c>
      <c r="G21" s="323">
        <v>619</v>
      </c>
      <c r="H21" s="322">
        <f>(615+708.5)/2</f>
        <v>661.75</v>
      </c>
      <c r="I21" s="324" t="s">
        <v>878</v>
      </c>
      <c r="J21" s="304" t="s">
        <v>977</v>
      </c>
      <c r="K21" s="304">
        <f t="shared" ref="K21" si="21">H21-F21</f>
        <v>-13.25</v>
      </c>
      <c r="L21" s="305">
        <f t="shared" ref="L21" si="22">(F21*-0.7)/100</f>
        <v>-4.7249999999999996</v>
      </c>
      <c r="M21" s="306">
        <f t="shared" ref="M21" si="23">(K21+L21)/F21</f>
        <v>-2.6629629629629632E-2</v>
      </c>
      <c r="N21" s="304" t="s">
        <v>607</v>
      </c>
      <c r="O21" s="307">
        <v>44490</v>
      </c>
      <c r="P21" s="323"/>
      <c r="Q21" s="1"/>
      <c r="R21" s="1" t="s">
        <v>595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138</v>
      </c>
      <c r="E22" s="300" t="s">
        <v>596</v>
      </c>
      <c r="F22" s="301">
        <v>231.5</v>
      </c>
      <c r="G22" s="301">
        <v>216</v>
      </c>
      <c r="H22" s="300">
        <v>259.5</v>
      </c>
      <c r="I22" s="302" t="s">
        <v>893</v>
      </c>
      <c r="J22" s="103" t="s">
        <v>952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594</v>
      </c>
      <c r="O22" s="106">
        <v>44483</v>
      </c>
      <c r="P22" s="301"/>
      <c r="Q22" s="1"/>
      <c r="R22" s="1" t="s">
        <v>595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81</v>
      </c>
      <c r="E23" s="110" t="s">
        <v>596</v>
      </c>
      <c r="F23" s="107" t="s">
        <v>922</v>
      </c>
      <c r="G23" s="107">
        <v>3670</v>
      </c>
      <c r="H23" s="110"/>
      <c r="I23" s="111" t="s">
        <v>923</v>
      </c>
      <c r="J23" s="112" t="s">
        <v>597</v>
      </c>
      <c r="K23" s="113"/>
      <c r="L23" s="108"/>
      <c r="M23" s="114"/>
      <c r="N23" s="109"/>
      <c r="O23" s="110"/>
      <c r="P23" s="107">
        <f>VLOOKUP(D23,'MidCap Intra'!B25:C515,2,0)</f>
        <v>3681.9</v>
      </c>
      <c r="Q23" s="1"/>
      <c r="R23" s="1" t="s">
        <v>595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210</v>
      </c>
      <c r="E24" s="110" t="s">
        <v>596</v>
      </c>
      <c r="F24" s="107" t="s">
        <v>925</v>
      </c>
      <c r="G24" s="107">
        <v>6980</v>
      </c>
      <c r="H24" s="110"/>
      <c r="I24" s="111" t="s">
        <v>926</v>
      </c>
      <c r="J24" s="112" t="s">
        <v>597</v>
      </c>
      <c r="K24" s="113"/>
      <c r="L24" s="108"/>
      <c r="M24" s="114"/>
      <c r="N24" s="109"/>
      <c r="O24" s="110"/>
      <c r="P24" s="107">
        <f>VLOOKUP(D24,'MidCap Intra'!B26:C515,2,0)</f>
        <v>7446.65</v>
      </c>
      <c r="Q24" s="1"/>
      <c r="R24" s="1" t="s">
        <v>595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318">
        <v>16</v>
      </c>
      <c r="B25" s="319">
        <v>44487</v>
      </c>
      <c r="C25" s="320"/>
      <c r="D25" s="321" t="s">
        <v>518</v>
      </c>
      <c r="E25" s="322" t="s">
        <v>596</v>
      </c>
      <c r="F25" s="323">
        <v>411.5</v>
      </c>
      <c r="G25" s="323">
        <v>387</v>
      </c>
      <c r="H25" s="322">
        <v>387</v>
      </c>
      <c r="I25" s="324" t="s">
        <v>961</v>
      </c>
      <c r="J25" s="304" t="s">
        <v>996</v>
      </c>
      <c r="K25" s="304">
        <f t="shared" ref="K25" si="27">H25-F25</f>
        <v>-24.5</v>
      </c>
      <c r="L25" s="305">
        <f t="shared" ref="L25" si="28">(F25*-0.7)/100</f>
        <v>-2.8804999999999996</v>
      </c>
      <c r="M25" s="306">
        <f t="shared" ref="M25" si="29">(K25+L25)/F25</f>
        <v>-6.6538274605103281E-2</v>
      </c>
      <c r="N25" s="304" t="s">
        <v>607</v>
      </c>
      <c r="O25" s="307">
        <v>44494</v>
      </c>
      <c r="P25" s="323"/>
      <c r="Q25" s="1"/>
      <c r="R25" s="1" t="s">
        <v>595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18">
        <v>17</v>
      </c>
      <c r="B26" s="319">
        <v>44490</v>
      </c>
      <c r="C26" s="320"/>
      <c r="D26" s="321" t="s">
        <v>268</v>
      </c>
      <c r="E26" s="322" t="s">
        <v>596</v>
      </c>
      <c r="F26" s="323">
        <v>590</v>
      </c>
      <c r="G26" s="323">
        <v>549</v>
      </c>
      <c r="H26" s="322">
        <v>549</v>
      </c>
      <c r="I26" s="324" t="s">
        <v>980</v>
      </c>
      <c r="J26" s="304" t="s">
        <v>988</v>
      </c>
      <c r="K26" s="304">
        <f t="shared" ref="K26" si="30">H26-F26</f>
        <v>-41</v>
      </c>
      <c r="L26" s="305">
        <f t="shared" ref="L26" si="31">(F26*-0.7)/100</f>
        <v>-4.13</v>
      </c>
      <c r="M26" s="306">
        <f t="shared" ref="M26" si="32">(K26+L26)/F26</f>
        <v>-7.6491525423728821E-2</v>
      </c>
      <c r="N26" s="304" t="s">
        <v>607</v>
      </c>
      <c r="O26" s="307">
        <v>44491</v>
      </c>
      <c r="P26" s="323"/>
      <c r="Q26" s="1"/>
      <c r="R26" s="1" t="s">
        <v>595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499" customFormat="1" ht="12.75" customHeight="1">
      <c r="A27" s="487">
        <v>18</v>
      </c>
      <c r="B27" s="488">
        <v>44495</v>
      </c>
      <c r="C27" s="489"/>
      <c r="D27" s="490" t="s">
        <v>126</v>
      </c>
      <c r="E27" s="491" t="s">
        <v>596</v>
      </c>
      <c r="F27" s="492" t="s">
        <v>1021</v>
      </c>
      <c r="G27" s="492">
        <v>1395</v>
      </c>
      <c r="H27" s="491"/>
      <c r="I27" s="493" t="s">
        <v>1022</v>
      </c>
      <c r="J27" s="494" t="s">
        <v>597</v>
      </c>
      <c r="K27" s="494"/>
      <c r="L27" s="495"/>
      <c r="M27" s="496"/>
      <c r="N27" s="494"/>
      <c r="O27" s="497"/>
      <c r="P27" s="107">
        <f>VLOOKUP(D27,'MidCap Intra'!B29:C519,2,0)</f>
        <v>1471.8</v>
      </c>
      <c r="Q27" s="498"/>
      <c r="R27" s="498" t="s">
        <v>595</v>
      </c>
      <c r="S27" s="498"/>
      <c r="T27" s="498"/>
      <c r="U27" s="498"/>
      <c r="V27" s="498"/>
      <c r="W27" s="498"/>
      <c r="X27" s="498"/>
      <c r="Y27" s="498"/>
      <c r="Z27" s="498"/>
      <c r="AA27" s="498"/>
      <c r="AB27" s="498"/>
      <c r="AC27" s="498"/>
      <c r="AD27" s="498"/>
      <c r="AE27" s="498"/>
      <c r="AF27" s="498"/>
      <c r="AG27" s="498"/>
      <c r="AH27" s="498"/>
      <c r="AI27" s="498"/>
      <c r="AJ27" s="498"/>
      <c r="AK27" s="498"/>
      <c r="AL27" s="498"/>
    </row>
    <row r="28" spans="1:38" s="499" customFormat="1" ht="12.75" customHeight="1">
      <c r="A28" s="487">
        <v>19</v>
      </c>
      <c r="B28" s="488">
        <v>44496</v>
      </c>
      <c r="C28" s="489"/>
      <c r="D28" s="490" t="s">
        <v>282</v>
      </c>
      <c r="E28" s="491" t="s">
        <v>596</v>
      </c>
      <c r="F28" s="492" t="s">
        <v>1028</v>
      </c>
      <c r="G28" s="492">
        <v>2080</v>
      </c>
      <c r="H28" s="491"/>
      <c r="I28" s="493" t="s">
        <v>833</v>
      </c>
      <c r="J28" s="494" t="s">
        <v>597</v>
      </c>
      <c r="K28" s="494"/>
      <c r="L28" s="495"/>
      <c r="M28" s="496"/>
      <c r="N28" s="494"/>
      <c r="O28" s="497"/>
      <c r="P28" s="107">
        <f>VLOOKUP(D28,'MidCap Intra'!B30:C519,2,0)</f>
        <v>2291.1</v>
      </c>
      <c r="Q28" s="498"/>
      <c r="R28" s="498" t="s">
        <v>595</v>
      </c>
      <c r="S28" s="498"/>
      <c r="T28" s="498"/>
      <c r="U28" s="498"/>
      <c r="V28" s="498"/>
      <c r="W28" s="498"/>
      <c r="X28" s="498"/>
      <c r="Y28" s="498"/>
      <c r="Z28" s="498"/>
      <c r="AA28" s="498"/>
      <c r="AB28" s="498"/>
      <c r="AC28" s="498"/>
      <c r="AD28" s="498"/>
      <c r="AE28" s="498"/>
      <c r="AF28" s="498"/>
      <c r="AG28" s="498"/>
      <c r="AH28" s="498"/>
      <c r="AI28" s="498"/>
      <c r="AJ28" s="498"/>
      <c r="AK28" s="498"/>
      <c r="AL28" s="498"/>
    </row>
    <row r="29" spans="1:38" s="499" customFormat="1" ht="12.75" customHeight="1">
      <c r="A29" s="487"/>
      <c r="B29" s="488"/>
      <c r="C29" s="489"/>
      <c r="D29" s="490"/>
      <c r="E29" s="491"/>
      <c r="F29" s="492"/>
      <c r="G29" s="492"/>
      <c r="H29" s="491"/>
      <c r="I29" s="493"/>
      <c r="J29" s="494"/>
      <c r="K29" s="494"/>
      <c r="L29" s="495"/>
      <c r="M29" s="496"/>
      <c r="N29" s="494"/>
      <c r="O29" s="497"/>
      <c r="P29" s="107"/>
      <c r="Q29" s="498"/>
      <c r="R29" s="498"/>
      <c r="S29" s="498"/>
      <c r="T29" s="498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498"/>
      <c r="AK29" s="498"/>
      <c r="AL29" s="498"/>
    </row>
    <row r="30" spans="1:38" ht="13.9" customHeight="1">
      <c r="A30" s="113"/>
      <c r="B30" s="108"/>
      <c r="C30" s="114"/>
      <c r="D30" s="109"/>
      <c r="E30" s="110"/>
      <c r="F30" s="107"/>
      <c r="G30" s="107"/>
      <c r="H30" s="110"/>
      <c r="I30" s="111"/>
      <c r="J30" s="112"/>
      <c r="K30" s="113"/>
      <c r="L30" s="108"/>
      <c r="M30" s="114"/>
      <c r="N30" s="109"/>
      <c r="O30" s="110"/>
      <c r="P30" s="11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20"/>
      <c r="B31" s="121"/>
      <c r="C31" s="122"/>
      <c r="D31" s="123"/>
      <c r="E31" s="124"/>
      <c r="F31" s="124"/>
      <c r="H31" s="124"/>
      <c r="I31" s="125"/>
      <c r="J31" s="126"/>
      <c r="K31" s="126"/>
      <c r="L31" s="127"/>
      <c r="M31" s="128"/>
      <c r="N31" s="129"/>
      <c r="O31" s="130"/>
      <c r="P31" s="131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4.25" customHeight="1">
      <c r="A32" s="120"/>
      <c r="B32" s="121"/>
      <c r="C32" s="122"/>
      <c r="D32" s="123"/>
      <c r="E32" s="124"/>
      <c r="F32" s="124"/>
      <c r="G32" s="120"/>
      <c r="H32" s="124"/>
      <c r="I32" s="125"/>
      <c r="J32" s="126"/>
      <c r="K32" s="126"/>
      <c r="L32" s="127"/>
      <c r="M32" s="128"/>
      <c r="N32" s="129"/>
      <c r="O32" s="130"/>
      <c r="P32" s="131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 t="s">
        <v>599</v>
      </c>
      <c r="B33" s="133"/>
      <c r="C33" s="134"/>
      <c r="D33" s="135"/>
      <c r="E33" s="136"/>
      <c r="F33" s="136"/>
      <c r="G33" s="136"/>
      <c r="H33" s="136"/>
      <c r="I33" s="136"/>
      <c r="J33" s="137"/>
      <c r="K33" s="136"/>
      <c r="L33" s="138"/>
      <c r="M33" s="59"/>
      <c r="N33" s="137"/>
      <c r="O33" s="13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39" t="s">
        <v>600</v>
      </c>
      <c r="B34" s="132"/>
      <c r="C34" s="132"/>
      <c r="D34" s="132"/>
      <c r="E34" s="44"/>
      <c r="F34" s="140" t="s">
        <v>601</v>
      </c>
      <c r="G34" s="6"/>
      <c r="H34" s="6"/>
      <c r="I34" s="6"/>
      <c r="J34" s="141"/>
      <c r="K34" s="142"/>
      <c r="L34" s="142"/>
      <c r="M34" s="143"/>
      <c r="N34" s="1"/>
      <c r="O34" s="1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32" t="s">
        <v>602</v>
      </c>
      <c r="B35" s="132"/>
      <c r="C35" s="132"/>
      <c r="D35" s="132"/>
      <c r="E35" s="6"/>
      <c r="F35" s="140" t="s">
        <v>603</v>
      </c>
      <c r="G35" s="6"/>
      <c r="H35" s="6"/>
      <c r="I35" s="6"/>
      <c r="J35" s="141"/>
      <c r="K35" s="142"/>
      <c r="L35" s="142"/>
      <c r="M35" s="143"/>
      <c r="N35" s="1"/>
      <c r="O35" s="1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" customHeight="1">
      <c r="A36" s="132"/>
      <c r="B36" s="132"/>
      <c r="C36" s="132"/>
      <c r="D36" s="132"/>
      <c r="E36" s="6"/>
      <c r="F36" s="6"/>
      <c r="G36" s="6"/>
      <c r="H36" s="6"/>
      <c r="I36" s="6"/>
      <c r="J36" s="145"/>
      <c r="K36" s="142"/>
      <c r="L36" s="142"/>
      <c r="M36" s="6"/>
      <c r="N36" s="146"/>
      <c r="O36" s="1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.75" customHeight="1">
      <c r="A37" s="1"/>
      <c r="B37" s="147" t="s">
        <v>604</v>
      </c>
      <c r="C37" s="147"/>
      <c r="D37" s="147"/>
      <c r="E37" s="147"/>
      <c r="F37" s="148"/>
      <c r="G37" s="6"/>
      <c r="H37" s="6"/>
      <c r="I37" s="149"/>
      <c r="J37" s="150"/>
      <c r="K37" s="151"/>
      <c r="L37" s="150"/>
      <c r="M37" s="6"/>
      <c r="N37" s="1"/>
      <c r="O37" s="1"/>
      <c r="P37" s="1"/>
      <c r="R37" s="59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9" t="s">
        <v>16</v>
      </c>
      <c r="B38" s="152" t="s">
        <v>571</v>
      </c>
      <c r="C38" s="102"/>
      <c r="D38" s="101" t="s">
        <v>582</v>
      </c>
      <c r="E38" s="100" t="s">
        <v>583</v>
      </c>
      <c r="F38" s="100" t="s">
        <v>584</v>
      </c>
      <c r="G38" s="100" t="s">
        <v>605</v>
      </c>
      <c r="H38" s="100" t="s">
        <v>586</v>
      </c>
      <c r="I38" s="100" t="s">
        <v>587</v>
      </c>
      <c r="J38" s="100" t="s">
        <v>588</v>
      </c>
      <c r="K38" s="100" t="s">
        <v>606</v>
      </c>
      <c r="L38" s="153" t="s">
        <v>590</v>
      </c>
      <c r="M38" s="102" t="s">
        <v>591</v>
      </c>
      <c r="N38" s="100" t="s">
        <v>592</v>
      </c>
      <c r="O38" s="101" t="s">
        <v>593</v>
      </c>
      <c r="P38" s="1"/>
      <c r="Q38" s="1"/>
      <c r="R38" s="59"/>
      <c r="S38" s="59"/>
      <c r="T38" s="59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s="269" customFormat="1" ht="15" customHeight="1">
      <c r="A39" s="419">
        <v>1</v>
      </c>
      <c r="B39" s="360">
        <v>44462</v>
      </c>
      <c r="C39" s="420"/>
      <c r="D39" s="421" t="s">
        <v>89</v>
      </c>
      <c r="E39" s="422" t="s">
        <v>596</v>
      </c>
      <c r="F39" s="422">
        <v>1707</v>
      </c>
      <c r="G39" s="422">
        <v>1670</v>
      </c>
      <c r="H39" s="422">
        <v>1709</v>
      </c>
      <c r="I39" s="422" t="s">
        <v>831</v>
      </c>
      <c r="J39" s="363" t="s">
        <v>928</v>
      </c>
      <c r="K39" s="363">
        <f t="shared" ref="K39:K40" si="33">H39-F39</f>
        <v>2</v>
      </c>
      <c r="L39" s="423">
        <f>(F39*-0.7)/100</f>
        <v>-11.948999999999998</v>
      </c>
      <c r="M39" s="424">
        <f t="shared" ref="M39:M40" si="34">(K39+L39)/F39</f>
        <v>-5.8283538371411824E-3</v>
      </c>
      <c r="N39" s="363" t="s">
        <v>594</v>
      </c>
      <c r="O39" s="425">
        <v>44480</v>
      </c>
      <c r="R39" s="288" t="s">
        <v>595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2</v>
      </c>
      <c r="B40" s="267">
        <v>44470</v>
      </c>
      <c r="C40" s="291"/>
      <c r="D40" s="308" t="s">
        <v>195</v>
      </c>
      <c r="E40" s="303" t="s">
        <v>596</v>
      </c>
      <c r="F40" s="303">
        <v>822</v>
      </c>
      <c r="G40" s="303">
        <v>797</v>
      </c>
      <c r="H40" s="303">
        <v>842</v>
      </c>
      <c r="I40" s="303" t="s">
        <v>850</v>
      </c>
      <c r="J40" s="103" t="s">
        <v>933</v>
      </c>
      <c r="K40" s="103">
        <f t="shared" si="33"/>
        <v>20</v>
      </c>
      <c r="L40" s="104">
        <f>(F40*-0.7)/100</f>
        <v>-5.7539999999999996</v>
      </c>
      <c r="M40" s="105">
        <f t="shared" si="34"/>
        <v>1.7330900243309005E-2</v>
      </c>
      <c r="N40" s="103" t="s">
        <v>594</v>
      </c>
      <c r="O40" s="106">
        <v>44481</v>
      </c>
      <c r="R40" s="288" t="s">
        <v>595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3</v>
      </c>
      <c r="B41" s="267">
        <v>44470</v>
      </c>
      <c r="C41" s="291"/>
      <c r="D41" s="308" t="s">
        <v>352</v>
      </c>
      <c r="E41" s="303" t="s">
        <v>596</v>
      </c>
      <c r="F41" s="303">
        <v>814</v>
      </c>
      <c r="G41" s="303">
        <v>794</v>
      </c>
      <c r="H41" s="303">
        <v>832.5</v>
      </c>
      <c r="I41" s="303" t="s">
        <v>851</v>
      </c>
      <c r="J41" s="103" t="s">
        <v>894</v>
      </c>
      <c r="K41" s="103">
        <f t="shared" ref="K41" si="35">H41-F41</f>
        <v>18.5</v>
      </c>
      <c r="L41" s="104">
        <f>(F41*-0.7)/100</f>
        <v>-5.6979999999999995</v>
      </c>
      <c r="M41" s="105">
        <f t="shared" ref="M41" si="36">(K41+L41)/F41</f>
        <v>1.5727272727272725E-2</v>
      </c>
      <c r="N41" s="103" t="s">
        <v>594</v>
      </c>
      <c r="O41" s="106">
        <v>44475</v>
      </c>
      <c r="R41" s="288" t="s">
        <v>595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4</v>
      </c>
      <c r="B42" s="267">
        <v>44470</v>
      </c>
      <c r="C42" s="291"/>
      <c r="D42" s="308" t="s">
        <v>247</v>
      </c>
      <c r="E42" s="303" t="s">
        <v>596</v>
      </c>
      <c r="F42" s="303">
        <v>54.95</v>
      </c>
      <c r="G42" s="303">
        <v>53</v>
      </c>
      <c r="H42" s="303">
        <v>56.2</v>
      </c>
      <c r="I42" s="303" t="s">
        <v>852</v>
      </c>
      <c r="J42" s="103" t="s">
        <v>853</v>
      </c>
      <c r="K42" s="103">
        <f t="shared" ref="K42:K44" si="37">H42-F42</f>
        <v>1.25</v>
      </c>
      <c r="L42" s="104">
        <f>(F42*-0.07)/100</f>
        <v>-3.8465000000000006E-2</v>
      </c>
      <c r="M42" s="105">
        <f t="shared" ref="M42:M44" si="38">(K42+L42)/F42</f>
        <v>2.2047952684258416E-2</v>
      </c>
      <c r="N42" s="103" t="s">
        <v>594</v>
      </c>
      <c r="O42" s="374">
        <v>44470</v>
      </c>
      <c r="R42" s="288" t="s">
        <v>595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90">
        <v>5</v>
      </c>
      <c r="B43" s="267">
        <v>44474</v>
      </c>
      <c r="C43" s="291"/>
      <c r="D43" s="308" t="s">
        <v>198</v>
      </c>
      <c r="E43" s="303" t="s">
        <v>596</v>
      </c>
      <c r="F43" s="303">
        <v>809.5</v>
      </c>
      <c r="G43" s="303">
        <v>788</v>
      </c>
      <c r="H43" s="303">
        <v>830</v>
      </c>
      <c r="I43" s="303" t="s">
        <v>875</v>
      </c>
      <c r="J43" s="103" t="s">
        <v>896</v>
      </c>
      <c r="K43" s="103">
        <f t="shared" si="37"/>
        <v>20.5</v>
      </c>
      <c r="L43" s="104">
        <f>(F43*-0.7)/100</f>
        <v>-5.6665000000000001</v>
      </c>
      <c r="M43" s="105">
        <f t="shared" si="38"/>
        <v>1.8324274243360101E-2</v>
      </c>
      <c r="N43" s="103" t="s">
        <v>594</v>
      </c>
      <c r="O43" s="106">
        <v>44475</v>
      </c>
      <c r="R43" s="288" t="s">
        <v>595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90">
        <v>6</v>
      </c>
      <c r="B44" s="267">
        <v>44474</v>
      </c>
      <c r="C44" s="291"/>
      <c r="D44" s="308" t="s">
        <v>81</v>
      </c>
      <c r="E44" s="303" t="s">
        <v>596</v>
      </c>
      <c r="F44" s="303">
        <v>3890</v>
      </c>
      <c r="G44" s="303">
        <v>3770</v>
      </c>
      <c r="H44" s="303">
        <v>3992.5</v>
      </c>
      <c r="I44" s="303" t="s">
        <v>879</v>
      </c>
      <c r="J44" s="103" t="s">
        <v>895</v>
      </c>
      <c r="K44" s="103">
        <f t="shared" si="37"/>
        <v>102.5</v>
      </c>
      <c r="L44" s="104">
        <f>(F44*-0.7)/100</f>
        <v>-27.23</v>
      </c>
      <c r="M44" s="105">
        <f t="shared" si="38"/>
        <v>1.9349614395886887E-2</v>
      </c>
      <c r="N44" s="103" t="s">
        <v>594</v>
      </c>
      <c r="O44" s="106">
        <v>44475</v>
      </c>
      <c r="R44" s="288" t="s">
        <v>595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7</v>
      </c>
      <c r="B45" s="267">
        <v>44474</v>
      </c>
      <c r="C45" s="291"/>
      <c r="D45" s="308" t="s">
        <v>872</v>
      </c>
      <c r="E45" s="303" t="s">
        <v>596</v>
      </c>
      <c r="F45" s="303">
        <v>985.5</v>
      </c>
      <c r="G45" s="303">
        <v>960</v>
      </c>
      <c r="H45" s="303">
        <v>998</v>
      </c>
      <c r="I45" s="303">
        <v>1020</v>
      </c>
      <c r="J45" s="103" t="s">
        <v>880</v>
      </c>
      <c r="K45" s="103">
        <f t="shared" ref="K45" si="39">H45-F45</f>
        <v>12.5</v>
      </c>
      <c r="L45" s="104">
        <f>(F45*-0.07)/100</f>
        <v>-0.68985000000000019</v>
      </c>
      <c r="M45" s="105">
        <f t="shared" ref="M45" si="40">(K45+L45)/F45</f>
        <v>1.1983916793505835E-2</v>
      </c>
      <c r="N45" s="103" t="s">
        <v>594</v>
      </c>
      <c r="O45" s="374">
        <v>44474</v>
      </c>
      <c r="R45" s="288" t="s">
        <v>598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8</v>
      </c>
      <c r="B46" s="388">
        <v>44476</v>
      </c>
      <c r="C46" s="291"/>
      <c r="D46" s="308" t="s">
        <v>457</v>
      </c>
      <c r="E46" s="303" t="s">
        <v>596</v>
      </c>
      <c r="F46" s="303">
        <v>192.5</v>
      </c>
      <c r="G46" s="303">
        <v>186</v>
      </c>
      <c r="H46" s="303">
        <v>197.25</v>
      </c>
      <c r="I46" s="303" t="s">
        <v>900</v>
      </c>
      <c r="J46" s="103" t="s">
        <v>901</v>
      </c>
      <c r="K46" s="103">
        <f t="shared" ref="K46:K47" si="41">H46-F46</f>
        <v>4.75</v>
      </c>
      <c r="L46" s="104">
        <f>(F46*-0.07)/100</f>
        <v>-0.13475000000000001</v>
      </c>
      <c r="M46" s="105">
        <f t="shared" ref="M46:M47" si="42">(K46+L46)/F46</f>
        <v>2.3975324675324674E-2</v>
      </c>
      <c r="N46" s="103" t="s">
        <v>594</v>
      </c>
      <c r="O46" s="374">
        <v>44476</v>
      </c>
      <c r="R46" s="288" t="s">
        <v>598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444">
        <v>9</v>
      </c>
      <c r="B47" s="441">
        <v>44476</v>
      </c>
      <c r="C47" s="445"/>
      <c r="D47" s="446" t="s">
        <v>417</v>
      </c>
      <c r="E47" s="440" t="s">
        <v>596</v>
      </c>
      <c r="F47" s="440">
        <v>1804</v>
      </c>
      <c r="G47" s="440">
        <v>1745</v>
      </c>
      <c r="H47" s="440">
        <v>1745</v>
      </c>
      <c r="I47" s="440" t="s">
        <v>905</v>
      </c>
      <c r="J47" s="304" t="s">
        <v>979</v>
      </c>
      <c r="K47" s="304">
        <f t="shared" si="41"/>
        <v>-59</v>
      </c>
      <c r="L47" s="305">
        <f>(F47*-0.7)/100</f>
        <v>-12.628</v>
      </c>
      <c r="M47" s="306">
        <f t="shared" si="42"/>
        <v>-3.9705099778270511E-2</v>
      </c>
      <c r="N47" s="304" t="s">
        <v>607</v>
      </c>
      <c r="O47" s="307">
        <v>44490</v>
      </c>
      <c r="R47" s="288" t="s">
        <v>595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90">
        <v>10</v>
      </c>
      <c r="B48" s="388">
        <v>44477</v>
      </c>
      <c r="C48" s="291"/>
      <c r="D48" s="308" t="s">
        <v>518</v>
      </c>
      <c r="E48" s="303" t="s">
        <v>596</v>
      </c>
      <c r="F48" s="303">
        <v>410.5</v>
      </c>
      <c r="G48" s="303">
        <v>399</v>
      </c>
      <c r="H48" s="303">
        <v>423</v>
      </c>
      <c r="I48" s="303" t="s">
        <v>919</v>
      </c>
      <c r="J48" s="103" t="s">
        <v>880</v>
      </c>
      <c r="K48" s="103">
        <f t="shared" ref="K48" si="43">H48-F48</f>
        <v>12.5</v>
      </c>
      <c r="L48" s="104">
        <f>(F48*-0.7)/100</f>
        <v>-2.8734999999999995</v>
      </c>
      <c r="M48" s="105">
        <f t="shared" ref="M48" si="44">(K48+L48)/F48</f>
        <v>2.3450669914738126E-2</v>
      </c>
      <c r="N48" s="103" t="s">
        <v>594</v>
      </c>
      <c r="O48" s="106">
        <v>44481</v>
      </c>
      <c r="R48" s="288" t="s">
        <v>595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290">
        <v>11</v>
      </c>
      <c r="B49" s="388">
        <v>44477</v>
      </c>
      <c r="C49" s="291"/>
      <c r="D49" s="308" t="s">
        <v>352</v>
      </c>
      <c r="E49" s="303" t="s">
        <v>596</v>
      </c>
      <c r="F49" s="303">
        <v>808</v>
      </c>
      <c r="G49" s="303">
        <v>788</v>
      </c>
      <c r="H49" s="303">
        <v>821.5</v>
      </c>
      <c r="I49" s="303" t="s">
        <v>920</v>
      </c>
      <c r="J49" s="103" t="s">
        <v>921</v>
      </c>
      <c r="K49" s="103">
        <f t="shared" ref="K49" si="45">H49-F49</f>
        <v>13.5</v>
      </c>
      <c r="L49" s="104">
        <f>(F49*-0.07)/100</f>
        <v>-0.56559999999999999</v>
      </c>
      <c r="M49" s="105">
        <f t="shared" ref="M49" si="46">(K49+L49)/F49</f>
        <v>1.600792079207921E-2</v>
      </c>
      <c r="N49" s="103" t="s">
        <v>594</v>
      </c>
      <c r="O49" s="374">
        <v>44476</v>
      </c>
      <c r="R49" s="288" t="s">
        <v>595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290">
        <v>12</v>
      </c>
      <c r="B50" s="388">
        <v>44480</v>
      </c>
      <c r="C50" s="291"/>
      <c r="D50" s="308" t="s">
        <v>297</v>
      </c>
      <c r="E50" s="303" t="s">
        <v>596</v>
      </c>
      <c r="F50" s="303">
        <v>237</v>
      </c>
      <c r="G50" s="303">
        <v>230</v>
      </c>
      <c r="H50" s="303">
        <v>244.5</v>
      </c>
      <c r="I50" s="303" t="s">
        <v>927</v>
      </c>
      <c r="J50" s="103" t="s">
        <v>869</v>
      </c>
      <c r="K50" s="103">
        <f t="shared" ref="K50:K52" si="47">H50-F50</f>
        <v>7.5</v>
      </c>
      <c r="L50" s="104">
        <f>(F50*-0.07)/100</f>
        <v>-0.16589999999999999</v>
      </c>
      <c r="M50" s="105">
        <f t="shared" ref="M50:M52" si="48">(K50+L50)/F50</f>
        <v>3.0945569620253167E-2</v>
      </c>
      <c r="N50" s="103" t="s">
        <v>594</v>
      </c>
      <c r="O50" s="374">
        <v>44480</v>
      </c>
      <c r="R50" s="288" t="s">
        <v>595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90">
        <v>13</v>
      </c>
      <c r="B51" s="388">
        <v>44480</v>
      </c>
      <c r="C51" s="291"/>
      <c r="D51" s="308" t="s">
        <v>198</v>
      </c>
      <c r="E51" s="303" t="s">
        <v>596</v>
      </c>
      <c r="F51" s="303">
        <v>813.5</v>
      </c>
      <c r="G51" s="303">
        <v>790</v>
      </c>
      <c r="H51" s="303">
        <v>836</v>
      </c>
      <c r="I51" s="303" t="s">
        <v>929</v>
      </c>
      <c r="J51" s="103" t="s">
        <v>946</v>
      </c>
      <c r="K51" s="103">
        <f t="shared" si="47"/>
        <v>22.5</v>
      </c>
      <c r="L51" s="104">
        <f>(F51*-0.7)/100</f>
        <v>-5.6944999999999997</v>
      </c>
      <c r="M51" s="105">
        <f t="shared" si="48"/>
        <v>2.065826674861709E-2</v>
      </c>
      <c r="N51" s="103" t="s">
        <v>594</v>
      </c>
      <c r="O51" s="106">
        <v>44482</v>
      </c>
      <c r="R51" s="288" t="s">
        <v>595</v>
      </c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5" customHeight="1">
      <c r="A52" s="444">
        <v>14</v>
      </c>
      <c r="B52" s="441">
        <v>44481</v>
      </c>
      <c r="C52" s="445"/>
      <c r="D52" s="446" t="s">
        <v>297</v>
      </c>
      <c r="E52" s="440" t="s">
        <v>596</v>
      </c>
      <c r="F52" s="440">
        <v>236.5</v>
      </c>
      <c r="G52" s="440">
        <v>230</v>
      </c>
      <c r="H52" s="440">
        <v>230</v>
      </c>
      <c r="I52" s="440" t="s">
        <v>927</v>
      </c>
      <c r="J52" s="304" t="s">
        <v>960</v>
      </c>
      <c r="K52" s="304">
        <f t="shared" si="47"/>
        <v>-6.5</v>
      </c>
      <c r="L52" s="305">
        <f>(F52*-0.7)/100</f>
        <v>-1.6554999999999997</v>
      </c>
      <c r="M52" s="306">
        <f t="shared" si="48"/>
        <v>-3.4484143763213529E-2</v>
      </c>
      <c r="N52" s="304" t="s">
        <v>607</v>
      </c>
      <c r="O52" s="307">
        <v>44483</v>
      </c>
      <c r="R52" s="288" t="s">
        <v>595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269" customFormat="1" ht="15" customHeight="1">
      <c r="A53" s="444">
        <v>15</v>
      </c>
      <c r="B53" s="441">
        <v>44481</v>
      </c>
      <c r="C53" s="445"/>
      <c r="D53" s="446" t="s">
        <v>934</v>
      </c>
      <c r="E53" s="440" t="s">
        <v>596</v>
      </c>
      <c r="F53" s="440">
        <v>513</v>
      </c>
      <c r="G53" s="440">
        <v>498</v>
      </c>
      <c r="H53" s="440">
        <v>498</v>
      </c>
      <c r="I53" s="440" t="s">
        <v>935</v>
      </c>
      <c r="J53" s="304" t="s">
        <v>947</v>
      </c>
      <c r="K53" s="304">
        <f t="shared" ref="K53" si="49">H53-F53</f>
        <v>-15</v>
      </c>
      <c r="L53" s="305">
        <f>(F53*-0.7)/100</f>
        <v>-3.5909999999999997</v>
      </c>
      <c r="M53" s="306">
        <f t="shared" ref="M53" si="50">(K53+L53)/F53</f>
        <v>-3.623976608187135E-2</v>
      </c>
      <c r="N53" s="304" t="s">
        <v>607</v>
      </c>
      <c r="O53" s="307">
        <v>44482</v>
      </c>
      <c r="R53" s="288" t="s">
        <v>595</v>
      </c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</row>
    <row r="54" spans="1:38" s="269" customFormat="1" ht="15" customHeight="1">
      <c r="A54" s="444">
        <v>16</v>
      </c>
      <c r="B54" s="441">
        <v>44487</v>
      </c>
      <c r="C54" s="445"/>
      <c r="D54" s="446" t="s">
        <v>117</v>
      </c>
      <c r="E54" s="440" t="s">
        <v>596</v>
      </c>
      <c r="F54" s="440">
        <v>1679</v>
      </c>
      <c r="G54" s="440">
        <v>1638</v>
      </c>
      <c r="H54" s="440">
        <v>1638</v>
      </c>
      <c r="I54" s="440" t="s">
        <v>962</v>
      </c>
      <c r="J54" s="304" t="s">
        <v>988</v>
      </c>
      <c r="K54" s="304">
        <f t="shared" ref="K54" si="51">H54-F54</f>
        <v>-41</v>
      </c>
      <c r="L54" s="305">
        <f>(F54*-0.7)/100</f>
        <v>-11.753</v>
      </c>
      <c r="M54" s="306">
        <f t="shared" ref="M54" si="52">(K54+L54)/F54</f>
        <v>-3.1419297200714714E-2</v>
      </c>
      <c r="N54" s="304" t="s">
        <v>607</v>
      </c>
      <c r="O54" s="307">
        <v>44497</v>
      </c>
      <c r="R54" s="288" t="s">
        <v>595</v>
      </c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s="269" customFormat="1" ht="15" customHeight="1">
      <c r="A55" s="444">
        <v>17</v>
      </c>
      <c r="B55" s="441">
        <v>44489</v>
      </c>
      <c r="C55" s="445"/>
      <c r="D55" s="446" t="s">
        <v>179</v>
      </c>
      <c r="E55" s="440" t="s">
        <v>596</v>
      </c>
      <c r="F55" s="440">
        <v>3170</v>
      </c>
      <c r="G55" s="440">
        <v>3070</v>
      </c>
      <c r="H55" s="440">
        <v>3070</v>
      </c>
      <c r="I55" s="440" t="s">
        <v>970</v>
      </c>
      <c r="J55" s="304" t="s">
        <v>971</v>
      </c>
      <c r="K55" s="304">
        <f t="shared" ref="K55" si="53">H55-F55</f>
        <v>-100</v>
      </c>
      <c r="L55" s="305">
        <f>(F55*-0.07)/100</f>
        <v>-2.2190000000000003</v>
      </c>
      <c r="M55" s="306">
        <f t="shared" ref="M55" si="54">(K55+L55)/F55</f>
        <v>-3.2245741324921133E-2</v>
      </c>
      <c r="N55" s="304" t="s">
        <v>607</v>
      </c>
      <c r="O55" s="473">
        <v>44489</v>
      </c>
      <c r="R55" s="288" t="s">
        <v>595</v>
      </c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</row>
    <row r="56" spans="1:38" s="269" customFormat="1" ht="15" customHeight="1">
      <c r="A56" s="280">
        <v>18</v>
      </c>
      <c r="B56" s="336">
        <v>44491</v>
      </c>
      <c r="C56" s="281"/>
      <c r="D56" s="282" t="s">
        <v>115</v>
      </c>
      <c r="E56" s="283" t="s">
        <v>596</v>
      </c>
      <c r="F56" s="283" t="s">
        <v>990</v>
      </c>
      <c r="G56" s="283">
        <v>2850</v>
      </c>
      <c r="H56" s="283"/>
      <c r="I56" s="283" t="s">
        <v>991</v>
      </c>
      <c r="J56" s="280" t="s">
        <v>597</v>
      </c>
      <c r="K56" s="336"/>
      <c r="L56" s="281"/>
      <c r="M56" s="282"/>
      <c r="N56" s="283"/>
      <c r="O56" s="283"/>
      <c r="R56" s="288" t="s">
        <v>595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s="269" customFormat="1" ht="15" customHeight="1">
      <c r="A57" s="280">
        <v>19</v>
      </c>
      <c r="B57" s="336">
        <v>44495</v>
      </c>
      <c r="C57" s="281"/>
      <c r="D57" s="282" t="s">
        <v>202</v>
      </c>
      <c r="E57" s="283" t="s">
        <v>596</v>
      </c>
      <c r="F57" s="283" t="s">
        <v>1012</v>
      </c>
      <c r="G57" s="283">
        <v>3390</v>
      </c>
      <c r="H57" s="283"/>
      <c r="I57" s="283" t="s">
        <v>1013</v>
      </c>
      <c r="J57" s="280" t="s">
        <v>597</v>
      </c>
      <c r="K57" s="336"/>
      <c r="L57" s="281"/>
      <c r="M57" s="282"/>
      <c r="N57" s="283"/>
      <c r="O57" s="283"/>
      <c r="R57" s="288" t="s">
        <v>595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s="269" customFormat="1" ht="15" customHeight="1">
      <c r="A58" s="290">
        <v>20</v>
      </c>
      <c r="B58" s="388">
        <v>44496</v>
      </c>
      <c r="C58" s="291"/>
      <c r="D58" s="308" t="s">
        <v>324</v>
      </c>
      <c r="E58" s="303" t="s">
        <v>596</v>
      </c>
      <c r="F58" s="303">
        <v>405</v>
      </c>
      <c r="G58" s="303">
        <v>392</v>
      </c>
      <c r="H58" s="303">
        <v>418.5</v>
      </c>
      <c r="I58" s="303" t="s">
        <v>1025</v>
      </c>
      <c r="J58" s="103" t="s">
        <v>921</v>
      </c>
      <c r="K58" s="103">
        <f t="shared" ref="K58" si="55">H58-F58</f>
        <v>13.5</v>
      </c>
      <c r="L58" s="104">
        <f>(F58*-0.7)/100</f>
        <v>-2.835</v>
      </c>
      <c r="M58" s="105">
        <f t="shared" ref="M58" si="56">(K58+L58)/F58</f>
        <v>2.633333333333333E-2</v>
      </c>
      <c r="N58" s="103" t="s">
        <v>594</v>
      </c>
      <c r="O58" s="106">
        <v>44497</v>
      </c>
      <c r="R58" s="288" t="s">
        <v>598</v>
      </c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</row>
    <row r="59" spans="1:38" s="269" customFormat="1" ht="15" customHeight="1">
      <c r="A59" s="280">
        <v>21</v>
      </c>
      <c r="B59" s="270">
        <v>44497</v>
      </c>
      <c r="C59" s="281"/>
      <c r="D59" s="500" t="s">
        <v>366</v>
      </c>
      <c r="E59" s="283" t="s">
        <v>596</v>
      </c>
      <c r="F59" s="283" t="s">
        <v>1058</v>
      </c>
      <c r="G59" s="283">
        <v>199.5</v>
      </c>
      <c r="H59" s="283"/>
      <c r="I59" s="283" t="s">
        <v>1059</v>
      </c>
      <c r="J59" s="280"/>
      <c r="K59" s="336"/>
      <c r="L59" s="281"/>
      <c r="M59" s="282"/>
      <c r="N59" s="283"/>
      <c r="O59" s="283"/>
      <c r="R59" s="288" t="s">
        <v>598</v>
      </c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</row>
    <row r="60" spans="1:38" s="269" customFormat="1" ht="15" customHeight="1">
      <c r="A60" s="290">
        <v>22</v>
      </c>
      <c r="B60" s="267">
        <v>44497</v>
      </c>
      <c r="C60" s="291"/>
      <c r="D60" s="308" t="s">
        <v>343</v>
      </c>
      <c r="E60" s="303" t="s">
        <v>596</v>
      </c>
      <c r="F60" s="303">
        <v>350</v>
      </c>
      <c r="G60" s="303">
        <v>338</v>
      </c>
      <c r="H60" s="303">
        <v>361</v>
      </c>
      <c r="I60" s="303" t="s">
        <v>1070</v>
      </c>
      <c r="J60" s="103" t="s">
        <v>874</v>
      </c>
      <c r="K60" s="103">
        <f t="shared" ref="K60" si="57">H60-F60</f>
        <v>11</v>
      </c>
      <c r="L60" s="104">
        <f>(F60*-0.07)/100</f>
        <v>-0.24500000000000002</v>
      </c>
      <c r="M60" s="105">
        <f t="shared" ref="M60" si="58">(K60+L60)/F60</f>
        <v>3.0728571428571431E-2</v>
      </c>
      <c r="N60" s="103" t="s">
        <v>594</v>
      </c>
      <c r="O60" s="106">
        <v>44497</v>
      </c>
      <c r="R60" s="288" t="s">
        <v>598</v>
      </c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</row>
    <row r="61" spans="1:38" s="269" customFormat="1" ht="15" customHeight="1">
      <c r="A61" s="280">
        <v>23</v>
      </c>
      <c r="B61" s="289">
        <v>44497</v>
      </c>
      <c r="C61" s="281"/>
      <c r="D61" s="282" t="s">
        <v>324</v>
      </c>
      <c r="E61" s="283" t="s">
        <v>596</v>
      </c>
      <c r="F61" s="283" t="s">
        <v>1071</v>
      </c>
      <c r="G61" s="283">
        <v>403</v>
      </c>
      <c r="H61" s="283"/>
      <c r="I61" s="283" t="s">
        <v>1072</v>
      </c>
      <c r="J61" s="280"/>
      <c r="K61" s="336"/>
      <c r="L61" s="281"/>
      <c r="M61" s="282"/>
      <c r="N61" s="283"/>
      <c r="O61" s="283"/>
      <c r="R61" s="288" t="s">
        <v>598</v>
      </c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</row>
    <row r="62" spans="1:38" s="269" customFormat="1" ht="15" customHeight="1">
      <c r="A62" s="280"/>
      <c r="B62" s="289"/>
      <c r="C62" s="281"/>
      <c r="D62" s="282"/>
      <c r="E62" s="283"/>
      <c r="F62" s="283"/>
      <c r="G62" s="283"/>
      <c r="H62" s="283"/>
      <c r="I62" s="283"/>
      <c r="J62" s="280"/>
      <c r="K62" s="336"/>
      <c r="L62" s="281"/>
      <c r="M62" s="282"/>
      <c r="N62" s="283"/>
      <c r="O62" s="283"/>
      <c r="R62" s="288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</row>
    <row r="63" spans="1:38" s="269" customFormat="1" ht="15" customHeight="1">
      <c r="A63" s="280"/>
      <c r="B63" s="289"/>
      <c r="C63" s="281"/>
      <c r="D63" s="282"/>
      <c r="E63" s="283"/>
      <c r="F63" s="283"/>
      <c r="G63" s="283"/>
      <c r="H63" s="283"/>
      <c r="I63" s="283"/>
      <c r="J63" s="280"/>
      <c r="K63" s="336"/>
      <c r="L63" s="281"/>
      <c r="M63" s="282"/>
      <c r="N63" s="283"/>
      <c r="O63" s="283"/>
      <c r="R63" s="28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</row>
    <row r="64" spans="1:38" s="269" customFormat="1" ht="15" customHeight="1">
      <c r="A64" s="280"/>
      <c r="B64" s="336"/>
      <c r="C64" s="281"/>
      <c r="D64" s="282"/>
      <c r="E64" s="283"/>
      <c r="F64" s="283"/>
      <c r="G64" s="283"/>
      <c r="H64" s="283"/>
      <c r="I64" s="283"/>
      <c r="J64" s="280"/>
      <c r="K64" s="336"/>
      <c r="L64" s="281"/>
      <c r="M64" s="282"/>
      <c r="N64" s="283"/>
      <c r="O64" s="283"/>
      <c r="R64" s="28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</row>
    <row r="65" spans="1:38" ht="15" customHeight="1">
      <c r="A65" s="271"/>
      <c r="B65" s="272"/>
      <c r="C65" s="273"/>
      <c r="D65" s="274"/>
      <c r="E65" s="275"/>
      <c r="F65" s="275"/>
      <c r="G65" s="275"/>
      <c r="H65" s="275"/>
      <c r="I65" s="275"/>
      <c r="J65" s="284"/>
      <c r="K65" s="284"/>
      <c r="L65" s="276"/>
      <c r="M65" s="285"/>
      <c r="N65" s="284"/>
      <c r="O65" s="286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155"/>
      <c r="B67" s="121"/>
      <c r="C67" s="156"/>
      <c r="D67" s="157"/>
      <c r="E67" s="120"/>
      <c r="F67" s="120"/>
      <c r="G67" s="120"/>
      <c r="H67" s="120"/>
      <c r="I67" s="120"/>
      <c r="J67" s="158"/>
      <c r="K67" s="158"/>
      <c r="L67" s="159"/>
      <c r="M67" s="160"/>
      <c r="N67" s="126"/>
      <c r="O67" s="16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44.25" customHeight="1">
      <c r="A68" s="132" t="s">
        <v>599</v>
      </c>
      <c r="B68" s="156"/>
      <c r="C68" s="156"/>
      <c r="D68" s="1"/>
      <c r="E68" s="6"/>
      <c r="F68" s="6"/>
      <c r="G68" s="6"/>
      <c r="H68" s="6" t="s">
        <v>611</v>
      </c>
      <c r="I68" s="6"/>
      <c r="J68" s="6"/>
      <c r="K68" s="128"/>
      <c r="L68" s="160"/>
      <c r="M68" s="128"/>
      <c r="N68" s="129"/>
      <c r="O68" s="128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38" ht="12.75" customHeight="1">
      <c r="A69" s="139" t="s">
        <v>600</v>
      </c>
      <c r="B69" s="132"/>
      <c r="C69" s="132"/>
      <c r="D69" s="132"/>
      <c r="E69" s="44"/>
      <c r="F69" s="140" t="s">
        <v>601</v>
      </c>
      <c r="G69" s="59"/>
      <c r="H69" s="44"/>
      <c r="I69" s="59"/>
      <c r="J69" s="6"/>
      <c r="K69" s="162"/>
      <c r="L69" s="163"/>
      <c r="M69" s="6"/>
      <c r="N69" s="122"/>
      <c r="O69" s="164"/>
      <c r="P69" s="44"/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4.25" customHeight="1">
      <c r="A70" s="139"/>
      <c r="B70" s="132"/>
      <c r="C70" s="132"/>
      <c r="D70" s="132"/>
      <c r="E70" s="6"/>
      <c r="F70" s="140" t="s">
        <v>603</v>
      </c>
      <c r="G70" s="59"/>
      <c r="H70" s="44"/>
      <c r="I70" s="59"/>
      <c r="J70" s="6"/>
      <c r="K70" s="162"/>
      <c r="L70" s="163"/>
      <c r="M70" s="6"/>
      <c r="N70" s="122"/>
      <c r="O70" s="164"/>
      <c r="P70" s="44"/>
      <c r="Q70" s="44"/>
      <c r="R70" s="6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4.25" customHeight="1">
      <c r="A71" s="132"/>
      <c r="B71" s="132"/>
      <c r="C71" s="132"/>
      <c r="D71" s="132"/>
      <c r="E71" s="6"/>
      <c r="F71" s="6"/>
      <c r="G71" s="6"/>
      <c r="H71" s="6"/>
      <c r="I71" s="6"/>
      <c r="J71" s="145"/>
      <c r="K71" s="142"/>
      <c r="L71" s="143"/>
      <c r="M71" s="6"/>
      <c r="N71" s="146"/>
      <c r="O71" s="1"/>
      <c r="P71" s="44"/>
      <c r="Q71" s="44"/>
      <c r="R71" s="6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2.75" customHeight="1">
      <c r="A72" s="165" t="s">
        <v>612</v>
      </c>
      <c r="B72" s="165"/>
      <c r="C72" s="165"/>
      <c r="D72" s="165"/>
      <c r="E72" s="6"/>
      <c r="F72" s="6"/>
      <c r="G72" s="6"/>
      <c r="H72" s="6"/>
      <c r="I72" s="6"/>
      <c r="J72" s="6"/>
      <c r="K72" s="6"/>
      <c r="L72" s="6"/>
      <c r="M72" s="6"/>
      <c r="N72" s="6"/>
      <c r="O72" s="24"/>
      <c r="Q72" s="44"/>
      <c r="R72" s="6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1:38" ht="38.25" customHeight="1">
      <c r="A73" s="100" t="s">
        <v>16</v>
      </c>
      <c r="B73" s="100" t="s">
        <v>571</v>
      </c>
      <c r="C73" s="100"/>
      <c r="D73" s="101" t="s">
        <v>582</v>
      </c>
      <c r="E73" s="100" t="s">
        <v>583</v>
      </c>
      <c r="F73" s="100" t="s">
        <v>584</v>
      </c>
      <c r="G73" s="100" t="s">
        <v>605</v>
      </c>
      <c r="H73" s="100" t="s">
        <v>586</v>
      </c>
      <c r="I73" s="100" t="s">
        <v>587</v>
      </c>
      <c r="J73" s="99" t="s">
        <v>588</v>
      </c>
      <c r="K73" s="166" t="s">
        <v>613</v>
      </c>
      <c r="L73" s="102" t="s">
        <v>590</v>
      </c>
      <c r="M73" s="166" t="s">
        <v>614</v>
      </c>
      <c r="N73" s="100" t="s">
        <v>615</v>
      </c>
      <c r="O73" s="99" t="s">
        <v>592</v>
      </c>
      <c r="P73" s="101" t="s">
        <v>593</v>
      </c>
      <c r="Q73" s="44"/>
      <c r="R73" s="6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s="269" customFormat="1" ht="13.5" customHeight="1">
      <c r="A74" s="359">
        <v>1</v>
      </c>
      <c r="B74" s="360">
        <v>44469</v>
      </c>
      <c r="C74" s="361"/>
      <c r="D74" s="361" t="s">
        <v>845</v>
      </c>
      <c r="E74" s="359" t="s">
        <v>596</v>
      </c>
      <c r="F74" s="359">
        <v>1597.5</v>
      </c>
      <c r="G74" s="359">
        <v>1575</v>
      </c>
      <c r="H74" s="362">
        <v>1599</v>
      </c>
      <c r="I74" s="362">
        <v>1640</v>
      </c>
      <c r="J74" s="363" t="s">
        <v>871</v>
      </c>
      <c r="K74" s="364">
        <f t="shared" ref="K74" si="59">H74-F74</f>
        <v>1.5</v>
      </c>
      <c r="L74" s="365">
        <f t="shared" ref="L74" si="60">(H74*N74)*0.07%</f>
        <v>615.61500000000012</v>
      </c>
      <c r="M74" s="366">
        <f t="shared" ref="M74" si="61">(K74*N74)-L74</f>
        <v>209.38499999999988</v>
      </c>
      <c r="N74" s="362">
        <v>550</v>
      </c>
      <c r="O74" s="367" t="s">
        <v>717</v>
      </c>
      <c r="P74" s="368">
        <v>44473</v>
      </c>
      <c r="Q74" s="278"/>
      <c r="R74" s="333" t="s">
        <v>595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2"/>
      <c r="AG74" s="289"/>
      <c r="AH74" s="331"/>
      <c r="AI74" s="331"/>
      <c r="AJ74" s="332"/>
      <c r="AK74" s="332"/>
      <c r="AL74" s="332"/>
    </row>
    <row r="75" spans="1:38" s="269" customFormat="1" ht="13.5" customHeight="1">
      <c r="A75" s="357">
        <v>2</v>
      </c>
      <c r="B75" s="267">
        <v>44469</v>
      </c>
      <c r="C75" s="358"/>
      <c r="D75" s="358" t="s">
        <v>846</v>
      </c>
      <c r="E75" s="357" t="s">
        <v>596</v>
      </c>
      <c r="F75" s="357">
        <v>727.5</v>
      </c>
      <c r="G75" s="357">
        <v>717</v>
      </c>
      <c r="H75" s="354">
        <v>735</v>
      </c>
      <c r="I75" s="354">
        <v>745</v>
      </c>
      <c r="J75" s="103" t="s">
        <v>869</v>
      </c>
      <c r="K75" s="351">
        <f t="shared" ref="K75" si="62">H75-F75</f>
        <v>7.5</v>
      </c>
      <c r="L75" s="352">
        <f t="shared" ref="L75" si="63">(H75*N75)*0.07%</f>
        <v>565.95000000000005</v>
      </c>
      <c r="M75" s="353">
        <f t="shared" ref="M75" si="64">(K75*N75)-L75</f>
        <v>7684.05</v>
      </c>
      <c r="N75" s="354">
        <v>1100</v>
      </c>
      <c r="O75" s="355" t="s">
        <v>594</v>
      </c>
      <c r="P75" s="356">
        <v>44473</v>
      </c>
      <c r="Q75" s="278"/>
      <c r="R75" s="333" t="s">
        <v>595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2"/>
      <c r="AG75" s="289"/>
      <c r="AH75" s="331"/>
      <c r="AI75" s="331"/>
      <c r="AJ75" s="332"/>
      <c r="AK75" s="332"/>
      <c r="AL75" s="332"/>
    </row>
    <row r="76" spans="1:38" s="269" customFormat="1" ht="13.5" customHeight="1">
      <c r="A76" s="357">
        <v>3</v>
      </c>
      <c r="B76" s="267">
        <v>44473</v>
      </c>
      <c r="C76" s="358"/>
      <c r="D76" s="358" t="s">
        <v>857</v>
      </c>
      <c r="E76" s="357" t="s">
        <v>596</v>
      </c>
      <c r="F76" s="357">
        <v>1229</v>
      </c>
      <c r="G76" s="357">
        <v>1212</v>
      </c>
      <c r="H76" s="354">
        <v>1243</v>
      </c>
      <c r="I76" s="354" t="s">
        <v>858</v>
      </c>
      <c r="J76" s="103" t="s">
        <v>870</v>
      </c>
      <c r="K76" s="351">
        <f t="shared" ref="K76" si="65">H76-F76</f>
        <v>14</v>
      </c>
      <c r="L76" s="352">
        <f t="shared" ref="L76" si="66">(H76*N76)*0.07%</f>
        <v>652.57500000000005</v>
      </c>
      <c r="M76" s="353">
        <f t="shared" ref="M76" si="67">(K76*N76)-L76</f>
        <v>9847.4249999999993</v>
      </c>
      <c r="N76" s="354">
        <v>750</v>
      </c>
      <c r="O76" s="355" t="s">
        <v>594</v>
      </c>
      <c r="P76" s="356">
        <v>44473</v>
      </c>
      <c r="Q76" s="278"/>
      <c r="R76" s="333" t="s">
        <v>598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332"/>
      <c r="AG76" s="289"/>
      <c r="AH76" s="331"/>
      <c r="AI76" s="331"/>
      <c r="AJ76" s="332"/>
      <c r="AK76" s="332"/>
      <c r="AL76" s="332"/>
    </row>
    <row r="77" spans="1:38" s="269" customFormat="1" ht="13.5" customHeight="1">
      <c r="A77" s="357">
        <v>4</v>
      </c>
      <c r="B77" s="267">
        <v>44473</v>
      </c>
      <c r="C77" s="358"/>
      <c r="D77" s="358" t="s">
        <v>859</v>
      </c>
      <c r="E77" s="357" t="s">
        <v>596</v>
      </c>
      <c r="F77" s="357">
        <v>1674</v>
      </c>
      <c r="G77" s="357">
        <v>1650</v>
      </c>
      <c r="H77" s="354">
        <v>1690</v>
      </c>
      <c r="I77" s="354" t="s">
        <v>860</v>
      </c>
      <c r="J77" s="103" t="s">
        <v>873</v>
      </c>
      <c r="K77" s="351">
        <f t="shared" ref="K77:K79" si="68">H77-F77</f>
        <v>16</v>
      </c>
      <c r="L77" s="352">
        <f t="shared" ref="L77:L79" si="69">(H77*N77)*0.07%</f>
        <v>709.80000000000007</v>
      </c>
      <c r="M77" s="353">
        <f t="shared" ref="M77:M79" si="70">(K77*N77)-L77</f>
        <v>8890.2000000000007</v>
      </c>
      <c r="N77" s="354">
        <v>600</v>
      </c>
      <c r="O77" s="355" t="s">
        <v>594</v>
      </c>
      <c r="P77" s="356">
        <v>44474</v>
      </c>
      <c r="Q77" s="278"/>
      <c r="R77" s="333" t="s">
        <v>595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332"/>
      <c r="AG77" s="289"/>
      <c r="AH77" s="331"/>
      <c r="AI77" s="331"/>
      <c r="AJ77" s="332"/>
      <c r="AK77" s="332"/>
      <c r="AL77" s="332"/>
    </row>
    <row r="78" spans="1:38" s="269" customFormat="1" ht="13.5" customHeight="1">
      <c r="A78" s="357">
        <v>5</v>
      </c>
      <c r="B78" s="267">
        <v>44473</v>
      </c>
      <c r="C78" s="358"/>
      <c r="D78" s="358" t="s">
        <v>861</v>
      </c>
      <c r="E78" s="357" t="s">
        <v>596</v>
      </c>
      <c r="F78" s="357">
        <v>702</v>
      </c>
      <c r="G78" s="357">
        <v>690</v>
      </c>
      <c r="H78" s="354">
        <v>708</v>
      </c>
      <c r="I78" s="354" t="s">
        <v>862</v>
      </c>
      <c r="J78" s="103" t="s">
        <v>884</v>
      </c>
      <c r="K78" s="351">
        <f t="shared" si="68"/>
        <v>6</v>
      </c>
      <c r="L78" s="352">
        <f t="shared" si="69"/>
        <v>681.45</v>
      </c>
      <c r="M78" s="353">
        <f t="shared" si="70"/>
        <v>7568.55</v>
      </c>
      <c r="N78" s="354">
        <v>1375</v>
      </c>
      <c r="O78" s="355" t="s">
        <v>594</v>
      </c>
      <c r="P78" s="356">
        <v>44475</v>
      </c>
      <c r="Q78" s="278"/>
      <c r="R78" s="333" t="s">
        <v>598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332"/>
      <c r="AG78" s="289"/>
      <c r="AH78" s="331"/>
      <c r="AI78" s="331"/>
      <c r="AJ78" s="332"/>
      <c r="AK78" s="332"/>
      <c r="AL78" s="332"/>
    </row>
    <row r="79" spans="1:38" s="269" customFormat="1" ht="13.5" customHeight="1">
      <c r="A79" s="375">
        <v>6</v>
      </c>
      <c r="B79" s="376">
        <v>44473</v>
      </c>
      <c r="C79" s="377"/>
      <c r="D79" s="377" t="s">
        <v>867</v>
      </c>
      <c r="E79" s="375" t="s">
        <v>596</v>
      </c>
      <c r="F79" s="375">
        <v>565.5</v>
      </c>
      <c r="G79" s="375">
        <v>555</v>
      </c>
      <c r="H79" s="378">
        <v>555</v>
      </c>
      <c r="I79" s="378">
        <v>585</v>
      </c>
      <c r="J79" s="304" t="s">
        <v>885</v>
      </c>
      <c r="K79" s="382">
        <f t="shared" si="68"/>
        <v>-10.5</v>
      </c>
      <c r="L79" s="383">
        <f t="shared" si="69"/>
        <v>543.90000000000009</v>
      </c>
      <c r="M79" s="384">
        <f t="shared" si="70"/>
        <v>-15243.9</v>
      </c>
      <c r="N79" s="378">
        <v>1400</v>
      </c>
      <c r="O79" s="385" t="s">
        <v>607</v>
      </c>
      <c r="P79" s="386">
        <v>44475</v>
      </c>
      <c r="Q79" s="278"/>
      <c r="R79" s="333" t="s">
        <v>598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332"/>
      <c r="AG79" s="289"/>
      <c r="AH79" s="331"/>
      <c r="AI79" s="331"/>
      <c r="AJ79" s="332"/>
      <c r="AK79" s="332"/>
      <c r="AL79" s="332"/>
    </row>
    <row r="80" spans="1:38" s="269" customFormat="1" ht="13.5" customHeight="1">
      <c r="A80" s="357">
        <v>7</v>
      </c>
      <c r="B80" s="267">
        <v>44473</v>
      </c>
      <c r="C80" s="358"/>
      <c r="D80" s="358" t="s">
        <v>845</v>
      </c>
      <c r="E80" s="357" t="s">
        <v>596</v>
      </c>
      <c r="F80" s="357">
        <v>1590</v>
      </c>
      <c r="G80" s="357">
        <v>1568</v>
      </c>
      <c r="H80" s="354">
        <v>1605.5</v>
      </c>
      <c r="I80" s="354" t="s">
        <v>868</v>
      </c>
      <c r="J80" s="103" t="s">
        <v>888</v>
      </c>
      <c r="K80" s="351">
        <f t="shared" ref="K80" si="71">H80-F80</f>
        <v>15.5</v>
      </c>
      <c r="L80" s="352">
        <f t="shared" ref="L80" si="72">(H80*N80)*0.07%</f>
        <v>618.11750000000006</v>
      </c>
      <c r="M80" s="353">
        <f t="shared" ref="M80" si="73">(K80*N80)-L80</f>
        <v>7906.8824999999997</v>
      </c>
      <c r="N80" s="354">
        <v>550</v>
      </c>
      <c r="O80" s="355" t="s">
        <v>594</v>
      </c>
      <c r="P80" s="356">
        <v>44475</v>
      </c>
      <c r="Q80" s="278"/>
      <c r="R80" s="333" t="s">
        <v>595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332"/>
      <c r="AG80" s="289"/>
      <c r="AH80" s="331"/>
      <c r="AI80" s="331"/>
      <c r="AJ80" s="332"/>
      <c r="AK80" s="332"/>
      <c r="AL80" s="332"/>
    </row>
    <row r="81" spans="1:38" s="269" customFormat="1" ht="13.5" customHeight="1">
      <c r="A81" s="357">
        <v>8</v>
      </c>
      <c r="B81" s="267">
        <v>44474</v>
      </c>
      <c r="C81" s="358"/>
      <c r="D81" s="358" t="s">
        <v>846</v>
      </c>
      <c r="E81" s="357" t="s">
        <v>596</v>
      </c>
      <c r="F81" s="357">
        <v>726.5</v>
      </c>
      <c r="G81" s="357">
        <v>715</v>
      </c>
      <c r="H81" s="354">
        <v>737.5</v>
      </c>
      <c r="I81" s="354">
        <v>745</v>
      </c>
      <c r="J81" s="103" t="s">
        <v>874</v>
      </c>
      <c r="K81" s="351">
        <f t="shared" ref="K81:K82" si="74">H81-F81</f>
        <v>11</v>
      </c>
      <c r="L81" s="352">
        <f t="shared" ref="L81:L82" si="75">(H81*N81)*0.07%</f>
        <v>567.87500000000011</v>
      </c>
      <c r="M81" s="353">
        <f t="shared" ref="M81:M82" si="76">(K81*N81)-L81</f>
        <v>11532.125</v>
      </c>
      <c r="N81" s="354">
        <v>1100</v>
      </c>
      <c r="O81" s="355" t="s">
        <v>594</v>
      </c>
      <c r="P81" s="356">
        <v>44474</v>
      </c>
      <c r="Q81" s="278"/>
      <c r="R81" s="333" t="s">
        <v>595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332"/>
      <c r="AG81" s="289"/>
      <c r="AH81" s="331"/>
      <c r="AI81" s="331"/>
      <c r="AJ81" s="332"/>
      <c r="AK81" s="332"/>
      <c r="AL81" s="332"/>
    </row>
    <row r="82" spans="1:38" s="269" customFormat="1" ht="13.5" customHeight="1">
      <c r="A82" s="357">
        <v>9</v>
      </c>
      <c r="B82" s="267">
        <v>44474</v>
      </c>
      <c r="C82" s="358"/>
      <c r="D82" s="358" t="s">
        <v>945</v>
      </c>
      <c r="E82" s="357" t="s">
        <v>596</v>
      </c>
      <c r="F82" s="357">
        <v>1721</v>
      </c>
      <c r="G82" s="357">
        <v>1698</v>
      </c>
      <c r="H82" s="354">
        <v>1737</v>
      </c>
      <c r="I82" s="354" t="s">
        <v>881</v>
      </c>
      <c r="J82" s="103" t="s">
        <v>873</v>
      </c>
      <c r="K82" s="351">
        <f t="shared" si="74"/>
        <v>16</v>
      </c>
      <c r="L82" s="352">
        <f t="shared" si="75"/>
        <v>699.14250000000015</v>
      </c>
      <c r="M82" s="353">
        <f t="shared" si="76"/>
        <v>8500.8575000000001</v>
      </c>
      <c r="N82" s="354">
        <v>575</v>
      </c>
      <c r="O82" s="355" t="s">
        <v>594</v>
      </c>
      <c r="P82" s="356">
        <v>44475</v>
      </c>
      <c r="Q82" s="278"/>
      <c r="R82" s="333" t="s">
        <v>598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332"/>
      <c r="AG82" s="289"/>
      <c r="AH82" s="331"/>
      <c r="AI82" s="331"/>
      <c r="AJ82" s="332"/>
      <c r="AK82" s="332"/>
      <c r="AL82" s="332"/>
    </row>
    <row r="83" spans="1:38" s="269" customFormat="1" ht="13.5" customHeight="1">
      <c r="A83" s="375">
        <v>10</v>
      </c>
      <c r="B83" s="376">
        <v>44475</v>
      </c>
      <c r="C83" s="377"/>
      <c r="D83" s="377" t="s">
        <v>857</v>
      </c>
      <c r="E83" s="375" t="s">
        <v>596</v>
      </c>
      <c r="F83" s="375">
        <v>1251</v>
      </c>
      <c r="G83" s="375">
        <v>1232</v>
      </c>
      <c r="H83" s="378">
        <v>1232</v>
      </c>
      <c r="I83" s="378" t="s">
        <v>882</v>
      </c>
      <c r="J83" s="304" t="s">
        <v>886</v>
      </c>
      <c r="K83" s="382">
        <f t="shared" ref="K83" si="77">H83-F83</f>
        <v>-19</v>
      </c>
      <c r="L83" s="383">
        <f t="shared" ref="L83" si="78">(H83*N83)*0.07%</f>
        <v>646.80000000000007</v>
      </c>
      <c r="M83" s="384">
        <f t="shared" ref="M83" si="79">(K83*N83)-L83</f>
        <v>-14896.8</v>
      </c>
      <c r="N83" s="378">
        <v>750</v>
      </c>
      <c r="O83" s="385" t="s">
        <v>607</v>
      </c>
      <c r="P83" s="386">
        <v>44475</v>
      </c>
      <c r="Q83" s="278"/>
      <c r="R83" s="333" t="s">
        <v>598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332"/>
      <c r="AG83" s="289"/>
      <c r="AH83" s="331"/>
      <c r="AI83" s="331"/>
      <c r="AJ83" s="332"/>
      <c r="AK83" s="332"/>
      <c r="AL83" s="332"/>
    </row>
    <row r="84" spans="1:38" s="269" customFormat="1" ht="13.5" customHeight="1">
      <c r="A84" s="375">
        <v>11</v>
      </c>
      <c r="B84" s="376">
        <v>44475</v>
      </c>
      <c r="C84" s="377"/>
      <c r="D84" s="377" t="s">
        <v>889</v>
      </c>
      <c r="E84" s="375" t="s">
        <v>596</v>
      </c>
      <c r="F84" s="375">
        <v>2692.5</v>
      </c>
      <c r="G84" s="375">
        <v>2650</v>
      </c>
      <c r="H84" s="378">
        <v>2650</v>
      </c>
      <c r="I84" s="378" t="s">
        <v>890</v>
      </c>
      <c r="J84" s="304" t="s">
        <v>913</v>
      </c>
      <c r="K84" s="382">
        <f t="shared" ref="K84:K85" si="80">H84-F84</f>
        <v>-42.5</v>
      </c>
      <c r="L84" s="383">
        <f t="shared" ref="L84:L85" si="81">(H84*N84)*0.07%</f>
        <v>556.50000000000011</v>
      </c>
      <c r="M84" s="384">
        <f t="shared" ref="M84:M85" si="82">(K84*N84)-L84</f>
        <v>-13306.5</v>
      </c>
      <c r="N84" s="378">
        <v>300</v>
      </c>
      <c r="O84" s="385" t="s">
        <v>607</v>
      </c>
      <c r="P84" s="386">
        <v>44475</v>
      </c>
      <c r="Q84" s="278"/>
      <c r="R84" s="333" t="s">
        <v>598</v>
      </c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332"/>
      <c r="AG84" s="289"/>
      <c r="AH84" s="331"/>
      <c r="AI84" s="331"/>
      <c r="AJ84" s="332"/>
      <c r="AK84" s="332"/>
      <c r="AL84" s="332"/>
    </row>
    <row r="85" spans="1:38" s="269" customFormat="1" ht="13.5" customHeight="1">
      <c r="A85" s="375">
        <v>12</v>
      </c>
      <c r="B85" s="376">
        <v>44475</v>
      </c>
      <c r="C85" s="377"/>
      <c r="D85" s="377" t="s">
        <v>891</v>
      </c>
      <c r="E85" s="375" t="s">
        <v>596</v>
      </c>
      <c r="F85" s="375">
        <v>3950</v>
      </c>
      <c r="G85" s="375">
        <v>3880</v>
      </c>
      <c r="H85" s="378">
        <v>3890</v>
      </c>
      <c r="I85" s="378" t="s">
        <v>892</v>
      </c>
      <c r="J85" s="304" t="s">
        <v>914</v>
      </c>
      <c r="K85" s="382">
        <f t="shared" si="80"/>
        <v>-60</v>
      </c>
      <c r="L85" s="383">
        <f t="shared" si="81"/>
        <v>544.6</v>
      </c>
      <c r="M85" s="384">
        <f t="shared" si="82"/>
        <v>-12544.6</v>
      </c>
      <c r="N85" s="378">
        <v>200</v>
      </c>
      <c r="O85" s="385" t="s">
        <v>607</v>
      </c>
      <c r="P85" s="386">
        <v>44475</v>
      </c>
      <c r="Q85" s="278"/>
      <c r="R85" s="333" t="s">
        <v>595</v>
      </c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332"/>
      <c r="AG85" s="289"/>
      <c r="AH85" s="331"/>
      <c r="AI85" s="331"/>
      <c r="AJ85" s="332"/>
      <c r="AK85" s="332"/>
      <c r="AL85" s="332"/>
    </row>
    <row r="86" spans="1:38" s="269" customFormat="1" ht="13.5" customHeight="1">
      <c r="A86" s="303">
        <v>13</v>
      </c>
      <c r="B86" s="388">
        <v>44475</v>
      </c>
      <c r="C86" s="389"/>
      <c r="D86" s="389" t="s">
        <v>846</v>
      </c>
      <c r="E86" s="303" t="s">
        <v>596</v>
      </c>
      <c r="F86" s="303">
        <v>726.5</v>
      </c>
      <c r="G86" s="303">
        <v>715</v>
      </c>
      <c r="H86" s="390">
        <v>735.5</v>
      </c>
      <c r="I86" s="390">
        <v>745</v>
      </c>
      <c r="J86" s="391" t="s">
        <v>804</v>
      </c>
      <c r="K86" s="351">
        <f t="shared" ref="K86:K87" si="83">H86-F86</f>
        <v>9</v>
      </c>
      <c r="L86" s="352">
        <f t="shared" ref="L86:L87" si="84">(H86*N86)*0.07%</f>
        <v>566.33500000000004</v>
      </c>
      <c r="M86" s="392">
        <f t="shared" ref="M86:M87" si="85">(K86*N86)-L86</f>
        <v>9333.6650000000009</v>
      </c>
      <c r="N86" s="390">
        <v>1100</v>
      </c>
      <c r="O86" s="393" t="s">
        <v>594</v>
      </c>
      <c r="P86" s="394">
        <v>44476</v>
      </c>
      <c r="Q86" s="278"/>
      <c r="R86" s="333" t="s">
        <v>595</v>
      </c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332"/>
      <c r="AG86" s="289"/>
      <c r="AH86" s="331"/>
      <c r="AI86" s="331"/>
      <c r="AJ86" s="332"/>
      <c r="AK86" s="332"/>
      <c r="AL86" s="332"/>
    </row>
    <row r="87" spans="1:38" s="269" customFormat="1" ht="13.5" customHeight="1">
      <c r="A87" s="359">
        <v>14</v>
      </c>
      <c r="B87" s="360">
        <v>44476</v>
      </c>
      <c r="C87" s="361"/>
      <c r="D87" s="361" t="s">
        <v>906</v>
      </c>
      <c r="E87" s="359" t="s">
        <v>596</v>
      </c>
      <c r="F87" s="359">
        <v>1618</v>
      </c>
      <c r="G87" s="359">
        <v>1594</v>
      </c>
      <c r="H87" s="362">
        <v>1619</v>
      </c>
      <c r="I87" s="362" t="s">
        <v>907</v>
      </c>
      <c r="J87" s="363" t="s">
        <v>829</v>
      </c>
      <c r="K87" s="364">
        <f t="shared" si="83"/>
        <v>1</v>
      </c>
      <c r="L87" s="365">
        <f t="shared" si="84"/>
        <v>538.31750000000011</v>
      </c>
      <c r="M87" s="366">
        <f t="shared" si="85"/>
        <v>-63.317500000000109</v>
      </c>
      <c r="N87" s="362">
        <v>475</v>
      </c>
      <c r="O87" s="367" t="s">
        <v>717</v>
      </c>
      <c r="P87" s="368">
        <v>44473</v>
      </c>
      <c r="Q87" s="278"/>
      <c r="R87" s="333" t="s">
        <v>598</v>
      </c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332"/>
      <c r="AG87" s="289"/>
      <c r="AH87" s="331"/>
      <c r="AI87" s="331"/>
      <c r="AJ87" s="332"/>
      <c r="AK87" s="332"/>
      <c r="AL87" s="332"/>
    </row>
    <row r="88" spans="1:38" s="269" customFormat="1" ht="13.5" customHeight="1">
      <c r="A88" s="375">
        <v>15</v>
      </c>
      <c r="B88" s="376">
        <v>44476</v>
      </c>
      <c r="C88" s="377"/>
      <c r="D88" s="377" t="s">
        <v>908</v>
      </c>
      <c r="E88" s="375" t="s">
        <v>596</v>
      </c>
      <c r="F88" s="375">
        <v>686.5</v>
      </c>
      <c r="G88" s="375">
        <v>679</v>
      </c>
      <c r="H88" s="378">
        <v>679</v>
      </c>
      <c r="I88" s="378">
        <v>700</v>
      </c>
      <c r="J88" s="304" t="s">
        <v>915</v>
      </c>
      <c r="K88" s="382">
        <f t="shared" ref="K88" si="86">H88-F88</f>
        <v>-7.5</v>
      </c>
      <c r="L88" s="383">
        <f t="shared" ref="L88" si="87">(H88*N88)*0.07%</f>
        <v>712.95000000000016</v>
      </c>
      <c r="M88" s="384">
        <f t="shared" ref="M88" si="88">(K88*N88)-L88</f>
        <v>-11962.95</v>
      </c>
      <c r="N88" s="378">
        <v>1500</v>
      </c>
      <c r="O88" s="385" t="s">
        <v>607</v>
      </c>
      <c r="P88" s="386">
        <v>44475</v>
      </c>
      <c r="Q88" s="278"/>
      <c r="R88" s="333" t="s">
        <v>598</v>
      </c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332"/>
      <c r="AG88" s="289"/>
      <c r="AH88" s="331"/>
      <c r="AI88" s="331"/>
      <c r="AJ88" s="332"/>
      <c r="AK88" s="332"/>
      <c r="AL88" s="332"/>
    </row>
    <row r="89" spans="1:38" s="269" customFormat="1" ht="13.5" customHeight="1">
      <c r="A89" s="440">
        <v>16</v>
      </c>
      <c r="B89" s="441">
        <v>44477</v>
      </c>
      <c r="C89" s="442"/>
      <c r="D89" s="442" t="s">
        <v>846</v>
      </c>
      <c r="E89" s="440" t="s">
        <v>596</v>
      </c>
      <c r="F89" s="440">
        <v>726.5</v>
      </c>
      <c r="G89" s="440">
        <v>715</v>
      </c>
      <c r="H89" s="443">
        <v>715</v>
      </c>
      <c r="I89" s="443">
        <v>745</v>
      </c>
      <c r="J89" s="304" t="s">
        <v>943</v>
      </c>
      <c r="K89" s="382">
        <f t="shared" ref="K89:K93" si="89">H89-F89</f>
        <v>-11.5</v>
      </c>
      <c r="L89" s="383">
        <f t="shared" ref="L89:L93" si="90">(H89*N89)*0.07%</f>
        <v>550.55000000000007</v>
      </c>
      <c r="M89" s="384">
        <f t="shared" ref="M89:M93" si="91">(K89*N89)-L89</f>
        <v>-13200.55</v>
      </c>
      <c r="N89" s="378">
        <v>1100</v>
      </c>
      <c r="O89" s="385" t="s">
        <v>607</v>
      </c>
      <c r="P89" s="386">
        <v>44481</v>
      </c>
      <c r="Q89" s="278"/>
      <c r="R89" s="333" t="s">
        <v>595</v>
      </c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397"/>
      <c r="AG89" s="398"/>
      <c r="AH89" s="399"/>
      <c r="AI89" s="399"/>
      <c r="AJ89" s="397"/>
      <c r="AK89" s="397"/>
      <c r="AL89" s="397"/>
    </row>
    <row r="90" spans="1:38" s="408" customFormat="1" ht="13.5" customHeight="1">
      <c r="A90" s="357">
        <v>17</v>
      </c>
      <c r="B90" s="267">
        <v>44480</v>
      </c>
      <c r="C90" s="358"/>
      <c r="D90" s="389" t="s">
        <v>931</v>
      </c>
      <c r="E90" s="357" t="s">
        <v>596</v>
      </c>
      <c r="F90" s="357">
        <v>2235</v>
      </c>
      <c r="G90" s="357">
        <v>2185</v>
      </c>
      <c r="H90" s="354">
        <v>2266</v>
      </c>
      <c r="I90" s="354" t="s">
        <v>930</v>
      </c>
      <c r="J90" s="391" t="s">
        <v>944</v>
      </c>
      <c r="K90" s="351">
        <f t="shared" si="89"/>
        <v>31</v>
      </c>
      <c r="L90" s="352">
        <f t="shared" si="90"/>
        <v>436.20500000000004</v>
      </c>
      <c r="M90" s="392">
        <f t="shared" si="91"/>
        <v>8088.7950000000001</v>
      </c>
      <c r="N90" s="390">
        <v>275</v>
      </c>
      <c r="O90" s="393" t="s">
        <v>594</v>
      </c>
      <c r="P90" s="394">
        <v>44481</v>
      </c>
      <c r="Q90" s="278"/>
      <c r="R90" s="333" t="s">
        <v>598</v>
      </c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92"/>
      <c r="AG90" s="270"/>
      <c r="AH90" s="395"/>
      <c r="AI90" s="395"/>
      <c r="AJ90" s="292"/>
      <c r="AK90" s="292"/>
      <c r="AL90" s="292"/>
    </row>
    <row r="91" spans="1:38" s="448" customFormat="1" ht="13.5" customHeight="1">
      <c r="A91" s="303">
        <v>18</v>
      </c>
      <c r="B91" s="388">
        <v>44481</v>
      </c>
      <c r="C91" s="389"/>
      <c r="D91" s="389" t="s">
        <v>845</v>
      </c>
      <c r="E91" s="303" t="s">
        <v>596</v>
      </c>
      <c r="F91" s="303">
        <v>1631</v>
      </c>
      <c r="G91" s="303">
        <v>1609</v>
      </c>
      <c r="H91" s="390">
        <v>1652</v>
      </c>
      <c r="I91" s="390" t="s">
        <v>938</v>
      </c>
      <c r="J91" s="391" t="s">
        <v>608</v>
      </c>
      <c r="K91" s="351">
        <f t="shared" si="89"/>
        <v>21</v>
      </c>
      <c r="L91" s="352">
        <f t="shared" si="90"/>
        <v>636.0200000000001</v>
      </c>
      <c r="M91" s="392">
        <f t="shared" si="91"/>
        <v>10913.98</v>
      </c>
      <c r="N91" s="390">
        <v>550</v>
      </c>
      <c r="O91" s="393" t="s">
        <v>594</v>
      </c>
      <c r="P91" s="394">
        <v>44483</v>
      </c>
      <c r="Q91" s="278"/>
      <c r="R91" s="333" t="s">
        <v>598</v>
      </c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83"/>
      <c r="AG91" s="336"/>
      <c r="AH91" s="447"/>
      <c r="AI91" s="447"/>
      <c r="AJ91" s="283"/>
      <c r="AK91" s="283"/>
      <c r="AL91" s="283"/>
    </row>
    <row r="92" spans="1:38" s="408" customFormat="1" ht="13.5" customHeight="1">
      <c r="A92" s="357">
        <v>19</v>
      </c>
      <c r="B92" s="267">
        <v>44482</v>
      </c>
      <c r="C92" s="358"/>
      <c r="D92" s="358" t="s">
        <v>948</v>
      </c>
      <c r="E92" s="357" t="s">
        <v>596</v>
      </c>
      <c r="F92" s="357">
        <v>3880</v>
      </c>
      <c r="G92" s="357">
        <v>3815</v>
      </c>
      <c r="H92" s="354">
        <v>3925</v>
      </c>
      <c r="I92" s="354" t="s">
        <v>949</v>
      </c>
      <c r="J92" s="391" t="s">
        <v>911</v>
      </c>
      <c r="K92" s="351">
        <f t="shared" si="89"/>
        <v>45</v>
      </c>
      <c r="L92" s="352">
        <f t="shared" si="90"/>
        <v>549.50000000000011</v>
      </c>
      <c r="M92" s="392">
        <f t="shared" si="91"/>
        <v>8450.5</v>
      </c>
      <c r="N92" s="390">
        <v>200</v>
      </c>
      <c r="O92" s="393" t="s">
        <v>594</v>
      </c>
      <c r="P92" s="394">
        <v>44483</v>
      </c>
      <c r="Q92" s="278"/>
      <c r="R92" s="333" t="s">
        <v>598</v>
      </c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92"/>
      <c r="AG92" s="270"/>
      <c r="AH92" s="395"/>
      <c r="AI92" s="395"/>
      <c r="AJ92" s="292"/>
      <c r="AK92" s="292"/>
      <c r="AL92" s="292"/>
    </row>
    <row r="93" spans="1:38" s="408" customFormat="1" ht="13.5" customHeight="1">
      <c r="A93" s="357">
        <v>20</v>
      </c>
      <c r="B93" s="267">
        <v>44482</v>
      </c>
      <c r="C93" s="358"/>
      <c r="D93" s="358" t="s">
        <v>950</v>
      </c>
      <c r="E93" s="357" t="s">
        <v>596</v>
      </c>
      <c r="F93" s="357">
        <v>713</v>
      </c>
      <c r="G93" s="357">
        <v>702</v>
      </c>
      <c r="H93" s="354">
        <v>721</v>
      </c>
      <c r="I93" s="354" t="s">
        <v>951</v>
      </c>
      <c r="J93" s="391" t="s">
        <v>956</v>
      </c>
      <c r="K93" s="351">
        <f t="shared" si="89"/>
        <v>8</v>
      </c>
      <c r="L93" s="352">
        <f t="shared" si="90"/>
        <v>693.96250000000009</v>
      </c>
      <c r="M93" s="392">
        <f t="shared" si="91"/>
        <v>10306.0375</v>
      </c>
      <c r="N93" s="390">
        <v>1375</v>
      </c>
      <c r="O93" s="393" t="s">
        <v>594</v>
      </c>
      <c r="P93" s="394">
        <v>44483</v>
      </c>
      <c r="Q93" s="278"/>
      <c r="R93" s="333" t="s">
        <v>598</v>
      </c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92"/>
      <c r="AG93" s="270"/>
      <c r="AH93" s="395"/>
      <c r="AI93" s="395"/>
      <c r="AJ93" s="292"/>
      <c r="AK93" s="292"/>
      <c r="AL93" s="292"/>
    </row>
    <row r="94" spans="1:38" s="450" customFormat="1" ht="13.5" customHeight="1">
      <c r="A94" s="451">
        <v>21</v>
      </c>
      <c r="B94" s="452">
        <v>44483</v>
      </c>
      <c r="C94" s="453"/>
      <c r="D94" s="389" t="s">
        <v>953</v>
      </c>
      <c r="E94" s="451" t="s">
        <v>596</v>
      </c>
      <c r="F94" s="451">
        <v>794.5</v>
      </c>
      <c r="G94" s="451">
        <v>783</v>
      </c>
      <c r="H94" s="454">
        <v>806</v>
      </c>
      <c r="I94" s="454" t="s">
        <v>954</v>
      </c>
      <c r="J94" s="391" t="s">
        <v>955</v>
      </c>
      <c r="K94" s="351">
        <f t="shared" ref="K94" si="92">H94-F94</f>
        <v>11.5</v>
      </c>
      <c r="L94" s="352">
        <f t="shared" ref="L94" si="93">(H94*N94)*0.07%</f>
        <v>677.04000000000008</v>
      </c>
      <c r="M94" s="392">
        <f t="shared" ref="M94" si="94">(K94*N94)-L94</f>
        <v>13122.96</v>
      </c>
      <c r="N94" s="390">
        <v>1200</v>
      </c>
      <c r="O94" s="393" t="s">
        <v>594</v>
      </c>
      <c r="P94" s="394">
        <v>44483</v>
      </c>
      <c r="Q94" s="278"/>
      <c r="R94" s="333" t="s">
        <v>598</v>
      </c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449"/>
      <c r="AG94" s="289"/>
      <c r="AH94" s="278"/>
      <c r="AI94" s="278"/>
      <c r="AJ94" s="449"/>
      <c r="AK94" s="449"/>
      <c r="AL94" s="449"/>
    </row>
    <row r="95" spans="1:38" s="450" customFormat="1" ht="13.5" customHeight="1">
      <c r="A95" s="357">
        <v>22</v>
      </c>
      <c r="B95" s="267">
        <v>44483</v>
      </c>
      <c r="C95" s="358"/>
      <c r="D95" s="358" t="s">
        <v>889</v>
      </c>
      <c r="E95" s="357" t="s">
        <v>596</v>
      </c>
      <c r="F95" s="357">
        <v>2642.5</v>
      </c>
      <c r="G95" s="357">
        <v>2598</v>
      </c>
      <c r="H95" s="354">
        <v>2677</v>
      </c>
      <c r="I95" s="354" t="s">
        <v>957</v>
      </c>
      <c r="J95" s="381" t="s">
        <v>963</v>
      </c>
      <c r="K95" s="354">
        <f t="shared" ref="K95" si="95">H95-F95</f>
        <v>34.5</v>
      </c>
      <c r="L95" s="455">
        <f t="shared" ref="L95" si="96">(H95*N95)*0.07%</f>
        <v>562.17000000000007</v>
      </c>
      <c r="M95" s="353">
        <f t="shared" ref="M95" si="97">(K95*N95)-L95</f>
        <v>9787.83</v>
      </c>
      <c r="N95" s="354">
        <v>300</v>
      </c>
      <c r="O95" s="355" t="s">
        <v>594</v>
      </c>
      <c r="P95" s="356">
        <v>44488</v>
      </c>
      <c r="Q95" s="278"/>
      <c r="R95" s="333" t="s">
        <v>595</v>
      </c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449"/>
      <c r="AG95" s="289"/>
      <c r="AH95" s="278"/>
      <c r="AI95" s="278"/>
      <c r="AJ95" s="449"/>
      <c r="AK95" s="449"/>
      <c r="AL95" s="449"/>
    </row>
    <row r="96" spans="1:38" s="450" customFormat="1" ht="13.5" customHeight="1">
      <c r="A96" s="357">
        <v>23</v>
      </c>
      <c r="B96" s="267">
        <v>44483</v>
      </c>
      <c r="C96" s="358"/>
      <c r="D96" s="358" t="s">
        <v>958</v>
      </c>
      <c r="E96" s="357" t="s">
        <v>596</v>
      </c>
      <c r="F96" s="357">
        <v>2804</v>
      </c>
      <c r="G96" s="357">
        <v>2760</v>
      </c>
      <c r="H96" s="354">
        <v>2836</v>
      </c>
      <c r="I96" s="354" t="s">
        <v>959</v>
      </c>
      <c r="J96" s="381" t="s">
        <v>964</v>
      </c>
      <c r="K96" s="354">
        <f t="shared" ref="K96:K99" si="98">H96-F96</f>
        <v>32</v>
      </c>
      <c r="L96" s="455">
        <f t="shared" ref="L96:L99" si="99">(H96*N96)*0.07%</f>
        <v>595.56000000000006</v>
      </c>
      <c r="M96" s="353">
        <f t="shared" ref="M96:M99" si="100">(K96*N96)-L96</f>
        <v>9004.44</v>
      </c>
      <c r="N96" s="354">
        <v>300</v>
      </c>
      <c r="O96" s="355" t="s">
        <v>594</v>
      </c>
      <c r="P96" s="356">
        <v>44488</v>
      </c>
      <c r="Q96" s="278"/>
      <c r="R96" s="333" t="s">
        <v>595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449"/>
      <c r="AG96" s="289"/>
      <c r="AH96" s="278"/>
      <c r="AI96" s="278"/>
      <c r="AJ96" s="449"/>
      <c r="AK96" s="449"/>
      <c r="AL96" s="449"/>
    </row>
    <row r="97" spans="1:38" s="450" customFormat="1" ht="13.5" customHeight="1">
      <c r="A97" s="468">
        <v>24</v>
      </c>
      <c r="B97" s="410">
        <v>44489</v>
      </c>
      <c r="C97" s="469"/>
      <c r="D97" s="469" t="s">
        <v>889</v>
      </c>
      <c r="E97" s="468" t="s">
        <v>596</v>
      </c>
      <c r="F97" s="468">
        <v>2542.5</v>
      </c>
      <c r="G97" s="468">
        <v>2498</v>
      </c>
      <c r="H97" s="470">
        <v>2498</v>
      </c>
      <c r="I97" s="470" t="s">
        <v>969</v>
      </c>
      <c r="J97" s="416" t="s">
        <v>972</v>
      </c>
      <c r="K97" s="378">
        <f t="shared" si="98"/>
        <v>-44.5</v>
      </c>
      <c r="L97" s="471">
        <f t="shared" si="99"/>
        <v>524.58000000000004</v>
      </c>
      <c r="M97" s="384">
        <f t="shared" si="100"/>
        <v>-13874.58</v>
      </c>
      <c r="N97" s="378">
        <v>300</v>
      </c>
      <c r="O97" s="385" t="s">
        <v>607</v>
      </c>
      <c r="P97" s="472">
        <v>44489</v>
      </c>
      <c r="Q97" s="278"/>
      <c r="R97" s="333" t="s">
        <v>595</v>
      </c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449"/>
      <c r="AG97" s="289"/>
      <c r="AH97" s="278"/>
      <c r="AI97" s="278"/>
      <c r="AJ97" s="449"/>
      <c r="AK97" s="449"/>
      <c r="AL97" s="449"/>
    </row>
    <row r="98" spans="1:38" s="269" customFormat="1" ht="13.5" customHeight="1">
      <c r="A98" s="375">
        <v>25</v>
      </c>
      <c r="B98" s="376">
        <v>44494</v>
      </c>
      <c r="C98" s="377"/>
      <c r="D98" s="377" t="s">
        <v>1005</v>
      </c>
      <c r="E98" s="375" t="s">
        <v>596</v>
      </c>
      <c r="F98" s="375">
        <v>844</v>
      </c>
      <c r="G98" s="375">
        <v>832</v>
      </c>
      <c r="H98" s="378">
        <v>832</v>
      </c>
      <c r="I98" s="378" t="s">
        <v>1006</v>
      </c>
      <c r="J98" s="485" t="s">
        <v>1014</v>
      </c>
      <c r="K98" s="378">
        <f t="shared" si="98"/>
        <v>-12</v>
      </c>
      <c r="L98" s="471">
        <f t="shared" si="99"/>
        <v>698.88000000000011</v>
      </c>
      <c r="M98" s="384">
        <f t="shared" si="100"/>
        <v>-15098.880000000001</v>
      </c>
      <c r="N98" s="378">
        <v>1200</v>
      </c>
      <c r="O98" s="385" t="s">
        <v>607</v>
      </c>
      <c r="P98" s="386">
        <v>44495</v>
      </c>
      <c r="Q98" s="278"/>
      <c r="R98" s="333" t="s">
        <v>598</v>
      </c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332"/>
      <c r="AG98" s="289"/>
      <c r="AH98" s="331"/>
      <c r="AI98" s="331"/>
      <c r="AJ98" s="332"/>
      <c r="AK98" s="332"/>
      <c r="AL98" s="332"/>
    </row>
    <row r="99" spans="1:38" s="269" customFormat="1" ht="13.5" customHeight="1">
      <c r="A99" s="468">
        <v>26</v>
      </c>
      <c r="B99" s="410">
        <v>44495</v>
      </c>
      <c r="C99" s="469"/>
      <c r="D99" s="469" t="s">
        <v>1015</v>
      </c>
      <c r="E99" s="468" t="s">
        <v>596</v>
      </c>
      <c r="F99" s="468">
        <v>1656</v>
      </c>
      <c r="G99" s="468">
        <v>1635</v>
      </c>
      <c r="H99" s="470">
        <v>1635</v>
      </c>
      <c r="I99" s="470" t="s">
        <v>1016</v>
      </c>
      <c r="J99" s="485" t="s">
        <v>1057</v>
      </c>
      <c r="K99" s="378">
        <f t="shared" si="98"/>
        <v>-21</v>
      </c>
      <c r="L99" s="471">
        <f t="shared" si="99"/>
        <v>629.47500000000014</v>
      </c>
      <c r="M99" s="384">
        <f t="shared" si="100"/>
        <v>-12179.475</v>
      </c>
      <c r="N99" s="378">
        <v>550</v>
      </c>
      <c r="O99" s="385" t="s">
        <v>607</v>
      </c>
      <c r="P99" s="386">
        <v>44497</v>
      </c>
      <c r="Q99" s="278"/>
      <c r="R99" s="333" t="s">
        <v>595</v>
      </c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332"/>
      <c r="AG99" s="289"/>
      <c r="AH99" s="331"/>
      <c r="AI99" s="331"/>
      <c r="AJ99" s="332"/>
      <c r="AK99" s="332"/>
      <c r="AL99" s="332"/>
    </row>
    <row r="100" spans="1:38" s="269" customFormat="1" ht="13.5" customHeight="1">
      <c r="A100" s="468">
        <v>27</v>
      </c>
      <c r="B100" s="410">
        <v>44496</v>
      </c>
      <c r="C100" s="469"/>
      <c r="D100" s="469" t="s">
        <v>1026</v>
      </c>
      <c r="E100" s="468" t="s">
        <v>596</v>
      </c>
      <c r="F100" s="468">
        <v>799</v>
      </c>
      <c r="G100" s="468">
        <v>789</v>
      </c>
      <c r="H100" s="470">
        <v>789</v>
      </c>
      <c r="I100" s="470" t="s">
        <v>1027</v>
      </c>
      <c r="J100" s="485" t="s">
        <v>1056</v>
      </c>
      <c r="K100" s="378">
        <f t="shared" ref="K100" si="101">H100-F100</f>
        <v>-10</v>
      </c>
      <c r="L100" s="471">
        <f t="shared" ref="L100" si="102">(H100*N100)*0.07%</f>
        <v>662.7600000000001</v>
      </c>
      <c r="M100" s="384">
        <f t="shared" ref="M100" si="103">(K100*N100)-L100</f>
        <v>-12662.76</v>
      </c>
      <c r="N100" s="378">
        <v>1200</v>
      </c>
      <c r="O100" s="385" t="s">
        <v>607</v>
      </c>
      <c r="P100" s="386">
        <v>44497</v>
      </c>
      <c r="Q100" s="278"/>
      <c r="R100" s="333" t="s">
        <v>595</v>
      </c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332"/>
      <c r="AG100" s="289"/>
      <c r="AH100" s="331"/>
      <c r="AI100" s="331"/>
      <c r="AJ100" s="332"/>
      <c r="AK100" s="332"/>
      <c r="AL100" s="332"/>
    </row>
    <row r="101" spans="1:38" s="269" customFormat="1" ht="13.5" customHeight="1">
      <c r="A101" s="400"/>
      <c r="B101" s="289"/>
      <c r="C101" s="401"/>
      <c r="D101" s="401"/>
      <c r="E101" s="400"/>
      <c r="F101" s="400"/>
      <c r="G101" s="400"/>
      <c r="H101" s="402"/>
      <c r="I101" s="402"/>
      <c r="J101" s="403"/>
      <c r="K101" s="402"/>
      <c r="L101" s="404"/>
      <c r="M101" s="405"/>
      <c r="N101" s="402"/>
      <c r="O101" s="406"/>
      <c r="P101" s="407"/>
      <c r="Q101" s="278"/>
      <c r="R101" s="333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332"/>
      <c r="AG101" s="289"/>
      <c r="AH101" s="331"/>
      <c r="AI101" s="331"/>
      <c r="AJ101" s="332"/>
      <c r="AK101" s="332"/>
      <c r="AL101" s="332"/>
    </row>
    <row r="102" spans="1:38" s="269" customFormat="1" ht="13.5" customHeight="1">
      <c r="A102" s="400"/>
      <c r="B102" s="289"/>
      <c r="C102" s="401"/>
      <c r="D102" s="401"/>
      <c r="E102" s="400"/>
      <c r="F102" s="400"/>
      <c r="G102" s="400"/>
      <c r="H102" s="402"/>
      <c r="I102" s="402"/>
      <c r="J102" s="403"/>
      <c r="K102" s="402"/>
      <c r="L102" s="404"/>
      <c r="M102" s="405"/>
      <c r="N102" s="402"/>
      <c r="O102" s="406"/>
      <c r="P102" s="407"/>
      <c r="Q102" s="278"/>
      <c r="R102" s="333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332"/>
      <c r="AG102" s="289"/>
      <c r="AH102" s="331"/>
      <c r="AI102" s="331"/>
      <c r="AJ102" s="332"/>
      <c r="AK102" s="332"/>
      <c r="AL102" s="332"/>
    </row>
    <row r="103" spans="1:38" s="277" customFormat="1" ht="13.5" customHeight="1">
      <c r="A103" s="275"/>
      <c r="B103" s="272"/>
      <c r="C103" s="326"/>
      <c r="D103" s="326"/>
      <c r="E103" s="275"/>
      <c r="F103" s="275"/>
      <c r="G103" s="275"/>
      <c r="H103" s="284"/>
      <c r="I103" s="284"/>
      <c r="J103" s="326"/>
      <c r="K103" s="284"/>
      <c r="L103" s="276"/>
      <c r="M103" s="327"/>
      <c r="N103" s="284"/>
      <c r="O103" s="328"/>
      <c r="P103" s="286"/>
      <c r="Q103" s="278"/>
      <c r="R103" s="333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168"/>
      <c r="AG103" s="270"/>
      <c r="AH103" s="169"/>
      <c r="AI103" s="169"/>
      <c r="AJ103" s="107"/>
      <c r="AK103" s="107"/>
      <c r="AL103" s="107"/>
    </row>
    <row r="104" spans="1:38" ht="13.5" customHeight="1">
      <c r="A104" s="528"/>
      <c r="B104" s="530"/>
      <c r="C104" s="334"/>
      <c r="D104" s="287"/>
      <c r="E104" s="329"/>
      <c r="F104" s="329"/>
      <c r="G104" s="329"/>
      <c r="H104" s="330"/>
      <c r="I104" s="330"/>
      <c r="J104" s="287"/>
      <c r="K104" s="294"/>
      <c r="L104" s="294"/>
      <c r="M104" s="532"/>
      <c r="N104" s="534"/>
      <c r="O104" s="524"/>
      <c r="P104" s="526"/>
      <c r="Q104" s="167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529"/>
      <c r="B105" s="531"/>
      <c r="C105" s="109"/>
      <c r="D105" s="169"/>
      <c r="E105" s="107"/>
      <c r="F105" s="107"/>
      <c r="G105" s="107"/>
      <c r="H105" s="112"/>
      <c r="I105" s="330"/>
      <c r="J105" s="169"/>
      <c r="K105" s="293"/>
      <c r="L105" s="294"/>
      <c r="M105" s="533"/>
      <c r="N105" s="535"/>
      <c r="O105" s="525"/>
      <c r="P105" s="527"/>
      <c r="Q105" s="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120"/>
      <c r="B106" s="121"/>
      <c r="C106" s="156"/>
      <c r="D106" s="170"/>
      <c r="E106" s="171"/>
      <c r="F106" s="120"/>
      <c r="G106" s="120"/>
      <c r="H106" s="120"/>
      <c r="I106" s="158"/>
      <c r="J106" s="158"/>
      <c r="K106" s="158"/>
      <c r="L106" s="158"/>
      <c r="M106" s="158"/>
      <c r="N106" s="158"/>
      <c r="O106" s="158"/>
      <c r="P106" s="158"/>
      <c r="Q106" s="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172"/>
      <c r="B107" s="121"/>
      <c r="C107" s="122"/>
      <c r="D107" s="173"/>
      <c r="E107" s="125"/>
      <c r="F107" s="125"/>
      <c r="G107" s="125"/>
      <c r="H107" s="125"/>
      <c r="I107" s="125"/>
      <c r="J107" s="6"/>
      <c r="K107" s="125"/>
      <c r="L107" s="125"/>
      <c r="M107" s="6"/>
      <c r="N107" s="1"/>
      <c r="O107" s="122"/>
      <c r="P107" s="44"/>
      <c r="Q107" s="44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4"/>
      <c r="AG107" s="44"/>
      <c r="AH107" s="44"/>
      <c r="AI107" s="44"/>
      <c r="AJ107" s="44"/>
      <c r="AK107" s="44"/>
      <c r="AL107" s="44"/>
    </row>
    <row r="108" spans="1:38" ht="12.75" customHeight="1">
      <c r="A108" s="174" t="s">
        <v>617</v>
      </c>
      <c r="B108" s="174"/>
      <c r="C108" s="174"/>
      <c r="D108" s="174"/>
      <c r="E108" s="175"/>
      <c r="F108" s="125"/>
      <c r="G108" s="125"/>
      <c r="H108" s="125"/>
      <c r="I108" s="125"/>
      <c r="J108" s="1"/>
      <c r="K108" s="6"/>
      <c r="L108" s="6"/>
      <c r="M108" s="6"/>
      <c r="N108" s="1"/>
      <c r="O108" s="1"/>
      <c r="P108" s="44"/>
      <c r="Q108" s="44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4"/>
      <c r="AG108" s="44"/>
      <c r="AH108" s="44"/>
      <c r="AI108" s="44"/>
      <c r="AJ108" s="44"/>
      <c r="AK108" s="44"/>
      <c r="AL108" s="44"/>
    </row>
    <row r="109" spans="1:38" ht="38.25" customHeight="1">
      <c r="A109" s="100" t="s">
        <v>16</v>
      </c>
      <c r="B109" s="100" t="s">
        <v>571</v>
      </c>
      <c r="C109" s="100"/>
      <c r="D109" s="101" t="s">
        <v>582</v>
      </c>
      <c r="E109" s="100" t="s">
        <v>583</v>
      </c>
      <c r="F109" s="100" t="s">
        <v>584</v>
      </c>
      <c r="G109" s="100" t="s">
        <v>605</v>
      </c>
      <c r="H109" s="100" t="s">
        <v>586</v>
      </c>
      <c r="I109" s="100" t="s">
        <v>587</v>
      </c>
      <c r="J109" s="99" t="s">
        <v>588</v>
      </c>
      <c r="K109" s="99" t="s">
        <v>618</v>
      </c>
      <c r="L109" s="102" t="s">
        <v>590</v>
      </c>
      <c r="M109" s="166" t="s">
        <v>614</v>
      </c>
      <c r="N109" s="100" t="s">
        <v>615</v>
      </c>
      <c r="O109" s="100" t="s">
        <v>592</v>
      </c>
      <c r="P109" s="101" t="s">
        <v>593</v>
      </c>
      <c r="Q109" s="44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4"/>
      <c r="AG109" s="44"/>
      <c r="AH109" s="44"/>
      <c r="AI109" s="44"/>
      <c r="AJ109" s="44"/>
      <c r="AK109" s="44"/>
      <c r="AL109" s="44"/>
    </row>
    <row r="110" spans="1:38" s="269" customFormat="1" ht="12.75" customHeight="1">
      <c r="A110" s="369">
        <v>1</v>
      </c>
      <c r="B110" s="267">
        <v>44473</v>
      </c>
      <c r="C110" s="370"/>
      <c r="D110" s="371" t="s">
        <v>863</v>
      </c>
      <c r="E110" s="357" t="s">
        <v>596</v>
      </c>
      <c r="F110" s="357">
        <v>69</v>
      </c>
      <c r="G110" s="357">
        <v>55</v>
      </c>
      <c r="H110" s="357">
        <v>79.5</v>
      </c>
      <c r="I110" s="354" t="s">
        <v>864</v>
      </c>
      <c r="J110" s="379" t="s">
        <v>883</v>
      </c>
      <c r="K110" s="380">
        <f>H110-F110</f>
        <v>10.5</v>
      </c>
      <c r="L110" s="380">
        <v>100</v>
      </c>
      <c r="M110" s="381">
        <f>(K110*N110)-100</f>
        <v>2525</v>
      </c>
      <c r="N110" s="381">
        <v>250</v>
      </c>
      <c r="O110" s="355" t="s">
        <v>594</v>
      </c>
      <c r="P110" s="356">
        <v>44475</v>
      </c>
      <c r="Q110" s="278"/>
      <c r="R110" s="279" t="s">
        <v>595</v>
      </c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69">
        <v>2</v>
      </c>
      <c r="B111" s="267">
        <v>44473</v>
      </c>
      <c r="C111" s="370"/>
      <c r="D111" s="371" t="s">
        <v>865</v>
      </c>
      <c r="E111" s="357" t="s">
        <v>866</v>
      </c>
      <c r="F111" s="357">
        <v>290</v>
      </c>
      <c r="G111" s="357">
        <v>444</v>
      </c>
      <c r="H111" s="357">
        <v>220</v>
      </c>
      <c r="I111" s="354">
        <v>0.1</v>
      </c>
      <c r="J111" s="103" t="s">
        <v>778</v>
      </c>
      <c r="K111" s="372">
        <v>70</v>
      </c>
      <c r="L111" s="372">
        <v>100</v>
      </c>
      <c r="M111" s="373">
        <f>(K111*N111)-100</f>
        <v>1650</v>
      </c>
      <c r="N111" s="373">
        <v>25</v>
      </c>
      <c r="O111" s="355" t="s">
        <v>594</v>
      </c>
      <c r="P111" s="356">
        <v>44474</v>
      </c>
      <c r="Q111" s="278"/>
      <c r="R111" s="279" t="s">
        <v>595</v>
      </c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69">
        <v>3</v>
      </c>
      <c r="B112" s="267">
        <v>44475</v>
      </c>
      <c r="C112" s="370"/>
      <c r="D112" s="371" t="s">
        <v>887</v>
      </c>
      <c r="E112" s="357" t="s">
        <v>596</v>
      </c>
      <c r="F112" s="357">
        <v>65</v>
      </c>
      <c r="G112" s="357">
        <v>45</v>
      </c>
      <c r="H112" s="357">
        <v>78</v>
      </c>
      <c r="I112" s="354" t="s">
        <v>864</v>
      </c>
      <c r="J112" s="379" t="s">
        <v>835</v>
      </c>
      <c r="K112" s="380">
        <f>H112-F112</f>
        <v>13</v>
      </c>
      <c r="L112" s="380">
        <v>100</v>
      </c>
      <c r="M112" s="381">
        <f>(K112*N112)-100</f>
        <v>3150</v>
      </c>
      <c r="N112" s="381">
        <v>250</v>
      </c>
      <c r="O112" s="355" t="s">
        <v>594</v>
      </c>
      <c r="P112" s="356">
        <v>44477</v>
      </c>
      <c r="Q112" s="278"/>
      <c r="R112" s="279" t="s">
        <v>595</v>
      </c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521">
        <v>4</v>
      </c>
      <c r="B113" s="523">
        <v>44475</v>
      </c>
      <c r="C113" s="370"/>
      <c r="D113" s="371" t="s">
        <v>897</v>
      </c>
      <c r="E113" s="387" t="s">
        <v>596</v>
      </c>
      <c r="F113" s="357">
        <v>152.5</v>
      </c>
      <c r="G113" s="357">
        <v>17</v>
      </c>
      <c r="H113" s="357">
        <v>142</v>
      </c>
      <c r="I113" s="354" t="s">
        <v>899</v>
      </c>
      <c r="J113" s="521" t="s">
        <v>903</v>
      </c>
      <c r="K113" s="380">
        <f>H113-F113</f>
        <v>-10.5</v>
      </c>
      <c r="L113" s="380">
        <v>100</v>
      </c>
      <c r="M113" s="519">
        <f>(17.5*50)-200</f>
        <v>675</v>
      </c>
      <c r="N113" s="519">
        <v>50</v>
      </c>
      <c r="O113" s="515" t="s">
        <v>594</v>
      </c>
      <c r="P113" s="517">
        <v>44476</v>
      </c>
      <c r="Q113" s="278"/>
      <c r="R113" s="279" t="s">
        <v>595</v>
      </c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522"/>
      <c r="B114" s="522"/>
      <c r="C114" s="370"/>
      <c r="D114" s="371" t="s">
        <v>898</v>
      </c>
      <c r="E114" s="387" t="s">
        <v>866</v>
      </c>
      <c r="F114" s="357">
        <v>70</v>
      </c>
      <c r="G114" s="357"/>
      <c r="H114" s="357">
        <v>42</v>
      </c>
      <c r="I114" s="354"/>
      <c r="J114" s="522"/>
      <c r="K114" s="380">
        <f>F114-H114</f>
        <v>28</v>
      </c>
      <c r="L114" s="380">
        <v>100</v>
      </c>
      <c r="M114" s="520"/>
      <c r="N114" s="520"/>
      <c r="O114" s="516"/>
      <c r="P114" s="518"/>
      <c r="Q114" s="278"/>
      <c r="R114" s="279" t="s">
        <v>595</v>
      </c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369">
        <v>5</v>
      </c>
      <c r="B115" s="267">
        <v>44476</v>
      </c>
      <c r="C115" s="370"/>
      <c r="D115" s="371" t="s">
        <v>902</v>
      </c>
      <c r="E115" s="387" t="s">
        <v>596</v>
      </c>
      <c r="F115" s="357">
        <v>15</v>
      </c>
      <c r="G115" s="357">
        <v>10</v>
      </c>
      <c r="H115" s="357">
        <v>18.5</v>
      </c>
      <c r="I115" s="354">
        <v>25</v>
      </c>
      <c r="J115" s="379" t="s">
        <v>904</v>
      </c>
      <c r="K115" s="380">
        <f t="shared" ref="K115:K120" si="104">H115-F115</f>
        <v>3.5</v>
      </c>
      <c r="L115" s="380">
        <v>100</v>
      </c>
      <c r="M115" s="381">
        <f t="shared" ref="M115:M120" si="105">(K115*N115)-100</f>
        <v>3750</v>
      </c>
      <c r="N115" s="381">
        <v>1100</v>
      </c>
      <c r="O115" s="355" t="s">
        <v>594</v>
      </c>
      <c r="P115" s="396">
        <v>44476</v>
      </c>
      <c r="Q115" s="278"/>
      <c r="R115" s="279" t="s">
        <v>595</v>
      </c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369">
        <v>6</v>
      </c>
      <c r="B116" s="267">
        <v>44476</v>
      </c>
      <c r="C116" s="370"/>
      <c r="D116" s="371" t="s">
        <v>941</v>
      </c>
      <c r="E116" s="387" t="s">
        <v>596</v>
      </c>
      <c r="F116" s="357">
        <v>102.5</v>
      </c>
      <c r="G116" s="357">
        <v>60</v>
      </c>
      <c r="H116" s="357">
        <v>121</v>
      </c>
      <c r="I116" s="354" t="s">
        <v>909</v>
      </c>
      <c r="J116" s="379" t="s">
        <v>894</v>
      </c>
      <c r="K116" s="380">
        <f t="shared" si="104"/>
        <v>18.5</v>
      </c>
      <c r="L116" s="380">
        <v>100</v>
      </c>
      <c r="M116" s="381">
        <f t="shared" si="105"/>
        <v>825</v>
      </c>
      <c r="N116" s="381">
        <v>50</v>
      </c>
      <c r="O116" s="355" t="s">
        <v>594</v>
      </c>
      <c r="P116" s="396">
        <v>44476</v>
      </c>
      <c r="Q116" s="278"/>
      <c r="R116" s="279" t="s">
        <v>595</v>
      </c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369">
        <v>7</v>
      </c>
      <c r="B117" s="267">
        <v>44476</v>
      </c>
      <c r="C117" s="370"/>
      <c r="D117" s="358" t="s">
        <v>910</v>
      </c>
      <c r="E117" s="387" t="s">
        <v>596</v>
      </c>
      <c r="F117" s="357">
        <v>290</v>
      </c>
      <c r="G117" s="357">
        <v>170</v>
      </c>
      <c r="H117" s="357">
        <v>335</v>
      </c>
      <c r="I117" s="354">
        <v>500</v>
      </c>
      <c r="J117" s="379" t="s">
        <v>911</v>
      </c>
      <c r="K117" s="380">
        <f t="shared" si="104"/>
        <v>45</v>
      </c>
      <c r="L117" s="380">
        <v>100</v>
      </c>
      <c r="M117" s="381">
        <f t="shared" si="105"/>
        <v>1025</v>
      </c>
      <c r="N117" s="381">
        <v>25</v>
      </c>
      <c r="O117" s="355" t="s">
        <v>594</v>
      </c>
      <c r="P117" s="396">
        <v>44476</v>
      </c>
      <c r="Q117" s="278"/>
      <c r="R117" s="279" t="s">
        <v>598</v>
      </c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409">
        <v>8</v>
      </c>
      <c r="B118" s="410">
        <v>44477</v>
      </c>
      <c r="C118" s="411"/>
      <c r="D118" s="412" t="s">
        <v>916</v>
      </c>
      <c r="E118" s="413" t="s">
        <v>596</v>
      </c>
      <c r="F118" s="375">
        <v>230</v>
      </c>
      <c r="G118" s="375">
        <v>180</v>
      </c>
      <c r="H118" s="375">
        <v>185</v>
      </c>
      <c r="I118" s="378" t="s">
        <v>917</v>
      </c>
      <c r="J118" s="414" t="s">
        <v>918</v>
      </c>
      <c r="K118" s="415">
        <f t="shared" si="104"/>
        <v>-45</v>
      </c>
      <c r="L118" s="415">
        <v>100</v>
      </c>
      <c r="M118" s="416">
        <f t="shared" si="105"/>
        <v>-1225</v>
      </c>
      <c r="N118" s="416">
        <v>25</v>
      </c>
      <c r="O118" s="417" t="s">
        <v>607</v>
      </c>
      <c r="P118" s="418">
        <v>44477</v>
      </c>
      <c r="Q118" s="278"/>
      <c r="R118" s="279" t="s">
        <v>595</v>
      </c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s="269" customFormat="1" ht="12.75" customHeight="1">
      <c r="A119" s="369">
        <v>9</v>
      </c>
      <c r="B119" s="267">
        <v>44481</v>
      </c>
      <c r="C119" s="370"/>
      <c r="D119" s="371" t="s">
        <v>939</v>
      </c>
      <c r="E119" s="387" t="s">
        <v>596</v>
      </c>
      <c r="F119" s="357">
        <v>92.5</v>
      </c>
      <c r="G119" s="357">
        <v>70</v>
      </c>
      <c r="H119" s="357">
        <v>124</v>
      </c>
      <c r="I119" s="354" t="s">
        <v>940</v>
      </c>
      <c r="J119" s="379" t="s">
        <v>942</v>
      </c>
      <c r="K119" s="380">
        <f t="shared" si="104"/>
        <v>31.5</v>
      </c>
      <c r="L119" s="380">
        <v>100</v>
      </c>
      <c r="M119" s="381">
        <f t="shared" si="105"/>
        <v>1475</v>
      </c>
      <c r="N119" s="381">
        <v>50</v>
      </c>
      <c r="O119" s="355" t="s">
        <v>594</v>
      </c>
      <c r="P119" s="396">
        <v>44481</v>
      </c>
      <c r="Q119" s="278"/>
      <c r="R119" s="279" t="s">
        <v>595</v>
      </c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</row>
    <row r="120" spans="1:38" s="269" customFormat="1" ht="12.75" customHeight="1">
      <c r="A120" s="369">
        <v>10</v>
      </c>
      <c r="B120" s="467">
        <v>44488</v>
      </c>
      <c r="C120" s="370"/>
      <c r="D120" s="371" t="s">
        <v>965</v>
      </c>
      <c r="E120" s="387" t="s">
        <v>596</v>
      </c>
      <c r="F120" s="357">
        <v>51.5</v>
      </c>
      <c r="G120" s="357">
        <v>37</v>
      </c>
      <c r="H120" s="357">
        <v>54.5</v>
      </c>
      <c r="I120" s="354" t="s">
        <v>966</v>
      </c>
      <c r="J120" s="379" t="s">
        <v>968</v>
      </c>
      <c r="K120" s="380">
        <f t="shared" si="104"/>
        <v>3</v>
      </c>
      <c r="L120" s="380">
        <v>100</v>
      </c>
      <c r="M120" s="381">
        <f t="shared" si="105"/>
        <v>650</v>
      </c>
      <c r="N120" s="381">
        <v>250</v>
      </c>
      <c r="O120" s="355" t="s">
        <v>594</v>
      </c>
      <c r="P120" s="356">
        <v>44489</v>
      </c>
      <c r="Q120" s="278"/>
      <c r="R120" s="279" t="s">
        <v>595</v>
      </c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</row>
    <row r="121" spans="1:38" s="269" customFormat="1" ht="12.75" customHeight="1">
      <c r="A121" s="369">
        <v>11</v>
      </c>
      <c r="B121" s="267">
        <v>44490</v>
      </c>
      <c r="C121" s="370"/>
      <c r="D121" s="371" t="s">
        <v>981</v>
      </c>
      <c r="E121" s="387" t="s">
        <v>596</v>
      </c>
      <c r="F121" s="357">
        <v>12.5</v>
      </c>
      <c r="G121" s="357">
        <v>8</v>
      </c>
      <c r="H121" s="357">
        <v>15.25</v>
      </c>
      <c r="I121" s="354" t="s">
        <v>982</v>
      </c>
      <c r="J121" s="379" t="s">
        <v>983</v>
      </c>
      <c r="K121" s="380">
        <f t="shared" ref="K121:K122" si="106">H121-F121</f>
        <v>2.75</v>
      </c>
      <c r="L121" s="380">
        <v>100</v>
      </c>
      <c r="M121" s="381">
        <f t="shared" ref="M121" si="107">(K121*N121)-100</f>
        <v>3681.25</v>
      </c>
      <c r="N121" s="381">
        <v>1375</v>
      </c>
      <c r="O121" s="355" t="s">
        <v>594</v>
      </c>
      <c r="P121" s="396">
        <v>44490</v>
      </c>
      <c r="Q121" s="278"/>
      <c r="R121" s="279" t="s">
        <v>595</v>
      </c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</row>
    <row r="122" spans="1:38" s="269" customFormat="1" ht="12.75" customHeight="1">
      <c r="A122" s="540">
        <v>12</v>
      </c>
      <c r="B122" s="542">
        <v>44490</v>
      </c>
      <c r="C122" s="477"/>
      <c r="D122" s="478" t="s">
        <v>984</v>
      </c>
      <c r="E122" s="479" t="s">
        <v>596</v>
      </c>
      <c r="F122" s="479">
        <v>380</v>
      </c>
      <c r="G122" s="479">
        <v>90</v>
      </c>
      <c r="H122" s="480">
        <v>530</v>
      </c>
      <c r="I122" s="480" t="s">
        <v>986</v>
      </c>
      <c r="J122" s="538" t="s">
        <v>987</v>
      </c>
      <c r="K122" s="481">
        <f t="shared" si="106"/>
        <v>150</v>
      </c>
      <c r="L122" s="481">
        <v>100</v>
      </c>
      <c r="M122" s="544">
        <f>(125*25)-200</f>
        <v>2925</v>
      </c>
      <c r="N122" s="546">
        <v>25</v>
      </c>
      <c r="O122" s="548" t="s">
        <v>594</v>
      </c>
      <c r="P122" s="536">
        <v>44490</v>
      </c>
      <c r="Q122" s="278"/>
      <c r="R122" s="279" t="s">
        <v>595</v>
      </c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</row>
    <row r="123" spans="1:38" s="269" customFormat="1" ht="12.75" customHeight="1">
      <c r="A123" s="541"/>
      <c r="B123" s="543"/>
      <c r="C123" s="299"/>
      <c r="D123" s="478" t="s">
        <v>985</v>
      </c>
      <c r="E123" s="301" t="s">
        <v>866</v>
      </c>
      <c r="F123" s="301">
        <v>55</v>
      </c>
      <c r="G123" s="301"/>
      <c r="H123" s="482">
        <v>80</v>
      </c>
      <c r="I123" s="480"/>
      <c r="J123" s="539"/>
      <c r="K123" s="483">
        <f>F123-H123</f>
        <v>-25</v>
      </c>
      <c r="L123" s="481">
        <v>100</v>
      </c>
      <c r="M123" s="545"/>
      <c r="N123" s="547"/>
      <c r="O123" s="549"/>
      <c r="P123" s="537"/>
      <c r="Q123" s="278"/>
      <c r="R123" s="279" t="s">
        <v>595</v>
      </c>
      <c r="S123" s="268"/>
      <c r="T123" s="268"/>
      <c r="U123" s="268"/>
      <c r="V123" s="268"/>
      <c r="W123" s="268"/>
      <c r="X123" s="268"/>
      <c r="Y123" s="268"/>
      <c r="Z123" s="268"/>
      <c r="AA123" s="268"/>
      <c r="AB123" s="268"/>
      <c r="AC123" s="268"/>
      <c r="AD123" s="268"/>
      <c r="AE123" s="268"/>
      <c r="AF123" s="268"/>
      <c r="AG123" s="268"/>
      <c r="AH123" s="268"/>
      <c r="AI123" s="268"/>
      <c r="AJ123" s="268"/>
      <c r="AK123" s="268"/>
      <c r="AL123" s="268"/>
    </row>
    <row r="124" spans="1:38" s="269" customFormat="1" ht="12.75" customHeight="1">
      <c r="A124" s="409">
        <v>13</v>
      </c>
      <c r="B124" s="376">
        <v>44491</v>
      </c>
      <c r="C124" s="411"/>
      <c r="D124" s="412" t="s">
        <v>992</v>
      </c>
      <c r="E124" s="413" t="s">
        <v>596</v>
      </c>
      <c r="F124" s="375">
        <v>3</v>
      </c>
      <c r="G124" s="375">
        <v>1.75</v>
      </c>
      <c r="H124" s="375">
        <v>1.65</v>
      </c>
      <c r="I124" s="378" t="s">
        <v>993</v>
      </c>
      <c r="J124" s="414" t="s">
        <v>918</v>
      </c>
      <c r="K124" s="415">
        <f t="shared" ref="K124:K125" si="108">H124-F124</f>
        <v>-1.35</v>
      </c>
      <c r="L124" s="415">
        <v>100</v>
      </c>
      <c r="M124" s="416">
        <f t="shared" ref="M124:M125" si="109">(K124*N124)-100</f>
        <v>-4420</v>
      </c>
      <c r="N124" s="416">
        <v>3200</v>
      </c>
      <c r="O124" s="417" t="s">
        <v>607</v>
      </c>
      <c r="P124" s="484">
        <v>44494</v>
      </c>
      <c r="Q124" s="278"/>
      <c r="R124" s="279" t="s">
        <v>595</v>
      </c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8"/>
      <c r="AE124" s="268"/>
      <c r="AF124" s="268"/>
      <c r="AG124" s="268"/>
      <c r="AH124" s="268"/>
      <c r="AI124" s="268"/>
      <c r="AJ124" s="268"/>
      <c r="AK124" s="268"/>
      <c r="AL124" s="268"/>
    </row>
    <row r="125" spans="1:38" s="269" customFormat="1" ht="12.75" customHeight="1">
      <c r="A125" s="369">
        <v>14</v>
      </c>
      <c r="B125" s="267">
        <v>44494</v>
      </c>
      <c r="C125" s="370"/>
      <c r="D125" s="371" t="s">
        <v>997</v>
      </c>
      <c r="E125" s="387" t="s">
        <v>596</v>
      </c>
      <c r="F125" s="357">
        <v>70</v>
      </c>
      <c r="G125" s="357">
        <v>18</v>
      </c>
      <c r="H125" s="357">
        <v>84</v>
      </c>
      <c r="I125" s="354" t="s">
        <v>998</v>
      </c>
      <c r="J125" s="379" t="s">
        <v>870</v>
      </c>
      <c r="K125" s="380">
        <f t="shared" si="108"/>
        <v>14</v>
      </c>
      <c r="L125" s="380">
        <v>100</v>
      </c>
      <c r="M125" s="381">
        <f t="shared" si="109"/>
        <v>600</v>
      </c>
      <c r="N125" s="381">
        <v>50</v>
      </c>
      <c r="O125" s="355" t="s">
        <v>594</v>
      </c>
      <c r="P125" s="396">
        <v>44494</v>
      </c>
      <c r="Q125" s="278"/>
      <c r="R125" s="279" t="s">
        <v>595</v>
      </c>
      <c r="S125" s="268"/>
      <c r="T125" s="268"/>
      <c r="U125" s="268"/>
      <c r="V125" s="268"/>
      <c r="W125" s="268"/>
      <c r="X125" s="268"/>
      <c r="Y125" s="268"/>
      <c r="Z125" s="268"/>
      <c r="AA125" s="268"/>
      <c r="AB125" s="268"/>
      <c r="AC125" s="268"/>
      <c r="AD125" s="268"/>
      <c r="AE125" s="268"/>
      <c r="AF125" s="268"/>
      <c r="AG125" s="268"/>
      <c r="AH125" s="268"/>
      <c r="AI125" s="268"/>
      <c r="AJ125" s="268"/>
      <c r="AK125" s="268"/>
      <c r="AL125" s="268"/>
    </row>
    <row r="126" spans="1:38" s="269" customFormat="1" ht="12.75" customHeight="1">
      <c r="A126" s="369">
        <v>15</v>
      </c>
      <c r="B126" s="267">
        <v>44494</v>
      </c>
      <c r="C126" s="370"/>
      <c r="D126" s="371" t="s">
        <v>999</v>
      </c>
      <c r="E126" s="387" t="s">
        <v>596</v>
      </c>
      <c r="F126" s="357">
        <v>27</v>
      </c>
      <c r="G126" s="357">
        <v>15</v>
      </c>
      <c r="H126" s="357">
        <v>34.5</v>
      </c>
      <c r="I126" s="354" t="s">
        <v>1000</v>
      </c>
      <c r="J126" s="379" t="s">
        <v>1003</v>
      </c>
      <c r="K126" s="380">
        <f t="shared" ref="K126:K129" si="110">H126-F126</f>
        <v>7.5</v>
      </c>
      <c r="L126" s="380">
        <v>100</v>
      </c>
      <c r="M126" s="381">
        <f t="shared" ref="M126:M129" si="111">(K126*N126)-100</f>
        <v>2150</v>
      </c>
      <c r="N126" s="381">
        <v>300</v>
      </c>
      <c r="O126" s="355" t="s">
        <v>594</v>
      </c>
      <c r="P126" s="396">
        <v>44494</v>
      </c>
      <c r="Q126" s="278"/>
      <c r="R126" s="279" t="s">
        <v>595</v>
      </c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</row>
    <row r="127" spans="1:38" s="269" customFormat="1" ht="12.75" customHeight="1">
      <c r="A127" s="369">
        <v>16</v>
      </c>
      <c r="B127" s="267">
        <v>44494</v>
      </c>
      <c r="C127" s="370"/>
      <c r="D127" s="371" t="s">
        <v>1001</v>
      </c>
      <c r="E127" s="387" t="s">
        <v>596</v>
      </c>
      <c r="F127" s="357">
        <v>12</v>
      </c>
      <c r="G127" s="357">
        <v>4</v>
      </c>
      <c r="H127" s="357">
        <v>20.5</v>
      </c>
      <c r="I127" s="354" t="s">
        <v>1002</v>
      </c>
      <c r="J127" s="379" t="s">
        <v>646</v>
      </c>
      <c r="K127" s="380">
        <f t="shared" si="110"/>
        <v>8.5</v>
      </c>
      <c r="L127" s="380">
        <v>100</v>
      </c>
      <c r="M127" s="381">
        <f t="shared" si="111"/>
        <v>4575</v>
      </c>
      <c r="N127" s="381">
        <v>550</v>
      </c>
      <c r="O127" s="355" t="s">
        <v>594</v>
      </c>
      <c r="P127" s="396">
        <v>44494</v>
      </c>
      <c r="Q127" s="278"/>
      <c r="R127" s="279" t="s">
        <v>595</v>
      </c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</row>
    <row r="128" spans="1:38" s="269" customFormat="1" ht="12.75" customHeight="1">
      <c r="A128" s="369">
        <v>17</v>
      </c>
      <c r="B128" s="267">
        <v>44494</v>
      </c>
      <c r="C128" s="370"/>
      <c r="D128" s="371" t="s">
        <v>999</v>
      </c>
      <c r="E128" s="387" t="s">
        <v>596</v>
      </c>
      <c r="F128" s="357">
        <v>24</v>
      </c>
      <c r="G128" s="357">
        <v>10</v>
      </c>
      <c r="H128" s="357">
        <v>36.5</v>
      </c>
      <c r="I128" s="354" t="s">
        <v>1000</v>
      </c>
      <c r="J128" s="379" t="s">
        <v>1004</v>
      </c>
      <c r="K128" s="380">
        <f t="shared" si="110"/>
        <v>12.5</v>
      </c>
      <c r="L128" s="380">
        <v>100</v>
      </c>
      <c r="M128" s="381">
        <f t="shared" si="111"/>
        <v>3650</v>
      </c>
      <c r="N128" s="381">
        <v>300</v>
      </c>
      <c r="O128" s="355" t="s">
        <v>594</v>
      </c>
      <c r="P128" s="396">
        <v>44494</v>
      </c>
      <c r="Q128" s="278"/>
      <c r="R128" s="279" t="s">
        <v>595</v>
      </c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</row>
    <row r="129" spans="1:38" s="269" customFormat="1" ht="12.75" customHeight="1">
      <c r="A129" s="409">
        <v>18</v>
      </c>
      <c r="B129" s="501">
        <v>44496</v>
      </c>
      <c r="C129" s="411"/>
      <c r="D129" s="412" t="s">
        <v>1023</v>
      </c>
      <c r="E129" s="413" t="s">
        <v>596</v>
      </c>
      <c r="F129" s="375">
        <v>28.5</v>
      </c>
      <c r="G129" s="375">
        <v>19</v>
      </c>
      <c r="H129" s="375">
        <v>19</v>
      </c>
      <c r="I129" s="378" t="s">
        <v>1024</v>
      </c>
      <c r="J129" s="414" t="s">
        <v>918</v>
      </c>
      <c r="K129" s="415">
        <f t="shared" si="110"/>
        <v>-9.5</v>
      </c>
      <c r="L129" s="415">
        <v>100</v>
      </c>
      <c r="M129" s="416">
        <f t="shared" si="111"/>
        <v>-5325</v>
      </c>
      <c r="N129" s="416">
        <v>550</v>
      </c>
      <c r="O129" s="417" t="s">
        <v>607</v>
      </c>
      <c r="P129" s="484">
        <v>44497</v>
      </c>
      <c r="Q129" s="278"/>
      <c r="R129" s="279" t="s">
        <v>598</v>
      </c>
      <c r="S129" s="268"/>
      <c r="T129" s="268"/>
      <c r="U129" s="268"/>
      <c r="V129" s="268"/>
      <c r="W129" s="268"/>
      <c r="X129" s="268"/>
      <c r="Y129" s="268"/>
      <c r="Z129" s="268"/>
      <c r="AA129" s="268"/>
      <c r="AB129" s="268"/>
      <c r="AC129" s="268"/>
      <c r="AD129" s="268"/>
      <c r="AE129" s="268"/>
      <c r="AF129" s="268"/>
      <c r="AG129" s="268"/>
      <c r="AH129" s="268"/>
      <c r="AI129" s="268"/>
      <c r="AJ129" s="268"/>
      <c r="AK129" s="268"/>
      <c r="AL129" s="268"/>
    </row>
    <row r="130" spans="1:38" s="269" customFormat="1" ht="12.75" customHeight="1">
      <c r="A130" s="369">
        <v>19</v>
      </c>
      <c r="B130" s="467">
        <v>44497</v>
      </c>
      <c r="C130" s="370"/>
      <c r="D130" s="308" t="s">
        <v>1060</v>
      </c>
      <c r="E130" s="387" t="s">
        <v>596</v>
      </c>
      <c r="F130" s="357">
        <v>47.5</v>
      </c>
      <c r="G130" s="357">
        <v>8</v>
      </c>
      <c r="H130" s="357">
        <v>64</v>
      </c>
      <c r="I130" s="354" t="s">
        <v>1061</v>
      </c>
      <c r="J130" s="379" t="s">
        <v>635</v>
      </c>
      <c r="K130" s="380">
        <f t="shared" ref="K130:K131" si="112">H130-F130</f>
        <v>16.5</v>
      </c>
      <c r="L130" s="380">
        <v>100</v>
      </c>
      <c r="M130" s="381">
        <f t="shared" ref="M130:M131" si="113">(K130*N130)-100</f>
        <v>312.5</v>
      </c>
      <c r="N130" s="381">
        <v>25</v>
      </c>
      <c r="O130" s="355" t="s">
        <v>594</v>
      </c>
      <c r="P130" s="396">
        <v>44497</v>
      </c>
      <c r="Q130" s="278"/>
      <c r="R130" s="279" t="s">
        <v>595</v>
      </c>
      <c r="S130" s="268"/>
      <c r="T130" s="268"/>
      <c r="U130" s="268"/>
      <c r="V130" s="268"/>
      <c r="W130" s="268"/>
      <c r="X130" s="268"/>
      <c r="Y130" s="268"/>
      <c r="Z130" s="268"/>
      <c r="AA130" s="268"/>
      <c r="AB130" s="268"/>
      <c r="AC130" s="268"/>
      <c r="AD130" s="268"/>
      <c r="AE130" s="268"/>
      <c r="AF130" s="268"/>
      <c r="AG130" s="268"/>
      <c r="AH130" s="268"/>
      <c r="AI130" s="268"/>
      <c r="AJ130" s="268"/>
      <c r="AK130" s="268"/>
      <c r="AL130" s="268"/>
    </row>
    <row r="131" spans="1:38" s="269" customFormat="1" ht="12.75" customHeight="1">
      <c r="A131" s="369">
        <v>20</v>
      </c>
      <c r="B131" s="467">
        <v>44497</v>
      </c>
      <c r="C131" s="370"/>
      <c r="D131" s="371" t="s">
        <v>1062</v>
      </c>
      <c r="E131" s="387" t="s">
        <v>596</v>
      </c>
      <c r="F131" s="357">
        <v>135</v>
      </c>
      <c r="G131" s="357">
        <v>30</v>
      </c>
      <c r="H131" s="357">
        <v>185</v>
      </c>
      <c r="I131" s="354" t="s">
        <v>899</v>
      </c>
      <c r="J131" s="379" t="s">
        <v>1067</v>
      </c>
      <c r="K131" s="380">
        <f t="shared" si="112"/>
        <v>50</v>
      </c>
      <c r="L131" s="380">
        <v>100</v>
      </c>
      <c r="M131" s="381">
        <f t="shared" si="113"/>
        <v>2400</v>
      </c>
      <c r="N131" s="381">
        <v>50</v>
      </c>
      <c r="O131" s="355" t="s">
        <v>594</v>
      </c>
      <c r="P131" s="396">
        <v>44497</v>
      </c>
      <c r="Q131" s="278"/>
      <c r="R131" s="279" t="s">
        <v>598</v>
      </c>
      <c r="S131" s="268"/>
      <c r="T131" s="268"/>
      <c r="U131" s="268"/>
      <c r="V131" s="268"/>
      <c r="W131" s="268"/>
      <c r="X131" s="268"/>
      <c r="Y131" s="268"/>
      <c r="Z131" s="268"/>
      <c r="AA131" s="268"/>
      <c r="AB131" s="268"/>
      <c r="AC131" s="268"/>
      <c r="AD131" s="268"/>
      <c r="AE131" s="268"/>
      <c r="AF131" s="268"/>
      <c r="AG131" s="268"/>
      <c r="AH131" s="268"/>
      <c r="AI131" s="268"/>
      <c r="AJ131" s="268"/>
      <c r="AK131" s="268"/>
      <c r="AL131" s="268"/>
    </row>
    <row r="132" spans="1:38" s="269" customFormat="1" ht="12.75" customHeight="1">
      <c r="A132" s="409">
        <v>21</v>
      </c>
      <c r="B132" s="410">
        <v>44497</v>
      </c>
      <c r="C132" s="411"/>
      <c r="D132" s="412" t="s">
        <v>1063</v>
      </c>
      <c r="E132" s="413" t="s">
        <v>596</v>
      </c>
      <c r="F132" s="375">
        <v>32</v>
      </c>
      <c r="G132" s="375">
        <v>0</v>
      </c>
      <c r="H132" s="375">
        <v>0</v>
      </c>
      <c r="I132" s="378" t="s">
        <v>1064</v>
      </c>
      <c r="J132" s="414" t="s">
        <v>1068</v>
      </c>
      <c r="K132" s="415">
        <f t="shared" ref="K132" si="114">H132-F132</f>
        <v>-32</v>
      </c>
      <c r="L132" s="415">
        <v>100</v>
      </c>
      <c r="M132" s="416">
        <f t="shared" ref="M132" si="115">(K132*N132)-100</f>
        <v>-1700</v>
      </c>
      <c r="N132" s="416">
        <v>50</v>
      </c>
      <c r="O132" s="417" t="s">
        <v>607</v>
      </c>
      <c r="P132" s="472">
        <v>44497</v>
      </c>
      <c r="Q132" s="278"/>
      <c r="R132" s="279" t="s">
        <v>598</v>
      </c>
      <c r="S132" s="268"/>
      <c r="T132" s="268"/>
      <c r="U132" s="268"/>
      <c r="V132" s="268"/>
      <c r="W132" s="268"/>
      <c r="X132" s="268"/>
      <c r="Y132" s="268"/>
      <c r="Z132" s="268"/>
      <c r="AA132" s="268"/>
      <c r="AB132" s="268"/>
      <c r="AC132" s="268"/>
      <c r="AD132" s="268"/>
      <c r="AE132" s="268"/>
      <c r="AF132" s="268"/>
      <c r="AG132" s="268"/>
      <c r="AH132" s="268"/>
      <c r="AI132" s="268"/>
      <c r="AJ132" s="268"/>
      <c r="AK132" s="268"/>
      <c r="AL132" s="268"/>
    </row>
    <row r="133" spans="1:38" s="269" customFormat="1" ht="12.75" customHeight="1">
      <c r="A133" s="409">
        <v>22</v>
      </c>
      <c r="B133" s="410">
        <v>44497</v>
      </c>
      <c r="C133" s="411"/>
      <c r="D133" s="412" t="s">
        <v>1065</v>
      </c>
      <c r="E133" s="413" t="s">
        <v>596</v>
      </c>
      <c r="F133" s="375">
        <v>90</v>
      </c>
      <c r="G133" s="375">
        <v>15</v>
      </c>
      <c r="H133" s="375">
        <v>17.5</v>
      </c>
      <c r="I133" s="378" t="s">
        <v>1066</v>
      </c>
      <c r="J133" s="414" t="s">
        <v>1069</v>
      </c>
      <c r="K133" s="415">
        <f t="shared" ref="K133" si="116">H133-F133</f>
        <v>-72.5</v>
      </c>
      <c r="L133" s="415">
        <v>100</v>
      </c>
      <c r="M133" s="416">
        <f t="shared" ref="M133" si="117">(K133*N133)-100</f>
        <v>-1912.5</v>
      </c>
      <c r="N133" s="416">
        <v>25</v>
      </c>
      <c r="O133" s="417" t="s">
        <v>607</v>
      </c>
      <c r="P133" s="472">
        <v>44497</v>
      </c>
      <c r="Q133" s="278"/>
      <c r="R133" s="279" t="s">
        <v>595</v>
      </c>
      <c r="S133" s="268"/>
      <c r="T133" s="268"/>
      <c r="U133" s="268"/>
      <c r="V133" s="268"/>
      <c r="W133" s="268"/>
      <c r="X133" s="268"/>
      <c r="Y133" s="268"/>
      <c r="Z133" s="268"/>
      <c r="AA133" s="268"/>
      <c r="AB133" s="268"/>
      <c r="AC133" s="268"/>
      <c r="AD133" s="268"/>
      <c r="AE133" s="268"/>
      <c r="AF133" s="268"/>
      <c r="AG133" s="268"/>
      <c r="AH133" s="268"/>
      <c r="AI133" s="268"/>
      <c r="AJ133" s="268"/>
      <c r="AK133" s="268"/>
      <c r="AL133" s="268"/>
    </row>
    <row r="134" spans="1:38" s="269" customFormat="1" ht="12.75" customHeight="1">
      <c r="A134" s="339">
        <v>23</v>
      </c>
      <c r="B134" s="289">
        <v>44497</v>
      </c>
      <c r="C134" s="340"/>
      <c r="D134" s="341" t="s">
        <v>1073</v>
      </c>
      <c r="E134" s="342" t="s">
        <v>866</v>
      </c>
      <c r="F134" s="292" t="s">
        <v>1074</v>
      </c>
      <c r="G134" s="292">
        <v>2.9</v>
      </c>
      <c r="H134" s="292"/>
      <c r="I134" s="295">
        <v>1</v>
      </c>
      <c r="J134" s="345" t="s">
        <v>597</v>
      </c>
      <c r="K134" s="343"/>
      <c r="L134" s="343"/>
      <c r="M134" s="335"/>
      <c r="N134" s="335"/>
      <c r="O134" s="346"/>
      <c r="P134" s="347"/>
      <c r="Q134" s="278"/>
      <c r="R134" s="279" t="s">
        <v>595</v>
      </c>
      <c r="S134" s="268"/>
      <c r="T134" s="268"/>
      <c r="U134" s="268"/>
      <c r="V134" s="268"/>
      <c r="W134" s="268"/>
      <c r="X134" s="268"/>
      <c r="Y134" s="268"/>
      <c r="Z134" s="268"/>
      <c r="AA134" s="268"/>
      <c r="AB134" s="268"/>
      <c r="AC134" s="268"/>
      <c r="AD134" s="268"/>
      <c r="AE134" s="268"/>
      <c r="AF134" s="268"/>
      <c r="AG134" s="268"/>
      <c r="AH134" s="268"/>
      <c r="AI134" s="268"/>
      <c r="AJ134" s="268"/>
      <c r="AK134" s="268"/>
      <c r="AL134" s="268"/>
    </row>
    <row r="135" spans="1:38" s="269" customFormat="1" ht="12.75" customHeight="1">
      <c r="A135" s="339"/>
      <c r="B135" s="270"/>
      <c r="C135" s="340"/>
      <c r="D135" s="341"/>
      <c r="E135" s="342"/>
      <c r="F135" s="292"/>
      <c r="G135" s="292"/>
      <c r="H135" s="292"/>
      <c r="I135" s="295"/>
      <c r="J135" s="345"/>
      <c r="K135" s="343"/>
      <c r="L135" s="343"/>
      <c r="M135" s="335"/>
      <c r="N135" s="335"/>
      <c r="O135" s="346"/>
      <c r="P135" s="347"/>
      <c r="Q135" s="278"/>
      <c r="R135" s="279"/>
      <c r="S135" s="268"/>
      <c r="T135" s="268"/>
      <c r="U135" s="268"/>
      <c r="V135" s="268"/>
      <c r="W135" s="268"/>
      <c r="X135" s="268"/>
      <c r="Y135" s="268"/>
      <c r="Z135" s="268"/>
      <c r="AA135" s="268"/>
      <c r="AB135" s="268"/>
      <c r="AC135" s="268"/>
      <c r="AD135" s="268"/>
      <c r="AE135" s="268"/>
      <c r="AF135" s="268"/>
      <c r="AG135" s="268"/>
      <c r="AH135" s="268"/>
      <c r="AI135" s="268"/>
      <c r="AJ135" s="268"/>
      <c r="AK135" s="268"/>
      <c r="AL135" s="268"/>
    </row>
    <row r="136" spans="1:38" s="269" customFormat="1" ht="12.75" customHeight="1">
      <c r="A136" s="339"/>
      <c r="B136" s="270"/>
      <c r="C136" s="340"/>
      <c r="D136" s="341"/>
      <c r="E136" s="342"/>
      <c r="F136" s="292"/>
      <c r="G136" s="292"/>
      <c r="H136" s="292"/>
      <c r="I136" s="295"/>
      <c r="J136" s="345"/>
      <c r="K136" s="343"/>
      <c r="L136" s="343"/>
      <c r="M136" s="335"/>
      <c r="N136" s="335"/>
      <c r="O136" s="346"/>
      <c r="P136" s="347"/>
      <c r="Q136" s="278"/>
      <c r="R136" s="279"/>
      <c r="S136" s="268"/>
      <c r="T136" s="268"/>
      <c r="U136" s="268"/>
      <c r="V136" s="268"/>
      <c r="W136" s="268"/>
      <c r="X136" s="268"/>
      <c r="Y136" s="268"/>
      <c r="Z136" s="268"/>
      <c r="AA136" s="268"/>
      <c r="AB136" s="268"/>
      <c r="AC136" s="268"/>
      <c r="AD136" s="268"/>
      <c r="AE136" s="268"/>
      <c r="AF136" s="268"/>
      <c r="AG136" s="268"/>
      <c r="AH136" s="268"/>
      <c r="AI136" s="268"/>
      <c r="AJ136" s="268"/>
      <c r="AK136" s="268"/>
      <c r="AL136" s="268"/>
    </row>
    <row r="137" spans="1:38" s="269" customFormat="1" ht="12.75" customHeight="1">
      <c r="A137" s="339"/>
      <c r="B137" s="270"/>
      <c r="C137" s="340"/>
      <c r="D137" s="341"/>
      <c r="E137" s="342"/>
      <c r="F137" s="292"/>
      <c r="G137" s="292"/>
      <c r="H137" s="292"/>
      <c r="I137" s="295"/>
      <c r="J137" s="345"/>
      <c r="K137" s="343"/>
      <c r="L137" s="343"/>
      <c r="M137" s="335"/>
      <c r="N137" s="335"/>
      <c r="O137" s="346"/>
      <c r="P137" s="344"/>
      <c r="Q137" s="278"/>
      <c r="R137" s="279"/>
      <c r="S137" s="268"/>
      <c r="T137" s="268"/>
      <c r="U137" s="268"/>
      <c r="V137" s="268"/>
      <c r="W137" s="268"/>
      <c r="X137" s="268"/>
      <c r="Y137" s="268"/>
      <c r="Z137" s="268"/>
      <c r="AA137" s="268"/>
      <c r="AB137" s="268"/>
      <c r="AC137" s="268"/>
      <c r="AD137" s="268"/>
      <c r="AE137" s="268"/>
      <c r="AF137" s="268"/>
      <c r="AG137" s="268"/>
      <c r="AH137" s="268"/>
      <c r="AI137" s="268"/>
      <c r="AJ137" s="268"/>
      <c r="AK137" s="268"/>
      <c r="AL137" s="268"/>
    </row>
    <row r="138" spans="1:38" s="269" customFormat="1" ht="12.75" customHeight="1">
      <c r="A138" s="339"/>
      <c r="B138" s="270"/>
      <c r="C138" s="340"/>
      <c r="D138" s="341"/>
      <c r="E138" s="342"/>
      <c r="F138" s="292"/>
      <c r="G138" s="292"/>
      <c r="H138" s="292"/>
      <c r="I138" s="295"/>
      <c r="J138" s="345"/>
      <c r="K138" s="343"/>
      <c r="L138" s="343"/>
      <c r="M138" s="335"/>
      <c r="N138" s="335"/>
      <c r="O138" s="346"/>
      <c r="P138" s="344"/>
      <c r="Q138" s="278"/>
      <c r="R138" s="279"/>
      <c r="S138" s="268"/>
      <c r="T138" s="268"/>
      <c r="U138" s="268"/>
      <c r="V138" s="268"/>
      <c r="W138" s="268"/>
      <c r="X138" s="268"/>
      <c r="Y138" s="268"/>
      <c r="Z138" s="268"/>
      <c r="AA138" s="268"/>
      <c r="AB138" s="268"/>
      <c r="AC138" s="268"/>
      <c r="AD138" s="268"/>
      <c r="AE138" s="268"/>
      <c r="AF138" s="268"/>
      <c r="AG138" s="268"/>
      <c r="AH138" s="268"/>
      <c r="AI138" s="268"/>
      <c r="AJ138" s="268"/>
      <c r="AK138" s="268"/>
      <c r="AL138" s="268"/>
    </row>
    <row r="139" spans="1:3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71"/>
      <c r="B140" s="176"/>
      <c r="C140" s="176"/>
      <c r="D140" s="177"/>
      <c r="E140" s="171"/>
      <c r="F140" s="178"/>
      <c r="G140" s="171"/>
      <c r="H140" s="171"/>
      <c r="I140" s="171"/>
      <c r="J140" s="176"/>
      <c r="K140" s="179"/>
      <c r="L140" s="171"/>
      <c r="M140" s="171"/>
      <c r="N140" s="171"/>
      <c r="O140" s="180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98" t="s">
        <v>619</v>
      </c>
      <c r="B141" s="181"/>
      <c r="C141" s="181"/>
      <c r="D141" s="182"/>
      <c r="E141" s="148"/>
      <c r="F141" s="6"/>
      <c r="G141" s="6"/>
      <c r="H141" s="149"/>
      <c r="I141" s="183"/>
      <c r="J141" s="1"/>
      <c r="K141" s="6"/>
      <c r="L141" s="6"/>
      <c r="M141" s="6"/>
      <c r="N141" s="1"/>
      <c r="O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38.25" customHeight="1">
      <c r="A142" s="99" t="s">
        <v>16</v>
      </c>
      <c r="B142" s="100" t="s">
        <v>571</v>
      </c>
      <c r="C142" s="100"/>
      <c r="D142" s="101" t="s">
        <v>582</v>
      </c>
      <c r="E142" s="100" t="s">
        <v>583</v>
      </c>
      <c r="F142" s="100" t="s">
        <v>584</v>
      </c>
      <c r="G142" s="100" t="s">
        <v>585</v>
      </c>
      <c r="H142" s="100" t="s">
        <v>586</v>
      </c>
      <c r="I142" s="100" t="s">
        <v>587</v>
      </c>
      <c r="J142" s="99" t="s">
        <v>588</v>
      </c>
      <c r="K142" s="152" t="s">
        <v>606</v>
      </c>
      <c r="L142" s="153" t="s">
        <v>590</v>
      </c>
      <c r="M142" s="102" t="s">
        <v>591</v>
      </c>
      <c r="N142" s="100" t="s">
        <v>592</v>
      </c>
      <c r="O142" s="101" t="s">
        <v>593</v>
      </c>
      <c r="P142" s="100" t="s">
        <v>840</v>
      </c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4.25" customHeight="1">
      <c r="A143" s="312">
        <v>1</v>
      </c>
      <c r="B143" s="309">
        <v>44420</v>
      </c>
      <c r="C143" s="325"/>
      <c r="D143" s="310" t="s">
        <v>502</v>
      </c>
      <c r="E143" s="311" t="s">
        <v>596</v>
      </c>
      <c r="F143" s="312">
        <v>314</v>
      </c>
      <c r="G143" s="312">
        <v>284</v>
      </c>
      <c r="H143" s="311">
        <v>343.5</v>
      </c>
      <c r="I143" s="313" t="s">
        <v>828</v>
      </c>
      <c r="J143" s="314" t="s">
        <v>834</v>
      </c>
      <c r="K143" s="314">
        <f t="shared" ref="K143" si="118">H143-F143</f>
        <v>29.5</v>
      </c>
      <c r="L143" s="315">
        <f t="shared" ref="L143" si="119">(F143*-0.7)/100</f>
        <v>-2.198</v>
      </c>
      <c r="M143" s="316">
        <f t="shared" ref="M143" si="120">(K143+L143)/F143</f>
        <v>8.6949044585987262E-2</v>
      </c>
      <c r="N143" s="314" t="s">
        <v>594</v>
      </c>
      <c r="O143" s="317">
        <v>44455</v>
      </c>
      <c r="P143" s="314">
        <f>VLOOKUP(D143,'MidCap Intra'!B170:C663,2,0)</f>
        <v>305.35000000000002</v>
      </c>
      <c r="Q143" s="1"/>
      <c r="R143" s="1" t="s">
        <v>595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s="269" customFormat="1" ht="14.25" customHeight="1">
      <c r="A144" s="456">
        <v>2</v>
      </c>
      <c r="B144" s="457">
        <v>44488</v>
      </c>
      <c r="C144" s="458"/>
      <c r="D144" s="459" t="s">
        <v>138</v>
      </c>
      <c r="E144" s="460" t="s">
        <v>596</v>
      </c>
      <c r="F144" s="461" t="s">
        <v>1019</v>
      </c>
      <c r="G144" s="461">
        <v>198</v>
      </c>
      <c r="H144" s="460"/>
      <c r="I144" s="462" t="s">
        <v>967</v>
      </c>
      <c r="J144" s="463" t="s">
        <v>597</v>
      </c>
      <c r="K144" s="463"/>
      <c r="L144" s="464"/>
      <c r="M144" s="465"/>
      <c r="N144" s="463"/>
      <c r="O144" s="466"/>
      <c r="P144" s="463"/>
      <c r="Q144" s="268"/>
      <c r="R144" s="1" t="s">
        <v>595</v>
      </c>
      <c r="S144" s="268"/>
      <c r="T144" s="268"/>
      <c r="U144" s="268"/>
      <c r="V144" s="268"/>
      <c r="W144" s="268"/>
      <c r="X144" s="268"/>
      <c r="Y144" s="268"/>
      <c r="Z144" s="268"/>
      <c r="AA144" s="268"/>
      <c r="AB144" s="268"/>
      <c r="AC144" s="268"/>
      <c r="AD144" s="268"/>
      <c r="AE144" s="268"/>
      <c r="AF144" s="268"/>
      <c r="AG144" s="268"/>
      <c r="AH144" s="268"/>
      <c r="AI144" s="268"/>
      <c r="AJ144" s="268"/>
      <c r="AK144" s="268"/>
      <c r="AL144" s="268"/>
    </row>
    <row r="145" spans="1:38" s="269" customFormat="1" ht="14.25" customHeight="1">
      <c r="A145" s="456">
        <v>3</v>
      </c>
      <c r="B145" s="457">
        <v>44490</v>
      </c>
      <c r="C145" s="458"/>
      <c r="D145" s="459" t="s">
        <v>470</v>
      </c>
      <c r="E145" s="460" t="s">
        <v>596</v>
      </c>
      <c r="F145" s="461" t="s">
        <v>1020</v>
      </c>
      <c r="G145" s="461">
        <v>3700</v>
      </c>
      <c r="H145" s="460"/>
      <c r="I145" s="462" t="s">
        <v>978</v>
      </c>
      <c r="J145" s="463" t="s">
        <v>597</v>
      </c>
      <c r="K145" s="463"/>
      <c r="L145" s="464"/>
      <c r="M145" s="465"/>
      <c r="N145" s="463"/>
      <c r="O145" s="466"/>
      <c r="P145" s="463"/>
      <c r="Q145" s="268"/>
      <c r="R145" s="1" t="s">
        <v>595</v>
      </c>
      <c r="S145" s="268"/>
      <c r="T145" s="268"/>
      <c r="U145" s="268"/>
      <c r="V145" s="268"/>
      <c r="W145" s="268"/>
      <c r="X145" s="268"/>
      <c r="Y145" s="268"/>
      <c r="Z145" s="268"/>
      <c r="AA145" s="268"/>
      <c r="AB145" s="268"/>
      <c r="AC145" s="268"/>
      <c r="AD145" s="268"/>
      <c r="AE145" s="268"/>
      <c r="AF145" s="268"/>
      <c r="AG145" s="268"/>
      <c r="AH145" s="268"/>
      <c r="AI145" s="268"/>
      <c r="AJ145" s="268"/>
      <c r="AK145" s="268"/>
      <c r="AL145" s="268"/>
    </row>
    <row r="146" spans="1:38" ht="14.25" customHeight="1">
      <c r="A146" s="184"/>
      <c r="B146" s="154"/>
      <c r="C146" s="185"/>
      <c r="D146" s="109"/>
      <c r="E146" s="186"/>
      <c r="F146" s="186"/>
      <c r="G146" s="186"/>
      <c r="H146" s="186"/>
      <c r="I146" s="186"/>
      <c r="J146" s="186"/>
      <c r="K146" s="187"/>
      <c r="L146" s="188"/>
      <c r="M146" s="186"/>
      <c r="N146" s="189"/>
      <c r="O146" s="190"/>
      <c r="P146" s="190"/>
      <c r="R146" s="6"/>
      <c r="S146" s="44"/>
      <c r="T146" s="1"/>
      <c r="U146" s="1"/>
      <c r="V146" s="1"/>
      <c r="W146" s="1"/>
      <c r="X146" s="1"/>
      <c r="Y146" s="1"/>
      <c r="Z146" s="1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</row>
    <row r="147" spans="1:38" ht="12.75" customHeight="1">
      <c r="A147" s="132" t="s">
        <v>599</v>
      </c>
      <c r="B147" s="132"/>
      <c r="C147" s="132"/>
      <c r="D147" s="132"/>
      <c r="E147" s="44"/>
      <c r="F147" s="140" t="s">
        <v>601</v>
      </c>
      <c r="G147" s="59"/>
      <c r="H147" s="59"/>
      <c r="I147" s="59"/>
      <c r="J147" s="6"/>
      <c r="K147" s="162"/>
      <c r="L147" s="163"/>
      <c r="M147" s="6"/>
      <c r="N147" s="122"/>
      <c r="O147" s="191"/>
      <c r="P147" s="1"/>
      <c r="Q147" s="1"/>
      <c r="R147" s="6"/>
      <c r="S147" s="1"/>
      <c r="T147" s="1"/>
      <c r="U147" s="1"/>
      <c r="V147" s="1"/>
      <c r="W147" s="1"/>
      <c r="X147" s="1"/>
      <c r="Y147" s="1"/>
    </row>
    <row r="148" spans="1:38" ht="12.75" customHeight="1">
      <c r="A148" s="139" t="s">
        <v>600</v>
      </c>
      <c r="B148" s="132"/>
      <c r="C148" s="132"/>
      <c r="D148" s="132"/>
      <c r="E148" s="6"/>
      <c r="F148" s="140" t="s">
        <v>603</v>
      </c>
      <c r="G148" s="6"/>
      <c r="H148" s="6" t="s">
        <v>826</v>
      </c>
      <c r="I148" s="6"/>
      <c r="J148" s="1"/>
      <c r="K148" s="6"/>
      <c r="L148" s="6"/>
      <c r="M148" s="6"/>
      <c r="N148" s="1"/>
      <c r="O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139"/>
      <c r="B149" s="132"/>
      <c r="C149" s="132"/>
      <c r="D149" s="132"/>
      <c r="E149" s="6"/>
      <c r="F149" s="140"/>
      <c r="G149" s="6"/>
      <c r="H149" s="6"/>
      <c r="I149" s="6"/>
      <c r="J149" s="1"/>
      <c r="K149" s="6"/>
      <c r="L149" s="6"/>
      <c r="M149" s="6"/>
      <c r="N149" s="1"/>
      <c r="O149" s="1"/>
      <c r="Q149" s="1"/>
      <c r="R149" s="59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"/>
      <c r="B150" s="147" t="s">
        <v>620</v>
      </c>
      <c r="C150" s="147"/>
      <c r="D150" s="147"/>
      <c r="E150" s="147"/>
      <c r="F150" s="148"/>
      <c r="G150" s="6"/>
      <c r="H150" s="6"/>
      <c r="I150" s="149"/>
      <c r="J150" s="150"/>
      <c r="K150" s="151"/>
      <c r="L150" s="150"/>
      <c r="M150" s="6"/>
      <c r="N150" s="1"/>
      <c r="O150" s="1"/>
      <c r="Q150" s="1"/>
      <c r="R150" s="59"/>
      <c r="S150" s="1"/>
      <c r="T150" s="1"/>
      <c r="U150" s="1"/>
      <c r="V150" s="1"/>
      <c r="W150" s="1"/>
      <c r="X150" s="1"/>
      <c r="Y150" s="1"/>
      <c r="Z150" s="1"/>
    </row>
    <row r="151" spans="1:38" ht="38.25" customHeight="1">
      <c r="A151" s="99" t="s">
        <v>16</v>
      </c>
      <c r="B151" s="100" t="s">
        <v>571</v>
      </c>
      <c r="C151" s="100"/>
      <c r="D151" s="101" t="s">
        <v>582</v>
      </c>
      <c r="E151" s="100" t="s">
        <v>583</v>
      </c>
      <c r="F151" s="100" t="s">
        <v>584</v>
      </c>
      <c r="G151" s="100" t="s">
        <v>605</v>
      </c>
      <c r="H151" s="100" t="s">
        <v>586</v>
      </c>
      <c r="I151" s="100" t="s">
        <v>587</v>
      </c>
      <c r="J151" s="192" t="s">
        <v>588</v>
      </c>
      <c r="K151" s="152" t="s">
        <v>606</v>
      </c>
      <c r="L151" s="166" t="s">
        <v>614</v>
      </c>
      <c r="M151" s="100" t="s">
        <v>615</v>
      </c>
      <c r="N151" s="153" t="s">
        <v>590</v>
      </c>
      <c r="O151" s="102" t="s">
        <v>591</v>
      </c>
      <c r="P151" s="100" t="s">
        <v>592</v>
      </c>
      <c r="Q151" s="101" t="s">
        <v>593</v>
      </c>
      <c r="R151" s="59"/>
      <c r="S151" s="1"/>
      <c r="T151" s="1"/>
      <c r="U151" s="1"/>
      <c r="V151" s="1"/>
      <c r="W151" s="1"/>
      <c r="X151" s="1"/>
      <c r="Y151" s="1"/>
      <c r="Z151" s="1"/>
    </row>
    <row r="152" spans="1:38" ht="14.25" customHeight="1">
      <c r="A152" s="113"/>
      <c r="B152" s="115"/>
      <c r="C152" s="193"/>
      <c r="D152" s="116"/>
      <c r="E152" s="117"/>
      <c r="F152" s="194"/>
      <c r="G152" s="113"/>
      <c r="H152" s="117"/>
      <c r="I152" s="118"/>
      <c r="J152" s="195"/>
      <c r="K152" s="195"/>
      <c r="L152" s="196"/>
      <c r="M152" s="107"/>
      <c r="N152" s="196"/>
      <c r="O152" s="197"/>
      <c r="P152" s="198"/>
      <c r="Q152" s="199"/>
      <c r="R152" s="160"/>
      <c r="S152" s="126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38" ht="14.25" customHeight="1">
      <c r="A153" s="113"/>
      <c r="B153" s="115"/>
      <c r="C153" s="193"/>
      <c r="D153" s="116"/>
      <c r="E153" s="117"/>
      <c r="F153" s="194"/>
      <c r="G153" s="113"/>
      <c r="H153" s="117"/>
      <c r="I153" s="118"/>
      <c r="J153" s="195"/>
      <c r="K153" s="195"/>
      <c r="L153" s="196"/>
      <c r="M153" s="107"/>
      <c r="N153" s="196"/>
      <c r="O153" s="197"/>
      <c r="P153" s="198"/>
      <c r="Q153" s="199"/>
      <c r="R153" s="160"/>
      <c r="S153" s="126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38" ht="14.25" customHeight="1">
      <c r="A154" s="113"/>
      <c r="B154" s="115"/>
      <c r="C154" s="193"/>
      <c r="D154" s="116"/>
      <c r="E154" s="117"/>
      <c r="F154" s="194"/>
      <c r="G154" s="113"/>
      <c r="H154" s="117"/>
      <c r="I154" s="118"/>
      <c r="J154" s="195"/>
      <c r="K154" s="195"/>
      <c r="L154" s="196"/>
      <c r="M154" s="107"/>
      <c r="N154" s="196"/>
      <c r="O154" s="197"/>
      <c r="P154" s="198"/>
      <c r="Q154" s="199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13"/>
      <c r="B155" s="115"/>
      <c r="C155" s="193"/>
      <c r="D155" s="116"/>
      <c r="E155" s="117"/>
      <c r="F155" s="195"/>
      <c r="G155" s="113"/>
      <c r="H155" s="117"/>
      <c r="I155" s="118"/>
      <c r="J155" s="195"/>
      <c r="K155" s="195"/>
      <c r="L155" s="196"/>
      <c r="M155" s="107"/>
      <c r="N155" s="196"/>
      <c r="O155" s="197"/>
      <c r="P155" s="198"/>
      <c r="Q155" s="199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13"/>
      <c r="B156" s="115"/>
      <c r="C156" s="193"/>
      <c r="D156" s="116"/>
      <c r="E156" s="117"/>
      <c r="F156" s="195"/>
      <c r="G156" s="113"/>
      <c r="H156" s="117"/>
      <c r="I156" s="118"/>
      <c r="J156" s="195"/>
      <c r="K156" s="195"/>
      <c r="L156" s="196"/>
      <c r="M156" s="107"/>
      <c r="N156" s="196"/>
      <c r="O156" s="197"/>
      <c r="P156" s="198"/>
      <c r="Q156" s="199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13"/>
      <c r="B157" s="115"/>
      <c r="C157" s="193"/>
      <c r="D157" s="116"/>
      <c r="E157" s="117"/>
      <c r="F157" s="194"/>
      <c r="G157" s="113"/>
      <c r="H157" s="117"/>
      <c r="I157" s="118"/>
      <c r="J157" s="195"/>
      <c r="K157" s="195"/>
      <c r="L157" s="196"/>
      <c r="M157" s="107"/>
      <c r="N157" s="196"/>
      <c r="O157" s="197"/>
      <c r="P157" s="198"/>
      <c r="Q157" s="199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13"/>
      <c r="B158" s="115"/>
      <c r="C158" s="193"/>
      <c r="D158" s="116"/>
      <c r="E158" s="117"/>
      <c r="F158" s="194"/>
      <c r="G158" s="113"/>
      <c r="H158" s="117"/>
      <c r="I158" s="118"/>
      <c r="J158" s="195"/>
      <c r="K158" s="195"/>
      <c r="L158" s="195"/>
      <c r="M158" s="195"/>
      <c r="N158" s="196"/>
      <c r="O158" s="200"/>
      <c r="P158" s="198"/>
      <c r="Q158" s="199"/>
      <c r="R158" s="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13"/>
      <c r="B159" s="115"/>
      <c r="C159" s="193"/>
      <c r="D159" s="116"/>
      <c r="E159" s="117"/>
      <c r="F159" s="195"/>
      <c r="G159" s="113"/>
      <c r="H159" s="117"/>
      <c r="I159" s="118"/>
      <c r="J159" s="195"/>
      <c r="K159" s="195"/>
      <c r="L159" s="196"/>
      <c r="M159" s="107"/>
      <c r="N159" s="196"/>
      <c r="O159" s="197"/>
      <c r="P159" s="198"/>
      <c r="Q159" s="199"/>
      <c r="R159" s="160"/>
      <c r="S159" s="126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13"/>
      <c r="B160" s="115"/>
      <c r="C160" s="193"/>
      <c r="D160" s="116"/>
      <c r="E160" s="117"/>
      <c r="F160" s="194"/>
      <c r="G160" s="113"/>
      <c r="H160" s="117"/>
      <c r="I160" s="118"/>
      <c r="J160" s="201"/>
      <c r="K160" s="201"/>
      <c r="L160" s="201"/>
      <c r="M160" s="201"/>
      <c r="N160" s="202"/>
      <c r="O160" s="197"/>
      <c r="P160" s="119"/>
      <c r="Q160" s="199"/>
      <c r="R160" s="160"/>
      <c r="S160" s="126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26" ht="12.75" customHeight="1">
      <c r="A161" s="139"/>
      <c r="B161" s="132"/>
      <c r="C161" s="132"/>
      <c r="D161" s="132"/>
      <c r="E161" s="6"/>
      <c r="F161" s="140"/>
      <c r="G161" s="6"/>
      <c r="H161" s="6"/>
      <c r="I161" s="6"/>
      <c r="J161" s="1"/>
      <c r="K161" s="6"/>
      <c r="L161" s="6"/>
      <c r="M161" s="6"/>
      <c r="N161" s="1"/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39"/>
      <c r="B162" s="132"/>
      <c r="C162" s="132"/>
      <c r="D162" s="132"/>
      <c r="E162" s="6"/>
      <c r="F162" s="140"/>
      <c r="G162" s="59"/>
      <c r="H162" s="44"/>
      <c r="I162" s="59"/>
      <c r="J162" s="6"/>
      <c r="K162" s="162"/>
      <c r="L162" s="163"/>
      <c r="M162" s="6"/>
      <c r="N162" s="122"/>
      <c r="O162" s="164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59"/>
      <c r="B163" s="121"/>
      <c r="C163" s="121"/>
      <c r="D163" s="44"/>
      <c r="E163" s="59"/>
      <c r="F163" s="59"/>
      <c r="G163" s="59"/>
      <c r="H163" s="44"/>
      <c r="I163" s="59"/>
      <c r="J163" s="6"/>
      <c r="K163" s="162"/>
      <c r="L163" s="163"/>
      <c r="M163" s="6"/>
      <c r="N163" s="122"/>
      <c r="O163" s="164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44"/>
      <c r="B164" s="203" t="s">
        <v>621</v>
      </c>
      <c r="C164" s="203"/>
      <c r="D164" s="203"/>
      <c r="E164" s="203"/>
      <c r="F164" s="6"/>
      <c r="G164" s="6"/>
      <c r="H164" s="150"/>
      <c r="I164" s="6"/>
      <c r="J164" s="150"/>
      <c r="K164" s="151"/>
      <c r="L164" s="6"/>
      <c r="M164" s="6"/>
      <c r="N164" s="1"/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38.25" customHeight="1">
      <c r="A165" s="99" t="s">
        <v>16</v>
      </c>
      <c r="B165" s="100" t="s">
        <v>571</v>
      </c>
      <c r="C165" s="100"/>
      <c r="D165" s="101" t="s">
        <v>582</v>
      </c>
      <c r="E165" s="100" t="s">
        <v>583</v>
      </c>
      <c r="F165" s="100" t="s">
        <v>584</v>
      </c>
      <c r="G165" s="100" t="s">
        <v>622</v>
      </c>
      <c r="H165" s="100" t="s">
        <v>623</v>
      </c>
      <c r="I165" s="100" t="s">
        <v>587</v>
      </c>
      <c r="J165" s="204" t="s">
        <v>588</v>
      </c>
      <c r="K165" s="100" t="s">
        <v>589</v>
      </c>
      <c r="L165" s="100" t="s">
        <v>624</v>
      </c>
      <c r="M165" s="100" t="s">
        <v>592</v>
      </c>
      <c r="N165" s="101" t="s">
        <v>593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1</v>
      </c>
      <c r="B166" s="206">
        <v>41579</v>
      </c>
      <c r="C166" s="206"/>
      <c r="D166" s="207" t="s">
        <v>625</v>
      </c>
      <c r="E166" s="208" t="s">
        <v>626</v>
      </c>
      <c r="F166" s="209">
        <v>82</v>
      </c>
      <c r="G166" s="208" t="s">
        <v>627</v>
      </c>
      <c r="H166" s="208">
        <v>100</v>
      </c>
      <c r="I166" s="210">
        <v>100</v>
      </c>
      <c r="J166" s="211" t="s">
        <v>628</v>
      </c>
      <c r="K166" s="212">
        <f t="shared" ref="K166:K218" si="121">H166-F166</f>
        <v>18</v>
      </c>
      <c r="L166" s="213">
        <f t="shared" ref="L166:L218" si="122">K166/F166</f>
        <v>0.21951219512195122</v>
      </c>
      <c r="M166" s="208" t="s">
        <v>594</v>
      </c>
      <c r="N166" s="214">
        <v>42657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2</v>
      </c>
      <c r="B167" s="206">
        <v>41794</v>
      </c>
      <c r="C167" s="206"/>
      <c r="D167" s="207" t="s">
        <v>629</v>
      </c>
      <c r="E167" s="208" t="s">
        <v>596</v>
      </c>
      <c r="F167" s="209">
        <v>257</v>
      </c>
      <c r="G167" s="208" t="s">
        <v>627</v>
      </c>
      <c r="H167" s="208">
        <v>300</v>
      </c>
      <c r="I167" s="210">
        <v>300</v>
      </c>
      <c r="J167" s="211" t="s">
        <v>628</v>
      </c>
      <c r="K167" s="212">
        <f t="shared" si="121"/>
        <v>43</v>
      </c>
      <c r="L167" s="213">
        <f t="shared" si="122"/>
        <v>0.16731517509727625</v>
      </c>
      <c r="M167" s="208" t="s">
        <v>594</v>
      </c>
      <c r="N167" s="214">
        <v>41822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3</v>
      </c>
      <c r="B168" s="206">
        <v>41828</v>
      </c>
      <c r="C168" s="206"/>
      <c r="D168" s="207" t="s">
        <v>630</v>
      </c>
      <c r="E168" s="208" t="s">
        <v>596</v>
      </c>
      <c r="F168" s="209">
        <v>393</v>
      </c>
      <c r="G168" s="208" t="s">
        <v>627</v>
      </c>
      <c r="H168" s="208">
        <v>468</v>
      </c>
      <c r="I168" s="210">
        <v>468</v>
      </c>
      <c r="J168" s="211" t="s">
        <v>628</v>
      </c>
      <c r="K168" s="212">
        <f t="shared" si="121"/>
        <v>75</v>
      </c>
      <c r="L168" s="213">
        <f t="shared" si="122"/>
        <v>0.19083969465648856</v>
      </c>
      <c r="M168" s="208" t="s">
        <v>594</v>
      </c>
      <c r="N168" s="214">
        <v>41863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4</v>
      </c>
      <c r="B169" s="206">
        <v>41857</v>
      </c>
      <c r="C169" s="206"/>
      <c r="D169" s="207" t="s">
        <v>631</v>
      </c>
      <c r="E169" s="208" t="s">
        <v>596</v>
      </c>
      <c r="F169" s="209">
        <v>205</v>
      </c>
      <c r="G169" s="208" t="s">
        <v>627</v>
      </c>
      <c r="H169" s="208">
        <v>275</v>
      </c>
      <c r="I169" s="210">
        <v>250</v>
      </c>
      <c r="J169" s="211" t="s">
        <v>628</v>
      </c>
      <c r="K169" s="212">
        <f t="shared" si="121"/>
        <v>70</v>
      </c>
      <c r="L169" s="213">
        <f t="shared" si="122"/>
        <v>0.34146341463414637</v>
      </c>
      <c r="M169" s="208" t="s">
        <v>594</v>
      </c>
      <c r="N169" s="214">
        <v>41962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5</v>
      </c>
      <c r="B170" s="206">
        <v>41886</v>
      </c>
      <c r="C170" s="206"/>
      <c r="D170" s="207" t="s">
        <v>632</v>
      </c>
      <c r="E170" s="208" t="s">
        <v>596</v>
      </c>
      <c r="F170" s="209">
        <v>162</v>
      </c>
      <c r="G170" s="208" t="s">
        <v>627</v>
      </c>
      <c r="H170" s="208">
        <v>190</v>
      </c>
      <c r="I170" s="210">
        <v>190</v>
      </c>
      <c r="J170" s="211" t="s">
        <v>628</v>
      </c>
      <c r="K170" s="212">
        <f t="shared" si="121"/>
        <v>28</v>
      </c>
      <c r="L170" s="213">
        <f t="shared" si="122"/>
        <v>0.1728395061728395</v>
      </c>
      <c r="M170" s="208" t="s">
        <v>594</v>
      </c>
      <c r="N170" s="214">
        <v>42006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6</v>
      </c>
      <c r="B171" s="206">
        <v>41886</v>
      </c>
      <c r="C171" s="206"/>
      <c r="D171" s="207" t="s">
        <v>633</v>
      </c>
      <c r="E171" s="208" t="s">
        <v>596</v>
      </c>
      <c r="F171" s="209">
        <v>75</v>
      </c>
      <c r="G171" s="208" t="s">
        <v>627</v>
      </c>
      <c r="H171" s="208">
        <v>91.5</v>
      </c>
      <c r="I171" s="210" t="s">
        <v>634</v>
      </c>
      <c r="J171" s="211" t="s">
        <v>635</v>
      </c>
      <c r="K171" s="212">
        <f t="shared" si="121"/>
        <v>16.5</v>
      </c>
      <c r="L171" s="213">
        <f t="shared" si="122"/>
        <v>0.22</v>
      </c>
      <c r="M171" s="208" t="s">
        <v>594</v>
      </c>
      <c r="N171" s="214">
        <v>41954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7</v>
      </c>
      <c r="B172" s="206">
        <v>41913</v>
      </c>
      <c r="C172" s="206"/>
      <c r="D172" s="207" t="s">
        <v>636</v>
      </c>
      <c r="E172" s="208" t="s">
        <v>596</v>
      </c>
      <c r="F172" s="209">
        <v>850</v>
      </c>
      <c r="G172" s="208" t="s">
        <v>627</v>
      </c>
      <c r="H172" s="208">
        <v>982.5</v>
      </c>
      <c r="I172" s="210">
        <v>1050</v>
      </c>
      <c r="J172" s="211" t="s">
        <v>637</v>
      </c>
      <c r="K172" s="212">
        <f t="shared" si="121"/>
        <v>132.5</v>
      </c>
      <c r="L172" s="213">
        <f t="shared" si="122"/>
        <v>0.15588235294117647</v>
      </c>
      <c r="M172" s="208" t="s">
        <v>594</v>
      </c>
      <c r="N172" s="214">
        <v>42039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8</v>
      </c>
      <c r="B173" s="206">
        <v>41913</v>
      </c>
      <c r="C173" s="206"/>
      <c r="D173" s="207" t="s">
        <v>638</v>
      </c>
      <c r="E173" s="208" t="s">
        <v>596</v>
      </c>
      <c r="F173" s="209">
        <v>475</v>
      </c>
      <c r="G173" s="208" t="s">
        <v>627</v>
      </c>
      <c r="H173" s="208">
        <v>515</v>
      </c>
      <c r="I173" s="210">
        <v>600</v>
      </c>
      <c r="J173" s="211" t="s">
        <v>639</v>
      </c>
      <c r="K173" s="212">
        <f t="shared" si="121"/>
        <v>40</v>
      </c>
      <c r="L173" s="213">
        <f t="shared" si="122"/>
        <v>8.4210526315789472E-2</v>
      </c>
      <c r="M173" s="208" t="s">
        <v>594</v>
      </c>
      <c r="N173" s="214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9</v>
      </c>
      <c r="B174" s="206">
        <v>41913</v>
      </c>
      <c r="C174" s="206"/>
      <c r="D174" s="207" t="s">
        <v>640</v>
      </c>
      <c r="E174" s="208" t="s">
        <v>596</v>
      </c>
      <c r="F174" s="209">
        <v>86</v>
      </c>
      <c r="G174" s="208" t="s">
        <v>627</v>
      </c>
      <c r="H174" s="208">
        <v>99</v>
      </c>
      <c r="I174" s="210">
        <v>140</v>
      </c>
      <c r="J174" s="211" t="s">
        <v>641</v>
      </c>
      <c r="K174" s="212">
        <f t="shared" si="121"/>
        <v>13</v>
      </c>
      <c r="L174" s="213">
        <f t="shared" si="122"/>
        <v>0.15116279069767441</v>
      </c>
      <c r="M174" s="208" t="s">
        <v>594</v>
      </c>
      <c r="N174" s="214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10</v>
      </c>
      <c r="B175" s="206">
        <v>41926</v>
      </c>
      <c r="C175" s="206"/>
      <c r="D175" s="207" t="s">
        <v>642</v>
      </c>
      <c r="E175" s="208" t="s">
        <v>596</v>
      </c>
      <c r="F175" s="209">
        <v>496.6</v>
      </c>
      <c r="G175" s="208" t="s">
        <v>627</v>
      </c>
      <c r="H175" s="208">
        <v>621</v>
      </c>
      <c r="I175" s="210">
        <v>580</v>
      </c>
      <c r="J175" s="211" t="s">
        <v>628</v>
      </c>
      <c r="K175" s="212">
        <f t="shared" si="121"/>
        <v>124.39999999999998</v>
      </c>
      <c r="L175" s="213">
        <f t="shared" si="122"/>
        <v>0.25050342327829234</v>
      </c>
      <c r="M175" s="208" t="s">
        <v>594</v>
      </c>
      <c r="N175" s="214">
        <v>42605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11</v>
      </c>
      <c r="B176" s="206">
        <v>41926</v>
      </c>
      <c r="C176" s="206"/>
      <c r="D176" s="207" t="s">
        <v>643</v>
      </c>
      <c r="E176" s="208" t="s">
        <v>596</v>
      </c>
      <c r="F176" s="209">
        <v>2481.9</v>
      </c>
      <c r="G176" s="208" t="s">
        <v>627</v>
      </c>
      <c r="H176" s="208">
        <v>2840</v>
      </c>
      <c r="I176" s="210">
        <v>2870</v>
      </c>
      <c r="J176" s="211" t="s">
        <v>644</v>
      </c>
      <c r="K176" s="212">
        <f t="shared" si="121"/>
        <v>358.09999999999991</v>
      </c>
      <c r="L176" s="213">
        <f t="shared" si="122"/>
        <v>0.14428462065353154</v>
      </c>
      <c r="M176" s="208" t="s">
        <v>594</v>
      </c>
      <c r="N176" s="214">
        <v>42017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12</v>
      </c>
      <c r="B177" s="206">
        <v>41928</v>
      </c>
      <c r="C177" s="206"/>
      <c r="D177" s="207" t="s">
        <v>645</v>
      </c>
      <c r="E177" s="208" t="s">
        <v>596</v>
      </c>
      <c r="F177" s="209">
        <v>84.5</v>
      </c>
      <c r="G177" s="208" t="s">
        <v>627</v>
      </c>
      <c r="H177" s="208">
        <v>93</v>
      </c>
      <c r="I177" s="210">
        <v>110</v>
      </c>
      <c r="J177" s="211" t="s">
        <v>646</v>
      </c>
      <c r="K177" s="212">
        <f t="shared" si="121"/>
        <v>8.5</v>
      </c>
      <c r="L177" s="213">
        <f t="shared" si="122"/>
        <v>0.10059171597633136</v>
      </c>
      <c r="M177" s="208" t="s">
        <v>594</v>
      </c>
      <c r="N177" s="214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13</v>
      </c>
      <c r="B178" s="206">
        <v>41928</v>
      </c>
      <c r="C178" s="206"/>
      <c r="D178" s="207" t="s">
        <v>647</v>
      </c>
      <c r="E178" s="208" t="s">
        <v>596</v>
      </c>
      <c r="F178" s="209">
        <v>401</v>
      </c>
      <c r="G178" s="208" t="s">
        <v>627</v>
      </c>
      <c r="H178" s="208">
        <v>428</v>
      </c>
      <c r="I178" s="210">
        <v>450</v>
      </c>
      <c r="J178" s="211" t="s">
        <v>648</v>
      </c>
      <c r="K178" s="212">
        <f t="shared" si="121"/>
        <v>27</v>
      </c>
      <c r="L178" s="213">
        <f t="shared" si="122"/>
        <v>6.7331670822942641E-2</v>
      </c>
      <c r="M178" s="208" t="s">
        <v>594</v>
      </c>
      <c r="N178" s="214">
        <v>42020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14</v>
      </c>
      <c r="B179" s="206">
        <v>41928</v>
      </c>
      <c r="C179" s="206"/>
      <c r="D179" s="207" t="s">
        <v>649</v>
      </c>
      <c r="E179" s="208" t="s">
        <v>596</v>
      </c>
      <c r="F179" s="209">
        <v>101</v>
      </c>
      <c r="G179" s="208" t="s">
        <v>627</v>
      </c>
      <c r="H179" s="208">
        <v>112</v>
      </c>
      <c r="I179" s="210">
        <v>120</v>
      </c>
      <c r="J179" s="211" t="s">
        <v>650</v>
      </c>
      <c r="K179" s="212">
        <f t="shared" si="121"/>
        <v>11</v>
      </c>
      <c r="L179" s="213">
        <f t="shared" si="122"/>
        <v>0.10891089108910891</v>
      </c>
      <c r="M179" s="208" t="s">
        <v>594</v>
      </c>
      <c r="N179" s="214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15</v>
      </c>
      <c r="B180" s="206">
        <v>41954</v>
      </c>
      <c r="C180" s="206"/>
      <c r="D180" s="207" t="s">
        <v>651</v>
      </c>
      <c r="E180" s="208" t="s">
        <v>596</v>
      </c>
      <c r="F180" s="209">
        <v>59</v>
      </c>
      <c r="G180" s="208" t="s">
        <v>627</v>
      </c>
      <c r="H180" s="208">
        <v>76</v>
      </c>
      <c r="I180" s="210">
        <v>76</v>
      </c>
      <c r="J180" s="211" t="s">
        <v>628</v>
      </c>
      <c r="K180" s="212">
        <f t="shared" si="121"/>
        <v>17</v>
      </c>
      <c r="L180" s="213">
        <f t="shared" si="122"/>
        <v>0.28813559322033899</v>
      </c>
      <c r="M180" s="208" t="s">
        <v>594</v>
      </c>
      <c r="N180" s="214">
        <v>43032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16</v>
      </c>
      <c r="B181" s="206">
        <v>41954</v>
      </c>
      <c r="C181" s="206"/>
      <c r="D181" s="207" t="s">
        <v>640</v>
      </c>
      <c r="E181" s="208" t="s">
        <v>596</v>
      </c>
      <c r="F181" s="209">
        <v>99</v>
      </c>
      <c r="G181" s="208" t="s">
        <v>627</v>
      </c>
      <c r="H181" s="208">
        <v>120</v>
      </c>
      <c r="I181" s="210">
        <v>120</v>
      </c>
      <c r="J181" s="211" t="s">
        <v>608</v>
      </c>
      <c r="K181" s="212">
        <f t="shared" si="121"/>
        <v>21</v>
      </c>
      <c r="L181" s="213">
        <f t="shared" si="122"/>
        <v>0.21212121212121213</v>
      </c>
      <c r="M181" s="208" t="s">
        <v>594</v>
      </c>
      <c r="N181" s="214">
        <v>41960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17</v>
      </c>
      <c r="B182" s="206">
        <v>41956</v>
      </c>
      <c r="C182" s="206"/>
      <c r="D182" s="207" t="s">
        <v>652</v>
      </c>
      <c r="E182" s="208" t="s">
        <v>596</v>
      </c>
      <c r="F182" s="209">
        <v>22</v>
      </c>
      <c r="G182" s="208" t="s">
        <v>627</v>
      </c>
      <c r="H182" s="208">
        <v>33.549999999999997</v>
      </c>
      <c r="I182" s="210">
        <v>32</v>
      </c>
      <c r="J182" s="211" t="s">
        <v>653</v>
      </c>
      <c r="K182" s="212">
        <f t="shared" si="121"/>
        <v>11.549999999999997</v>
      </c>
      <c r="L182" s="213">
        <f t="shared" si="122"/>
        <v>0.52499999999999991</v>
      </c>
      <c r="M182" s="208" t="s">
        <v>594</v>
      </c>
      <c r="N182" s="214">
        <v>42188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18</v>
      </c>
      <c r="B183" s="206">
        <v>41976</v>
      </c>
      <c r="C183" s="206"/>
      <c r="D183" s="207" t="s">
        <v>654</v>
      </c>
      <c r="E183" s="208" t="s">
        <v>596</v>
      </c>
      <c r="F183" s="209">
        <v>440</v>
      </c>
      <c r="G183" s="208" t="s">
        <v>627</v>
      </c>
      <c r="H183" s="208">
        <v>520</v>
      </c>
      <c r="I183" s="210">
        <v>520</v>
      </c>
      <c r="J183" s="211" t="s">
        <v>655</v>
      </c>
      <c r="K183" s="212">
        <f t="shared" si="121"/>
        <v>80</v>
      </c>
      <c r="L183" s="213">
        <f t="shared" si="122"/>
        <v>0.18181818181818182</v>
      </c>
      <c r="M183" s="208" t="s">
        <v>594</v>
      </c>
      <c r="N183" s="214">
        <v>42208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19</v>
      </c>
      <c r="B184" s="206">
        <v>41976</v>
      </c>
      <c r="C184" s="206"/>
      <c r="D184" s="207" t="s">
        <v>656</v>
      </c>
      <c r="E184" s="208" t="s">
        <v>596</v>
      </c>
      <c r="F184" s="209">
        <v>360</v>
      </c>
      <c r="G184" s="208" t="s">
        <v>627</v>
      </c>
      <c r="H184" s="208">
        <v>427</v>
      </c>
      <c r="I184" s="210">
        <v>425</v>
      </c>
      <c r="J184" s="211" t="s">
        <v>657</v>
      </c>
      <c r="K184" s="212">
        <f t="shared" si="121"/>
        <v>67</v>
      </c>
      <c r="L184" s="213">
        <f t="shared" si="122"/>
        <v>0.18611111111111112</v>
      </c>
      <c r="M184" s="208" t="s">
        <v>594</v>
      </c>
      <c r="N184" s="214">
        <v>42058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20</v>
      </c>
      <c r="B185" s="206">
        <v>42012</v>
      </c>
      <c r="C185" s="206"/>
      <c r="D185" s="207" t="s">
        <v>658</v>
      </c>
      <c r="E185" s="208" t="s">
        <v>596</v>
      </c>
      <c r="F185" s="209">
        <v>360</v>
      </c>
      <c r="G185" s="208" t="s">
        <v>627</v>
      </c>
      <c r="H185" s="208">
        <v>455</v>
      </c>
      <c r="I185" s="210">
        <v>420</v>
      </c>
      <c r="J185" s="211" t="s">
        <v>659</v>
      </c>
      <c r="K185" s="212">
        <f t="shared" si="121"/>
        <v>95</v>
      </c>
      <c r="L185" s="213">
        <f t="shared" si="122"/>
        <v>0.2638888888888889</v>
      </c>
      <c r="M185" s="208" t="s">
        <v>594</v>
      </c>
      <c r="N185" s="214">
        <v>42024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21</v>
      </c>
      <c r="B186" s="206">
        <v>42012</v>
      </c>
      <c r="C186" s="206"/>
      <c r="D186" s="207" t="s">
        <v>660</v>
      </c>
      <c r="E186" s="208" t="s">
        <v>596</v>
      </c>
      <c r="F186" s="209">
        <v>130</v>
      </c>
      <c r="G186" s="208"/>
      <c r="H186" s="208">
        <v>175.5</v>
      </c>
      <c r="I186" s="210">
        <v>165</v>
      </c>
      <c r="J186" s="211" t="s">
        <v>661</v>
      </c>
      <c r="K186" s="212">
        <f t="shared" si="121"/>
        <v>45.5</v>
      </c>
      <c r="L186" s="213">
        <f t="shared" si="122"/>
        <v>0.35</v>
      </c>
      <c r="M186" s="208" t="s">
        <v>594</v>
      </c>
      <c r="N186" s="214">
        <v>43088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22</v>
      </c>
      <c r="B187" s="206">
        <v>42040</v>
      </c>
      <c r="C187" s="206"/>
      <c r="D187" s="207" t="s">
        <v>385</v>
      </c>
      <c r="E187" s="208" t="s">
        <v>626</v>
      </c>
      <c r="F187" s="209">
        <v>98</v>
      </c>
      <c r="G187" s="208"/>
      <c r="H187" s="208">
        <v>120</v>
      </c>
      <c r="I187" s="210">
        <v>120</v>
      </c>
      <c r="J187" s="211" t="s">
        <v>628</v>
      </c>
      <c r="K187" s="212">
        <f t="shared" si="121"/>
        <v>22</v>
      </c>
      <c r="L187" s="213">
        <f t="shared" si="122"/>
        <v>0.22448979591836735</v>
      </c>
      <c r="M187" s="208" t="s">
        <v>594</v>
      </c>
      <c r="N187" s="214">
        <v>42753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23</v>
      </c>
      <c r="B188" s="206">
        <v>42040</v>
      </c>
      <c r="C188" s="206"/>
      <c r="D188" s="207" t="s">
        <v>662</v>
      </c>
      <c r="E188" s="208" t="s">
        <v>626</v>
      </c>
      <c r="F188" s="209">
        <v>196</v>
      </c>
      <c r="G188" s="208"/>
      <c r="H188" s="208">
        <v>262</v>
      </c>
      <c r="I188" s="210">
        <v>255</v>
      </c>
      <c r="J188" s="211" t="s">
        <v>628</v>
      </c>
      <c r="K188" s="212">
        <f t="shared" si="121"/>
        <v>66</v>
      </c>
      <c r="L188" s="213">
        <f t="shared" si="122"/>
        <v>0.33673469387755101</v>
      </c>
      <c r="M188" s="208" t="s">
        <v>594</v>
      </c>
      <c r="N188" s="214">
        <v>42599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5">
        <v>24</v>
      </c>
      <c r="B189" s="216">
        <v>42067</v>
      </c>
      <c r="C189" s="216"/>
      <c r="D189" s="217" t="s">
        <v>384</v>
      </c>
      <c r="E189" s="218" t="s">
        <v>626</v>
      </c>
      <c r="F189" s="219">
        <v>235</v>
      </c>
      <c r="G189" s="219"/>
      <c r="H189" s="220">
        <v>77</v>
      </c>
      <c r="I189" s="220" t="s">
        <v>663</v>
      </c>
      <c r="J189" s="221" t="s">
        <v>664</v>
      </c>
      <c r="K189" s="222">
        <f t="shared" si="121"/>
        <v>-158</v>
      </c>
      <c r="L189" s="223">
        <f t="shared" si="122"/>
        <v>-0.67234042553191486</v>
      </c>
      <c r="M189" s="219" t="s">
        <v>607</v>
      </c>
      <c r="N189" s="21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25</v>
      </c>
      <c r="B190" s="206">
        <v>42067</v>
      </c>
      <c r="C190" s="206"/>
      <c r="D190" s="207" t="s">
        <v>665</v>
      </c>
      <c r="E190" s="208" t="s">
        <v>626</v>
      </c>
      <c r="F190" s="209">
        <v>185</v>
      </c>
      <c r="G190" s="208"/>
      <c r="H190" s="208">
        <v>224</v>
      </c>
      <c r="I190" s="210" t="s">
        <v>666</v>
      </c>
      <c r="J190" s="211" t="s">
        <v>628</v>
      </c>
      <c r="K190" s="212">
        <f t="shared" si="121"/>
        <v>39</v>
      </c>
      <c r="L190" s="213">
        <f t="shared" si="122"/>
        <v>0.21081081081081082</v>
      </c>
      <c r="M190" s="208" t="s">
        <v>594</v>
      </c>
      <c r="N190" s="214">
        <v>42647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5">
        <v>26</v>
      </c>
      <c r="B191" s="216">
        <v>42090</v>
      </c>
      <c r="C191" s="216"/>
      <c r="D191" s="224" t="s">
        <v>667</v>
      </c>
      <c r="E191" s="219" t="s">
        <v>626</v>
      </c>
      <c r="F191" s="219">
        <v>49.5</v>
      </c>
      <c r="G191" s="220"/>
      <c r="H191" s="220">
        <v>15.85</v>
      </c>
      <c r="I191" s="220">
        <v>67</v>
      </c>
      <c r="J191" s="221" t="s">
        <v>668</v>
      </c>
      <c r="K191" s="220">
        <f t="shared" si="121"/>
        <v>-33.65</v>
      </c>
      <c r="L191" s="225">
        <f t="shared" si="122"/>
        <v>-0.67979797979797973</v>
      </c>
      <c r="M191" s="219" t="s">
        <v>607</v>
      </c>
      <c r="N191" s="226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27</v>
      </c>
      <c r="B192" s="206">
        <v>42093</v>
      </c>
      <c r="C192" s="206"/>
      <c r="D192" s="207" t="s">
        <v>669</v>
      </c>
      <c r="E192" s="208" t="s">
        <v>626</v>
      </c>
      <c r="F192" s="209">
        <v>183.5</v>
      </c>
      <c r="G192" s="208"/>
      <c r="H192" s="208">
        <v>219</v>
      </c>
      <c r="I192" s="210">
        <v>218</v>
      </c>
      <c r="J192" s="211" t="s">
        <v>670</v>
      </c>
      <c r="K192" s="212">
        <f t="shared" si="121"/>
        <v>35.5</v>
      </c>
      <c r="L192" s="213">
        <f t="shared" si="122"/>
        <v>0.19346049046321526</v>
      </c>
      <c r="M192" s="208" t="s">
        <v>594</v>
      </c>
      <c r="N192" s="214">
        <v>42103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28</v>
      </c>
      <c r="B193" s="206">
        <v>42114</v>
      </c>
      <c r="C193" s="206"/>
      <c r="D193" s="207" t="s">
        <v>671</v>
      </c>
      <c r="E193" s="208" t="s">
        <v>626</v>
      </c>
      <c r="F193" s="209">
        <f>(227+237)/2</f>
        <v>232</v>
      </c>
      <c r="G193" s="208"/>
      <c r="H193" s="208">
        <v>298</v>
      </c>
      <c r="I193" s="210">
        <v>298</v>
      </c>
      <c r="J193" s="211" t="s">
        <v>628</v>
      </c>
      <c r="K193" s="212">
        <f t="shared" si="121"/>
        <v>66</v>
      </c>
      <c r="L193" s="213">
        <f t="shared" si="122"/>
        <v>0.28448275862068967</v>
      </c>
      <c r="M193" s="208" t="s">
        <v>594</v>
      </c>
      <c r="N193" s="214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29</v>
      </c>
      <c r="B194" s="206">
        <v>42128</v>
      </c>
      <c r="C194" s="206"/>
      <c r="D194" s="207" t="s">
        <v>672</v>
      </c>
      <c r="E194" s="208" t="s">
        <v>596</v>
      </c>
      <c r="F194" s="209">
        <v>385</v>
      </c>
      <c r="G194" s="208"/>
      <c r="H194" s="208">
        <f>212.5+331</f>
        <v>543.5</v>
      </c>
      <c r="I194" s="210">
        <v>510</v>
      </c>
      <c r="J194" s="211" t="s">
        <v>673</v>
      </c>
      <c r="K194" s="212">
        <f t="shared" si="121"/>
        <v>158.5</v>
      </c>
      <c r="L194" s="213">
        <f t="shared" si="122"/>
        <v>0.41168831168831171</v>
      </c>
      <c r="M194" s="208" t="s">
        <v>594</v>
      </c>
      <c r="N194" s="214">
        <v>42235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30</v>
      </c>
      <c r="B195" s="206">
        <v>42128</v>
      </c>
      <c r="C195" s="206"/>
      <c r="D195" s="207" t="s">
        <v>674</v>
      </c>
      <c r="E195" s="208" t="s">
        <v>596</v>
      </c>
      <c r="F195" s="209">
        <v>115.5</v>
      </c>
      <c r="G195" s="208"/>
      <c r="H195" s="208">
        <v>146</v>
      </c>
      <c r="I195" s="210">
        <v>142</v>
      </c>
      <c r="J195" s="211" t="s">
        <v>675</v>
      </c>
      <c r="K195" s="212">
        <f t="shared" si="121"/>
        <v>30.5</v>
      </c>
      <c r="L195" s="213">
        <f t="shared" si="122"/>
        <v>0.26406926406926406</v>
      </c>
      <c r="M195" s="208" t="s">
        <v>594</v>
      </c>
      <c r="N195" s="214">
        <v>42202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31</v>
      </c>
      <c r="B196" s="206">
        <v>42151</v>
      </c>
      <c r="C196" s="206"/>
      <c r="D196" s="207" t="s">
        <v>676</v>
      </c>
      <c r="E196" s="208" t="s">
        <v>596</v>
      </c>
      <c r="F196" s="209">
        <v>237.5</v>
      </c>
      <c r="G196" s="208"/>
      <c r="H196" s="208">
        <v>279.5</v>
      </c>
      <c r="I196" s="210">
        <v>278</v>
      </c>
      <c r="J196" s="211" t="s">
        <v>628</v>
      </c>
      <c r="K196" s="212">
        <f t="shared" si="121"/>
        <v>42</v>
      </c>
      <c r="L196" s="213">
        <f t="shared" si="122"/>
        <v>0.17684210526315788</v>
      </c>
      <c r="M196" s="208" t="s">
        <v>594</v>
      </c>
      <c r="N196" s="214">
        <v>42222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32</v>
      </c>
      <c r="B197" s="206">
        <v>42174</v>
      </c>
      <c r="C197" s="206"/>
      <c r="D197" s="207" t="s">
        <v>647</v>
      </c>
      <c r="E197" s="208" t="s">
        <v>626</v>
      </c>
      <c r="F197" s="209">
        <v>340</v>
      </c>
      <c r="G197" s="208"/>
      <c r="H197" s="208">
        <v>448</v>
      </c>
      <c r="I197" s="210">
        <v>448</v>
      </c>
      <c r="J197" s="211" t="s">
        <v>628</v>
      </c>
      <c r="K197" s="212">
        <f t="shared" si="121"/>
        <v>108</v>
      </c>
      <c r="L197" s="213">
        <f t="shared" si="122"/>
        <v>0.31764705882352939</v>
      </c>
      <c r="M197" s="208" t="s">
        <v>594</v>
      </c>
      <c r="N197" s="214">
        <v>43018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33</v>
      </c>
      <c r="B198" s="206">
        <v>42191</v>
      </c>
      <c r="C198" s="206"/>
      <c r="D198" s="207" t="s">
        <v>677</v>
      </c>
      <c r="E198" s="208" t="s">
        <v>626</v>
      </c>
      <c r="F198" s="209">
        <v>390</v>
      </c>
      <c r="G198" s="208"/>
      <c r="H198" s="208">
        <v>460</v>
      </c>
      <c r="I198" s="210">
        <v>460</v>
      </c>
      <c r="J198" s="211" t="s">
        <v>628</v>
      </c>
      <c r="K198" s="212">
        <f t="shared" si="121"/>
        <v>70</v>
      </c>
      <c r="L198" s="213">
        <f t="shared" si="122"/>
        <v>0.17948717948717949</v>
      </c>
      <c r="M198" s="208" t="s">
        <v>594</v>
      </c>
      <c r="N198" s="214">
        <v>42478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34</v>
      </c>
      <c r="B199" s="216">
        <v>42195</v>
      </c>
      <c r="C199" s="216"/>
      <c r="D199" s="217" t="s">
        <v>678</v>
      </c>
      <c r="E199" s="218" t="s">
        <v>626</v>
      </c>
      <c r="F199" s="219">
        <v>122.5</v>
      </c>
      <c r="G199" s="219"/>
      <c r="H199" s="220">
        <v>61</v>
      </c>
      <c r="I199" s="220">
        <v>172</v>
      </c>
      <c r="J199" s="221" t="s">
        <v>679</v>
      </c>
      <c r="K199" s="222">
        <f t="shared" si="121"/>
        <v>-61.5</v>
      </c>
      <c r="L199" s="223">
        <f t="shared" si="122"/>
        <v>-0.50204081632653064</v>
      </c>
      <c r="M199" s="219" t="s">
        <v>607</v>
      </c>
      <c r="N199" s="216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35</v>
      </c>
      <c r="B200" s="206">
        <v>42219</v>
      </c>
      <c r="C200" s="206"/>
      <c r="D200" s="207" t="s">
        <v>680</v>
      </c>
      <c r="E200" s="208" t="s">
        <v>626</v>
      </c>
      <c r="F200" s="209">
        <v>297.5</v>
      </c>
      <c r="G200" s="208"/>
      <c r="H200" s="208">
        <v>350</v>
      </c>
      <c r="I200" s="210">
        <v>360</v>
      </c>
      <c r="J200" s="211" t="s">
        <v>681</v>
      </c>
      <c r="K200" s="212">
        <f t="shared" si="121"/>
        <v>52.5</v>
      </c>
      <c r="L200" s="213">
        <f t="shared" si="122"/>
        <v>0.17647058823529413</v>
      </c>
      <c r="M200" s="208" t="s">
        <v>594</v>
      </c>
      <c r="N200" s="214">
        <v>42232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36</v>
      </c>
      <c r="B201" s="206">
        <v>42219</v>
      </c>
      <c r="C201" s="206"/>
      <c r="D201" s="207" t="s">
        <v>682</v>
      </c>
      <c r="E201" s="208" t="s">
        <v>626</v>
      </c>
      <c r="F201" s="209">
        <v>115.5</v>
      </c>
      <c r="G201" s="208"/>
      <c r="H201" s="208">
        <v>149</v>
      </c>
      <c r="I201" s="210">
        <v>140</v>
      </c>
      <c r="J201" s="211" t="s">
        <v>683</v>
      </c>
      <c r="K201" s="212">
        <f t="shared" si="121"/>
        <v>33.5</v>
      </c>
      <c r="L201" s="213">
        <f t="shared" si="122"/>
        <v>0.29004329004329005</v>
      </c>
      <c r="M201" s="208" t="s">
        <v>594</v>
      </c>
      <c r="N201" s="214">
        <v>42740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37</v>
      </c>
      <c r="B202" s="206">
        <v>42251</v>
      </c>
      <c r="C202" s="206"/>
      <c r="D202" s="207" t="s">
        <v>676</v>
      </c>
      <c r="E202" s="208" t="s">
        <v>626</v>
      </c>
      <c r="F202" s="209">
        <v>226</v>
      </c>
      <c r="G202" s="208"/>
      <c r="H202" s="208">
        <v>292</v>
      </c>
      <c r="I202" s="210">
        <v>292</v>
      </c>
      <c r="J202" s="211" t="s">
        <v>684</v>
      </c>
      <c r="K202" s="212">
        <f t="shared" si="121"/>
        <v>66</v>
      </c>
      <c r="L202" s="213">
        <f t="shared" si="122"/>
        <v>0.29203539823008851</v>
      </c>
      <c r="M202" s="208" t="s">
        <v>594</v>
      </c>
      <c r="N202" s="214">
        <v>42286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38</v>
      </c>
      <c r="B203" s="206">
        <v>42254</v>
      </c>
      <c r="C203" s="206"/>
      <c r="D203" s="207" t="s">
        <v>671</v>
      </c>
      <c r="E203" s="208" t="s">
        <v>626</v>
      </c>
      <c r="F203" s="209">
        <v>232.5</v>
      </c>
      <c r="G203" s="208"/>
      <c r="H203" s="208">
        <v>312.5</v>
      </c>
      <c r="I203" s="210">
        <v>310</v>
      </c>
      <c r="J203" s="211" t="s">
        <v>628</v>
      </c>
      <c r="K203" s="212">
        <f t="shared" si="121"/>
        <v>80</v>
      </c>
      <c r="L203" s="213">
        <f t="shared" si="122"/>
        <v>0.34408602150537637</v>
      </c>
      <c r="M203" s="208" t="s">
        <v>594</v>
      </c>
      <c r="N203" s="214">
        <v>42823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39</v>
      </c>
      <c r="B204" s="206">
        <v>42268</v>
      </c>
      <c r="C204" s="206"/>
      <c r="D204" s="207" t="s">
        <v>685</v>
      </c>
      <c r="E204" s="208" t="s">
        <v>626</v>
      </c>
      <c r="F204" s="209">
        <v>196.5</v>
      </c>
      <c r="G204" s="208"/>
      <c r="H204" s="208">
        <v>238</v>
      </c>
      <c r="I204" s="210">
        <v>238</v>
      </c>
      <c r="J204" s="211" t="s">
        <v>684</v>
      </c>
      <c r="K204" s="212">
        <f t="shared" si="121"/>
        <v>41.5</v>
      </c>
      <c r="L204" s="213">
        <f t="shared" si="122"/>
        <v>0.21119592875318066</v>
      </c>
      <c r="M204" s="208" t="s">
        <v>594</v>
      </c>
      <c r="N204" s="214">
        <v>42291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40</v>
      </c>
      <c r="B205" s="206">
        <v>42271</v>
      </c>
      <c r="C205" s="206"/>
      <c r="D205" s="207" t="s">
        <v>625</v>
      </c>
      <c r="E205" s="208" t="s">
        <v>626</v>
      </c>
      <c r="F205" s="209">
        <v>65</v>
      </c>
      <c r="G205" s="208"/>
      <c r="H205" s="208">
        <v>82</v>
      </c>
      <c r="I205" s="210">
        <v>82</v>
      </c>
      <c r="J205" s="211" t="s">
        <v>684</v>
      </c>
      <c r="K205" s="212">
        <f t="shared" si="121"/>
        <v>17</v>
      </c>
      <c r="L205" s="213">
        <f t="shared" si="122"/>
        <v>0.26153846153846155</v>
      </c>
      <c r="M205" s="208" t="s">
        <v>594</v>
      </c>
      <c r="N205" s="214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41</v>
      </c>
      <c r="B206" s="206">
        <v>42291</v>
      </c>
      <c r="C206" s="206"/>
      <c r="D206" s="207" t="s">
        <v>686</v>
      </c>
      <c r="E206" s="208" t="s">
        <v>626</v>
      </c>
      <c r="F206" s="209">
        <v>144</v>
      </c>
      <c r="G206" s="208"/>
      <c r="H206" s="208">
        <v>182.5</v>
      </c>
      <c r="I206" s="210">
        <v>181</v>
      </c>
      <c r="J206" s="211" t="s">
        <v>684</v>
      </c>
      <c r="K206" s="212">
        <f t="shared" si="121"/>
        <v>38.5</v>
      </c>
      <c r="L206" s="213">
        <f t="shared" si="122"/>
        <v>0.2673611111111111</v>
      </c>
      <c r="M206" s="208" t="s">
        <v>594</v>
      </c>
      <c r="N206" s="214">
        <v>42817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42</v>
      </c>
      <c r="B207" s="206">
        <v>42291</v>
      </c>
      <c r="C207" s="206"/>
      <c r="D207" s="207" t="s">
        <v>687</v>
      </c>
      <c r="E207" s="208" t="s">
        <v>626</v>
      </c>
      <c r="F207" s="209">
        <v>264</v>
      </c>
      <c r="G207" s="208"/>
      <c r="H207" s="208">
        <v>311</v>
      </c>
      <c r="I207" s="210">
        <v>311</v>
      </c>
      <c r="J207" s="211" t="s">
        <v>684</v>
      </c>
      <c r="K207" s="212">
        <f t="shared" si="121"/>
        <v>47</v>
      </c>
      <c r="L207" s="213">
        <f t="shared" si="122"/>
        <v>0.17803030303030304</v>
      </c>
      <c r="M207" s="208" t="s">
        <v>594</v>
      </c>
      <c r="N207" s="214">
        <v>42604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43</v>
      </c>
      <c r="B208" s="206">
        <v>42318</v>
      </c>
      <c r="C208" s="206"/>
      <c r="D208" s="207" t="s">
        <v>688</v>
      </c>
      <c r="E208" s="208" t="s">
        <v>596</v>
      </c>
      <c r="F208" s="209">
        <v>549.5</v>
      </c>
      <c r="G208" s="208"/>
      <c r="H208" s="208">
        <v>630</v>
      </c>
      <c r="I208" s="210">
        <v>630</v>
      </c>
      <c r="J208" s="211" t="s">
        <v>684</v>
      </c>
      <c r="K208" s="212">
        <f t="shared" si="121"/>
        <v>80.5</v>
      </c>
      <c r="L208" s="213">
        <f t="shared" si="122"/>
        <v>0.1464968152866242</v>
      </c>
      <c r="M208" s="208" t="s">
        <v>594</v>
      </c>
      <c r="N208" s="214">
        <v>42419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44</v>
      </c>
      <c r="B209" s="206">
        <v>42342</v>
      </c>
      <c r="C209" s="206"/>
      <c r="D209" s="207" t="s">
        <v>689</v>
      </c>
      <c r="E209" s="208" t="s">
        <v>626</v>
      </c>
      <c r="F209" s="209">
        <v>1027.5</v>
      </c>
      <c r="G209" s="208"/>
      <c r="H209" s="208">
        <v>1315</v>
      </c>
      <c r="I209" s="210">
        <v>1250</v>
      </c>
      <c r="J209" s="211" t="s">
        <v>684</v>
      </c>
      <c r="K209" s="212">
        <f t="shared" si="121"/>
        <v>287.5</v>
      </c>
      <c r="L209" s="213">
        <f t="shared" si="122"/>
        <v>0.27980535279805352</v>
      </c>
      <c r="M209" s="208" t="s">
        <v>594</v>
      </c>
      <c r="N209" s="214">
        <v>43244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45</v>
      </c>
      <c r="B210" s="206">
        <v>42367</v>
      </c>
      <c r="C210" s="206"/>
      <c r="D210" s="207" t="s">
        <v>690</v>
      </c>
      <c r="E210" s="208" t="s">
        <v>626</v>
      </c>
      <c r="F210" s="209">
        <v>465</v>
      </c>
      <c r="G210" s="208"/>
      <c r="H210" s="208">
        <v>540</v>
      </c>
      <c r="I210" s="210">
        <v>540</v>
      </c>
      <c r="J210" s="211" t="s">
        <v>684</v>
      </c>
      <c r="K210" s="212">
        <f t="shared" si="121"/>
        <v>75</v>
      </c>
      <c r="L210" s="213">
        <f t="shared" si="122"/>
        <v>0.16129032258064516</v>
      </c>
      <c r="M210" s="208" t="s">
        <v>594</v>
      </c>
      <c r="N210" s="214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46</v>
      </c>
      <c r="B211" s="206">
        <v>42380</v>
      </c>
      <c r="C211" s="206"/>
      <c r="D211" s="207" t="s">
        <v>385</v>
      </c>
      <c r="E211" s="208" t="s">
        <v>596</v>
      </c>
      <c r="F211" s="209">
        <v>81</v>
      </c>
      <c r="G211" s="208"/>
      <c r="H211" s="208">
        <v>110</v>
      </c>
      <c r="I211" s="210">
        <v>110</v>
      </c>
      <c r="J211" s="211" t="s">
        <v>684</v>
      </c>
      <c r="K211" s="212">
        <f t="shared" si="121"/>
        <v>29</v>
      </c>
      <c r="L211" s="213">
        <f t="shared" si="122"/>
        <v>0.35802469135802467</v>
      </c>
      <c r="M211" s="208" t="s">
        <v>594</v>
      </c>
      <c r="N211" s="214">
        <v>42745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47</v>
      </c>
      <c r="B212" s="206">
        <v>42382</v>
      </c>
      <c r="C212" s="206"/>
      <c r="D212" s="207" t="s">
        <v>691</v>
      </c>
      <c r="E212" s="208" t="s">
        <v>596</v>
      </c>
      <c r="F212" s="209">
        <v>417.5</v>
      </c>
      <c r="G212" s="208"/>
      <c r="H212" s="208">
        <v>547</v>
      </c>
      <c r="I212" s="210">
        <v>535</v>
      </c>
      <c r="J212" s="211" t="s">
        <v>684</v>
      </c>
      <c r="K212" s="212">
        <f t="shared" si="121"/>
        <v>129.5</v>
      </c>
      <c r="L212" s="213">
        <f t="shared" si="122"/>
        <v>0.31017964071856285</v>
      </c>
      <c r="M212" s="208" t="s">
        <v>594</v>
      </c>
      <c r="N212" s="214">
        <v>42578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48</v>
      </c>
      <c r="B213" s="206">
        <v>42408</v>
      </c>
      <c r="C213" s="206"/>
      <c r="D213" s="207" t="s">
        <v>692</v>
      </c>
      <c r="E213" s="208" t="s">
        <v>626</v>
      </c>
      <c r="F213" s="209">
        <v>650</v>
      </c>
      <c r="G213" s="208"/>
      <c r="H213" s="208">
        <v>800</v>
      </c>
      <c r="I213" s="210">
        <v>800</v>
      </c>
      <c r="J213" s="211" t="s">
        <v>684</v>
      </c>
      <c r="K213" s="212">
        <f t="shared" si="121"/>
        <v>150</v>
      </c>
      <c r="L213" s="213">
        <f t="shared" si="122"/>
        <v>0.23076923076923078</v>
      </c>
      <c r="M213" s="208" t="s">
        <v>594</v>
      </c>
      <c r="N213" s="214">
        <v>43154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49</v>
      </c>
      <c r="B214" s="206">
        <v>42433</v>
      </c>
      <c r="C214" s="206"/>
      <c r="D214" s="207" t="s">
        <v>211</v>
      </c>
      <c r="E214" s="208" t="s">
        <v>626</v>
      </c>
      <c r="F214" s="209">
        <v>437.5</v>
      </c>
      <c r="G214" s="208"/>
      <c r="H214" s="208">
        <v>504.5</v>
      </c>
      <c r="I214" s="210">
        <v>522</v>
      </c>
      <c r="J214" s="211" t="s">
        <v>693</v>
      </c>
      <c r="K214" s="212">
        <f t="shared" si="121"/>
        <v>67</v>
      </c>
      <c r="L214" s="213">
        <f t="shared" si="122"/>
        <v>0.15314285714285714</v>
      </c>
      <c r="M214" s="208" t="s">
        <v>594</v>
      </c>
      <c r="N214" s="214">
        <v>42480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50</v>
      </c>
      <c r="B215" s="206">
        <v>42438</v>
      </c>
      <c r="C215" s="206"/>
      <c r="D215" s="207" t="s">
        <v>694</v>
      </c>
      <c r="E215" s="208" t="s">
        <v>626</v>
      </c>
      <c r="F215" s="209">
        <v>189.5</v>
      </c>
      <c r="G215" s="208"/>
      <c r="H215" s="208">
        <v>218</v>
      </c>
      <c r="I215" s="210">
        <v>218</v>
      </c>
      <c r="J215" s="211" t="s">
        <v>684</v>
      </c>
      <c r="K215" s="212">
        <f t="shared" si="121"/>
        <v>28.5</v>
      </c>
      <c r="L215" s="213">
        <f t="shared" si="122"/>
        <v>0.15039577836411611</v>
      </c>
      <c r="M215" s="208" t="s">
        <v>594</v>
      </c>
      <c r="N215" s="214">
        <v>43034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5">
        <v>51</v>
      </c>
      <c r="B216" s="216">
        <v>42471</v>
      </c>
      <c r="C216" s="216"/>
      <c r="D216" s="224" t="s">
        <v>695</v>
      </c>
      <c r="E216" s="219" t="s">
        <v>626</v>
      </c>
      <c r="F216" s="219">
        <v>36.5</v>
      </c>
      <c r="G216" s="220"/>
      <c r="H216" s="220">
        <v>15.85</v>
      </c>
      <c r="I216" s="220">
        <v>60</v>
      </c>
      <c r="J216" s="221" t="s">
        <v>696</v>
      </c>
      <c r="K216" s="222">
        <f t="shared" si="121"/>
        <v>-20.65</v>
      </c>
      <c r="L216" s="223">
        <f t="shared" si="122"/>
        <v>-0.5657534246575342</v>
      </c>
      <c r="M216" s="219" t="s">
        <v>607</v>
      </c>
      <c r="N216" s="227">
        <v>43627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52</v>
      </c>
      <c r="B217" s="206">
        <v>42472</v>
      </c>
      <c r="C217" s="206"/>
      <c r="D217" s="207" t="s">
        <v>697</v>
      </c>
      <c r="E217" s="208" t="s">
        <v>626</v>
      </c>
      <c r="F217" s="209">
        <v>93</v>
      </c>
      <c r="G217" s="208"/>
      <c r="H217" s="208">
        <v>149</v>
      </c>
      <c r="I217" s="210">
        <v>140</v>
      </c>
      <c r="J217" s="211" t="s">
        <v>698</v>
      </c>
      <c r="K217" s="212">
        <f t="shared" si="121"/>
        <v>56</v>
      </c>
      <c r="L217" s="213">
        <f t="shared" si="122"/>
        <v>0.60215053763440862</v>
      </c>
      <c r="M217" s="208" t="s">
        <v>594</v>
      </c>
      <c r="N217" s="214">
        <v>42740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53</v>
      </c>
      <c r="B218" s="206">
        <v>42472</v>
      </c>
      <c r="C218" s="206"/>
      <c r="D218" s="207" t="s">
        <v>699</v>
      </c>
      <c r="E218" s="208" t="s">
        <v>626</v>
      </c>
      <c r="F218" s="209">
        <v>130</v>
      </c>
      <c r="G218" s="208"/>
      <c r="H218" s="208">
        <v>150</v>
      </c>
      <c r="I218" s="210" t="s">
        <v>700</v>
      </c>
      <c r="J218" s="211" t="s">
        <v>684</v>
      </c>
      <c r="K218" s="212">
        <f t="shared" si="121"/>
        <v>20</v>
      </c>
      <c r="L218" s="213">
        <f t="shared" si="122"/>
        <v>0.15384615384615385</v>
      </c>
      <c r="M218" s="208" t="s">
        <v>594</v>
      </c>
      <c r="N218" s="214">
        <v>42564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54</v>
      </c>
      <c r="B219" s="206">
        <v>42473</v>
      </c>
      <c r="C219" s="206"/>
      <c r="D219" s="207" t="s">
        <v>701</v>
      </c>
      <c r="E219" s="208" t="s">
        <v>626</v>
      </c>
      <c r="F219" s="209">
        <v>196</v>
      </c>
      <c r="G219" s="208"/>
      <c r="H219" s="208">
        <v>299</v>
      </c>
      <c r="I219" s="210">
        <v>299</v>
      </c>
      <c r="J219" s="211" t="s">
        <v>684</v>
      </c>
      <c r="K219" s="212">
        <v>103</v>
      </c>
      <c r="L219" s="213">
        <v>0.52551020408163296</v>
      </c>
      <c r="M219" s="208" t="s">
        <v>594</v>
      </c>
      <c r="N219" s="214">
        <v>42620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55</v>
      </c>
      <c r="B220" s="206">
        <v>42473</v>
      </c>
      <c r="C220" s="206"/>
      <c r="D220" s="207" t="s">
        <v>702</v>
      </c>
      <c r="E220" s="208" t="s">
        <v>626</v>
      </c>
      <c r="F220" s="209">
        <v>88</v>
      </c>
      <c r="G220" s="208"/>
      <c r="H220" s="208">
        <v>103</v>
      </c>
      <c r="I220" s="210">
        <v>103</v>
      </c>
      <c r="J220" s="211" t="s">
        <v>684</v>
      </c>
      <c r="K220" s="212">
        <v>15</v>
      </c>
      <c r="L220" s="213">
        <v>0.170454545454545</v>
      </c>
      <c r="M220" s="208" t="s">
        <v>594</v>
      </c>
      <c r="N220" s="214">
        <v>42530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56</v>
      </c>
      <c r="B221" s="206">
        <v>42492</v>
      </c>
      <c r="C221" s="206"/>
      <c r="D221" s="207" t="s">
        <v>703</v>
      </c>
      <c r="E221" s="208" t="s">
        <v>626</v>
      </c>
      <c r="F221" s="209">
        <v>127.5</v>
      </c>
      <c r="G221" s="208"/>
      <c r="H221" s="208">
        <v>148</v>
      </c>
      <c r="I221" s="210" t="s">
        <v>704</v>
      </c>
      <c r="J221" s="211" t="s">
        <v>684</v>
      </c>
      <c r="K221" s="212">
        <f t="shared" ref="K221:K225" si="123">H221-F221</f>
        <v>20.5</v>
      </c>
      <c r="L221" s="213">
        <f t="shared" ref="L221:L225" si="124">K221/F221</f>
        <v>0.16078431372549021</v>
      </c>
      <c r="M221" s="208" t="s">
        <v>594</v>
      </c>
      <c r="N221" s="214">
        <v>42564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57</v>
      </c>
      <c r="B222" s="206">
        <v>42493</v>
      </c>
      <c r="C222" s="206"/>
      <c r="D222" s="207" t="s">
        <v>705</v>
      </c>
      <c r="E222" s="208" t="s">
        <v>626</v>
      </c>
      <c r="F222" s="209">
        <v>675</v>
      </c>
      <c r="G222" s="208"/>
      <c r="H222" s="208">
        <v>815</v>
      </c>
      <c r="I222" s="210" t="s">
        <v>706</v>
      </c>
      <c r="J222" s="211" t="s">
        <v>684</v>
      </c>
      <c r="K222" s="212">
        <f t="shared" si="123"/>
        <v>140</v>
      </c>
      <c r="L222" s="213">
        <f t="shared" si="124"/>
        <v>0.2074074074074074</v>
      </c>
      <c r="M222" s="208" t="s">
        <v>594</v>
      </c>
      <c r="N222" s="214">
        <v>43154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5">
        <v>58</v>
      </c>
      <c r="B223" s="216">
        <v>42522</v>
      </c>
      <c r="C223" s="216"/>
      <c r="D223" s="217" t="s">
        <v>707</v>
      </c>
      <c r="E223" s="218" t="s">
        <v>626</v>
      </c>
      <c r="F223" s="219">
        <v>500</v>
      </c>
      <c r="G223" s="219"/>
      <c r="H223" s="220">
        <v>232.5</v>
      </c>
      <c r="I223" s="220" t="s">
        <v>708</v>
      </c>
      <c r="J223" s="221" t="s">
        <v>709</v>
      </c>
      <c r="K223" s="222">
        <f t="shared" si="123"/>
        <v>-267.5</v>
      </c>
      <c r="L223" s="223">
        <f t="shared" si="124"/>
        <v>-0.53500000000000003</v>
      </c>
      <c r="M223" s="219" t="s">
        <v>607</v>
      </c>
      <c r="N223" s="216">
        <v>43735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59</v>
      </c>
      <c r="B224" s="206">
        <v>42527</v>
      </c>
      <c r="C224" s="206"/>
      <c r="D224" s="207" t="s">
        <v>544</v>
      </c>
      <c r="E224" s="208" t="s">
        <v>626</v>
      </c>
      <c r="F224" s="209">
        <v>110</v>
      </c>
      <c r="G224" s="208"/>
      <c r="H224" s="208">
        <v>126.5</v>
      </c>
      <c r="I224" s="210">
        <v>125</v>
      </c>
      <c r="J224" s="211" t="s">
        <v>635</v>
      </c>
      <c r="K224" s="212">
        <f t="shared" si="123"/>
        <v>16.5</v>
      </c>
      <c r="L224" s="213">
        <f t="shared" si="124"/>
        <v>0.15</v>
      </c>
      <c r="M224" s="208" t="s">
        <v>594</v>
      </c>
      <c r="N224" s="214">
        <v>42552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60</v>
      </c>
      <c r="B225" s="206">
        <v>42538</v>
      </c>
      <c r="C225" s="206"/>
      <c r="D225" s="207" t="s">
        <v>710</v>
      </c>
      <c r="E225" s="208" t="s">
        <v>626</v>
      </c>
      <c r="F225" s="209">
        <v>44</v>
      </c>
      <c r="G225" s="208"/>
      <c r="H225" s="208">
        <v>69.5</v>
      </c>
      <c r="I225" s="210">
        <v>69.5</v>
      </c>
      <c r="J225" s="211" t="s">
        <v>711</v>
      </c>
      <c r="K225" s="212">
        <f t="shared" si="123"/>
        <v>25.5</v>
      </c>
      <c r="L225" s="213">
        <f t="shared" si="124"/>
        <v>0.57954545454545459</v>
      </c>
      <c r="M225" s="208" t="s">
        <v>594</v>
      </c>
      <c r="N225" s="214">
        <v>42977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61</v>
      </c>
      <c r="B226" s="206">
        <v>42549</v>
      </c>
      <c r="C226" s="206"/>
      <c r="D226" s="207" t="s">
        <v>712</v>
      </c>
      <c r="E226" s="208" t="s">
        <v>626</v>
      </c>
      <c r="F226" s="209">
        <v>262.5</v>
      </c>
      <c r="G226" s="208"/>
      <c r="H226" s="208">
        <v>340</v>
      </c>
      <c r="I226" s="210">
        <v>333</v>
      </c>
      <c r="J226" s="211" t="s">
        <v>713</v>
      </c>
      <c r="K226" s="212">
        <v>77.5</v>
      </c>
      <c r="L226" s="213">
        <v>0.29523809523809502</v>
      </c>
      <c r="M226" s="208" t="s">
        <v>594</v>
      </c>
      <c r="N226" s="214">
        <v>43017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62</v>
      </c>
      <c r="B227" s="206">
        <v>42549</v>
      </c>
      <c r="C227" s="206"/>
      <c r="D227" s="207" t="s">
        <v>714</v>
      </c>
      <c r="E227" s="208" t="s">
        <v>626</v>
      </c>
      <c r="F227" s="209">
        <v>840</v>
      </c>
      <c r="G227" s="208"/>
      <c r="H227" s="208">
        <v>1230</v>
      </c>
      <c r="I227" s="210">
        <v>1230</v>
      </c>
      <c r="J227" s="211" t="s">
        <v>684</v>
      </c>
      <c r="K227" s="212">
        <v>390</v>
      </c>
      <c r="L227" s="213">
        <v>0.46428571428571402</v>
      </c>
      <c r="M227" s="208" t="s">
        <v>594</v>
      </c>
      <c r="N227" s="214">
        <v>42649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8">
        <v>63</v>
      </c>
      <c r="B228" s="229">
        <v>42556</v>
      </c>
      <c r="C228" s="229"/>
      <c r="D228" s="230" t="s">
        <v>715</v>
      </c>
      <c r="E228" s="231" t="s">
        <v>626</v>
      </c>
      <c r="F228" s="231">
        <v>395</v>
      </c>
      <c r="G228" s="232"/>
      <c r="H228" s="232">
        <f>(468.5+342.5)/2</f>
        <v>405.5</v>
      </c>
      <c r="I228" s="232">
        <v>510</v>
      </c>
      <c r="J228" s="233" t="s">
        <v>716</v>
      </c>
      <c r="K228" s="234">
        <f t="shared" ref="K228:K234" si="125">H228-F228</f>
        <v>10.5</v>
      </c>
      <c r="L228" s="235">
        <f t="shared" ref="L228:L234" si="126">K228/F228</f>
        <v>2.6582278481012658E-2</v>
      </c>
      <c r="M228" s="231" t="s">
        <v>717</v>
      </c>
      <c r="N228" s="229">
        <v>43606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5">
        <v>64</v>
      </c>
      <c r="B229" s="216">
        <v>42584</v>
      </c>
      <c r="C229" s="216"/>
      <c r="D229" s="217" t="s">
        <v>718</v>
      </c>
      <c r="E229" s="218" t="s">
        <v>596</v>
      </c>
      <c r="F229" s="219">
        <f>169.5-12.8</f>
        <v>156.69999999999999</v>
      </c>
      <c r="G229" s="219"/>
      <c r="H229" s="220">
        <v>77</v>
      </c>
      <c r="I229" s="220" t="s">
        <v>719</v>
      </c>
      <c r="J229" s="221" t="s">
        <v>720</v>
      </c>
      <c r="K229" s="222">
        <f t="shared" si="125"/>
        <v>-79.699999999999989</v>
      </c>
      <c r="L229" s="223">
        <f t="shared" si="126"/>
        <v>-0.50861518825781749</v>
      </c>
      <c r="M229" s="219" t="s">
        <v>607</v>
      </c>
      <c r="N229" s="216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5">
        <v>65</v>
      </c>
      <c r="B230" s="216">
        <v>42586</v>
      </c>
      <c r="C230" s="216"/>
      <c r="D230" s="217" t="s">
        <v>721</v>
      </c>
      <c r="E230" s="218" t="s">
        <v>626</v>
      </c>
      <c r="F230" s="219">
        <v>400</v>
      </c>
      <c r="G230" s="219"/>
      <c r="H230" s="220">
        <v>305</v>
      </c>
      <c r="I230" s="220">
        <v>475</v>
      </c>
      <c r="J230" s="221" t="s">
        <v>722</v>
      </c>
      <c r="K230" s="222">
        <f t="shared" si="125"/>
        <v>-95</v>
      </c>
      <c r="L230" s="223">
        <f t="shared" si="126"/>
        <v>-0.23749999999999999</v>
      </c>
      <c r="M230" s="219" t="s">
        <v>607</v>
      </c>
      <c r="N230" s="216">
        <v>43606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66</v>
      </c>
      <c r="B231" s="206">
        <v>42593</v>
      </c>
      <c r="C231" s="206"/>
      <c r="D231" s="207" t="s">
        <v>723</v>
      </c>
      <c r="E231" s="208" t="s">
        <v>626</v>
      </c>
      <c r="F231" s="209">
        <v>86.5</v>
      </c>
      <c r="G231" s="208"/>
      <c r="H231" s="208">
        <v>130</v>
      </c>
      <c r="I231" s="210">
        <v>130</v>
      </c>
      <c r="J231" s="211" t="s">
        <v>724</v>
      </c>
      <c r="K231" s="212">
        <f t="shared" si="125"/>
        <v>43.5</v>
      </c>
      <c r="L231" s="213">
        <f t="shared" si="126"/>
        <v>0.50289017341040465</v>
      </c>
      <c r="M231" s="208" t="s">
        <v>594</v>
      </c>
      <c r="N231" s="214">
        <v>43091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5">
        <v>67</v>
      </c>
      <c r="B232" s="216">
        <v>42600</v>
      </c>
      <c r="C232" s="216"/>
      <c r="D232" s="217" t="s">
        <v>110</v>
      </c>
      <c r="E232" s="218" t="s">
        <v>626</v>
      </c>
      <c r="F232" s="219">
        <v>133.5</v>
      </c>
      <c r="G232" s="219"/>
      <c r="H232" s="220">
        <v>126.5</v>
      </c>
      <c r="I232" s="220">
        <v>178</v>
      </c>
      <c r="J232" s="221" t="s">
        <v>725</v>
      </c>
      <c r="K232" s="222">
        <f t="shared" si="125"/>
        <v>-7</v>
      </c>
      <c r="L232" s="223">
        <f t="shared" si="126"/>
        <v>-5.2434456928838954E-2</v>
      </c>
      <c r="M232" s="219" t="s">
        <v>607</v>
      </c>
      <c r="N232" s="216">
        <v>42615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68</v>
      </c>
      <c r="B233" s="206">
        <v>42613</v>
      </c>
      <c r="C233" s="206"/>
      <c r="D233" s="207" t="s">
        <v>726</v>
      </c>
      <c r="E233" s="208" t="s">
        <v>626</v>
      </c>
      <c r="F233" s="209">
        <v>560</v>
      </c>
      <c r="G233" s="208"/>
      <c r="H233" s="208">
        <v>725</v>
      </c>
      <c r="I233" s="210">
        <v>725</v>
      </c>
      <c r="J233" s="211" t="s">
        <v>628</v>
      </c>
      <c r="K233" s="212">
        <f t="shared" si="125"/>
        <v>165</v>
      </c>
      <c r="L233" s="213">
        <f t="shared" si="126"/>
        <v>0.29464285714285715</v>
      </c>
      <c r="M233" s="208" t="s">
        <v>594</v>
      </c>
      <c r="N233" s="214">
        <v>42456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69</v>
      </c>
      <c r="B234" s="206">
        <v>42614</v>
      </c>
      <c r="C234" s="206"/>
      <c r="D234" s="207" t="s">
        <v>727</v>
      </c>
      <c r="E234" s="208" t="s">
        <v>626</v>
      </c>
      <c r="F234" s="209">
        <v>160.5</v>
      </c>
      <c r="G234" s="208"/>
      <c r="H234" s="208">
        <v>210</v>
      </c>
      <c r="I234" s="210">
        <v>210</v>
      </c>
      <c r="J234" s="211" t="s">
        <v>628</v>
      </c>
      <c r="K234" s="212">
        <f t="shared" si="125"/>
        <v>49.5</v>
      </c>
      <c r="L234" s="213">
        <f t="shared" si="126"/>
        <v>0.30841121495327101</v>
      </c>
      <c r="M234" s="208" t="s">
        <v>594</v>
      </c>
      <c r="N234" s="214">
        <v>42871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5">
        <v>70</v>
      </c>
      <c r="B235" s="206">
        <v>42646</v>
      </c>
      <c r="C235" s="206"/>
      <c r="D235" s="207" t="s">
        <v>399</v>
      </c>
      <c r="E235" s="208" t="s">
        <v>626</v>
      </c>
      <c r="F235" s="209">
        <v>430</v>
      </c>
      <c r="G235" s="208"/>
      <c r="H235" s="208">
        <v>596</v>
      </c>
      <c r="I235" s="210">
        <v>575</v>
      </c>
      <c r="J235" s="211" t="s">
        <v>728</v>
      </c>
      <c r="K235" s="212">
        <v>166</v>
      </c>
      <c r="L235" s="213">
        <v>0.38604651162790699</v>
      </c>
      <c r="M235" s="208" t="s">
        <v>594</v>
      </c>
      <c r="N235" s="214">
        <v>42769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5">
        <v>71</v>
      </c>
      <c r="B236" s="206">
        <v>42657</v>
      </c>
      <c r="C236" s="206"/>
      <c r="D236" s="207" t="s">
        <v>729</v>
      </c>
      <c r="E236" s="208" t="s">
        <v>626</v>
      </c>
      <c r="F236" s="209">
        <v>280</v>
      </c>
      <c r="G236" s="208"/>
      <c r="H236" s="208">
        <v>345</v>
      </c>
      <c r="I236" s="210">
        <v>345</v>
      </c>
      <c r="J236" s="211" t="s">
        <v>628</v>
      </c>
      <c r="K236" s="212">
        <f t="shared" ref="K236:K241" si="127">H236-F236</f>
        <v>65</v>
      </c>
      <c r="L236" s="213">
        <f t="shared" ref="L236:L237" si="128">K236/F236</f>
        <v>0.23214285714285715</v>
      </c>
      <c r="M236" s="208" t="s">
        <v>594</v>
      </c>
      <c r="N236" s="214">
        <v>42814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5">
        <v>72</v>
      </c>
      <c r="B237" s="206">
        <v>42657</v>
      </c>
      <c r="C237" s="206"/>
      <c r="D237" s="207" t="s">
        <v>730</v>
      </c>
      <c r="E237" s="208" t="s">
        <v>626</v>
      </c>
      <c r="F237" s="209">
        <v>245</v>
      </c>
      <c r="G237" s="208"/>
      <c r="H237" s="208">
        <v>325.5</v>
      </c>
      <c r="I237" s="210">
        <v>330</v>
      </c>
      <c r="J237" s="211" t="s">
        <v>731</v>
      </c>
      <c r="K237" s="212">
        <f t="shared" si="127"/>
        <v>80.5</v>
      </c>
      <c r="L237" s="213">
        <f t="shared" si="128"/>
        <v>0.32857142857142857</v>
      </c>
      <c r="M237" s="208" t="s">
        <v>594</v>
      </c>
      <c r="N237" s="214">
        <v>42769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73</v>
      </c>
      <c r="B238" s="206">
        <v>42660</v>
      </c>
      <c r="C238" s="206"/>
      <c r="D238" s="207" t="s">
        <v>349</v>
      </c>
      <c r="E238" s="208" t="s">
        <v>626</v>
      </c>
      <c r="F238" s="209">
        <v>125</v>
      </c>
      <c r="G238" s="208"/>
      <c r="H238" s="208">
        <v>160</v>
      </c>
      <c r="I238" s="210">
        <v>160</v>
      </c>
      <c r="J238" s="211" t="s">
        <v>684</v>
      </c>
      <c r="K238" s="212">
        <f t="shared" si="127"/>
        <v>35</v>
      </c>
      <c r="L238" s="213">
        <v>0.28000000000000003</v>
      </c>
      <c r="M238" s="208" t="s">
        <v>594</v>
      </c>
      <c r="N238" s="214">
        <v>42803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74</v>
      </c>
      <c r="B239" s="206">
        <v>42660</v>
      </c>
      <c r="C239" s="206"/>
      <c r="D239" s="207" t="s">
        <v>472</v>
      </c>
      <c r="E239" s="208" t="s">
        <v>626</v>
      </c>
      <c r="F239" s="209">
        <v>114</v>
      </c>
      <c r="G239" s="208"/>
      <c r="H239" s="208">
        <v>145</v>
      </c>
      <c r="I239" s="210">
        <v>145</v>
      </c>
      <c r="J239" s="211" t="s">
        <v>684</v>
      </c>
      <c r="K239" s="212">
        <f t="shared" si="127"/>
        <v>31</v>
      </c>
      <c r="L239" s="213">
        <f t="shared" ref="L239:L241" si="129">K239/F239</f>
        <v>0.27192982456140352</v>
      </c>
      <c r="M239" s="208" t="s">
        <v>594</v>
      </c>
      <c r="N239" s="214">
        <v>42859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5">
        <v>75</v>
      </c>
      <c r="B240" s="206">
        <v>42660</v>
      </c>
      <c r="C240" s="206"/>
      <c r="D240" s="207" t="s">
        <v>732</v>
      </c>
      <c r="E240" s="208" t="s">
        <v>626</v>
      </c>
      <c r="F240" s="209">
        <v>212</v>
      </c>
      <c r="G240" s="208"/>
      <c r="H240" s="208">
        <v>280</v>
      </c>
      <c r="I240" s="210">
        <v>276</v>
      </c>
      <c r="J240" s="211" t="s">
        <v>733</v>
      </c>
      <c r="K240" s="212">
        <f t="shared" si="127"/>
        <v>68</v>
      </c>
      <c r="L240" s="213">
        <f t="shared" si="129"/>
        <v>0.32075471698113206</v>
      </c>
      <c r="M240" s="208" t="s">
        <v>594</v>
      </c>
      <c r="N240" s="214">
        <v>42858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5">
        <v>76</v>
      </c>
      <c r="B241" s="206">
        <v>42678</v>
      </c>
      <c r="C241" s="206"/>
      <c r="D241" s="207" t="s">
        <v>460</v>
      </c>
      <c r="E241" s="208" t="s">
        <v>626</v>
      </c>
      <c r="F241" s="209">
        <v>155</v>
      </c>
      <c r="G241" s="208"/>
      <c r="H241" s="208">
        <v>210</v>
      </c>
      <c r="I241" s="210">
        <v>210</v>
      </c>
      <c r="J241" s="211" t="s">
        <v>734</v>
      </c>
      <c r="K241" s="212">
        <f t="shared" si="127"/>
        <v>55</v>
      </c>
      <c r="L241" s="213">
        <f t="shared" si="129"/>
        <v>0.35483870967741937</v>
      </c>
      <c r="M241" s="208" t="s">
        <v>594</v>
      </c>
      <c r="N241" s="214">
        <v>42944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5">
        <v>77</v>
      </c>
      <c r="B242" s="216">
        <v>42710</v>
      </c>
      <c r="C242" s="216"/>
      <c r="D242" s="217" t="s">
        <v>735</v>
      </c>
      <c r="E242" s="218" t="s">
        <v>626</v>
      </c>
      <c r="F242" s="219">
        <v>150.5</v>
      </c>
      <c r="G242" s="219"/>
      <c r="H242" s="220">
        <v>72.5</v>
      </c>
      <c r="I242" s="220">
        <v>174</v>
      </c>
      <c r="J242" s="221" t="s">
        <v>736</v>
      </c>
      <c r="K242" s="222">
        <v>-78</v>
      </c>
      <c r="L242" s="223">
        <v>-0.51827242524916906</v>
      </c>
      <c r="M242" s="219" t="s">
        <v>607</v>
      </c>
      <c r="N242" s="216">
        <v>43333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5">
        <v>78</v>
      </c>
      <c r="B243" s="206">
        <v>42712</v>
      </c>
      <c r="C243" s="206"/>
      <c r="D243" s="207" t="s">
        <v>737</v>
      </c>
      <c r="E243" s="208" t="s">
        <v>626</v>
      </c>
      <c r="F243" s="209">
        <v>380</v>
      </c>
      <c r="G243" s="208"/>
      <c r="H243" s="208">
        <v>478</v>
      </c>
      <c r="I243" s="210">
        <v>468</v>
      </c>
      <c r="J243" s="211" t="s">
        <v>684</v>
      </c>
      <c r="K243" s="212">
        <f t="shared" ref="K243:K245" si="130">H243-F243</f>
        <v>98</v>
      </c>
      <c r="L243" s="213">
        <f t="shared" ref="L243:L245" si="131">K243/F243</f>
        <v>0.25789473684210529</v>
      </c>
      <c r="M243" s="208" t="s">
        <v>594</v>
      </c>
      <c r="N243" s="214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79</v>
      </c>
      <c r="B244" s="206">
        <v>42734</v>
      </c>
      <c r="C244" s="206"/>
      <c r="D244" s="207" t="s">
        <v>109</v>
      </c>
      <c r="E244" s="208" t="s">
        <v>626</v>
      </c>
      <c r="F244" s="209">
        <v>305</v>
      </c>
      <c r="G244" s="208"/>
      <c r="H244" s="208">
        <v>375</v>
      </c>
      <c r="I244" s="210">
        <v>375</v>
      </c>
      <c r="J244" s="211" t="s">
        <v>684</v>
      </c>
      <c r="K244" s="212">
        <f t="shared" si="130"/>
        <v>70</v>
      </c>
      <c r="L244" s="213">
        <f t="shared" si="131"/>
        <v>0.22950819672131148</v>
      </c>
      <c r="M244" s="208" t="s">
        <v>594</v>
      </c>
      <c r="N244" s="214">
        <v>42768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80</v>
      </c>
      <c r="B245" s="206">
        <v>42739</v>
      </c>
      <c r="C245" s="206"/>
      <c r="D245" s="207" t="s">
        <v>95</v>
      </c>
      <c r="E245" s="208" t="s">
        <v>626</v>
      </c>
      <c r="F245" s="209">
        <v>99.5</v>
      </c>
      <c r="G245" s="208"/>
      <c r="H245" s="208">
        <v>158</v>
      </c>
      <c r="I245" s="210">
        <v>158</v>
      </c>
      <c r="J245" s="211" t="s">
        <v>684</v>
      </c>
      <c r="K245" s="212">
        <f t="shared" si="130"/>
        <v>58.5</v>
      </c>
      <c r="L245" s="213">
        <f t="shared" si="131"/>
        <v>0.5879396984924623</v>
      </c>
      <c r="M245" s="208" t="s">
        <v>594</v>
      </c>
      <c r="N245" s="214">
        <v>42898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5">
        <v>81</v>
      </c>
      <c r="B246" s="206">
        <v>42739</v>
      </c>
      <c r="C246" s="206"/>
      <c r="D246" s="207" t="s">
        <v>95</v>
      </c>
      <c r="E246" s="208" t="s">
        <v>626</v>
      </c>
      <c r="F246" s="209">
        <v>99.5</v>
      </c>
      <c r="G246" s="208"/>
      <c r="H246" s="208">
        <v>158</v>
      </c>
      <c r="I246" s="210">
        <v>158</v>
      </c>
      <c r="J246" s="211" t="s">
        <v>684</v>
      </c>
      <c r="K246" s="212">
        <v>58.5</v>
      </c>
      <c r="L246" s="213">
        <v>0.58793969849246197</v>
      </c>
      <c r="M246" s="208" t="s">
        <v>594</v>
      </c>
      <c r="N246" s="214">
        <v>42898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5">
        <v>82</v>
      </c>
      <c r="B247" s="206">
        <v>42786</v>
      </c>
      <c r="C247" s="206"/>
      <c r="D247" s="207" t="s">
        <v>186</v>
      </c>
      <c r="E247" s="208" t="s">
        <v>626</v>
      </c>
      <c r="F247" s="209">
        <v>140.5</v>
      </c>
      <c r="G247" s="208"/>
      <c r="H247" s="208">
        <v>220</v>
      </c>
      <c r="I247" s="210">
        <v>220</v>
      </c>
      <c r="J247" s="211" t="s">
        <v>684</v>
      </c>
      <c r="K247" s="212">
        <f>H247-F247</f>
        <v>79.5</v>
      </c>
      <c r="L247" s="213">
        <f>K247/F247</f>
        <v>0.5658362989323843</v>
      </c>
      <c r="M247" s="208" t="s">
        <v>594</v>
      </c>
      <c r="N247" s="214">
        <v>42864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5">
        <v>83</v>
      </c>
      <c r="B248" s="206">
        <v>42786</v>
      </c>
      <c r="C248" s="206"/>
      <c r="D248" s="207" t="s">
        <v>738</v>
      </c>
      <c r="E248" s="208" t="s">
        <v>626</v>
      </c>
      <c r="F248" s="209">
        <v>202.5</v>
      </c>
      <c r="G248" s="208"/>
      <c r="H248" s="208">
        <v>234</v>
      </c>
      <c r="I248" s="210">
        <v>234</v>
      </c>
      <c r="J248" s="211" t="s">
        <v>684</v>
      </c>
      <c r="K248" s="212">
        <v>31.5</v>
      </c>
      <c r="L248" s="213">
        <v>0.155555555555556</v>
      </c>
      <c r="M248" s="208" t="s">
        <v>594</v>
      </c>
      <c r="N248" s="214">
        <v>42836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5">
        <v>84</v>
      </c>
      <c r="B249" s="206">
        <v>42818</v>
      </c>
      <c r="C249" s="206"/>
      <c r="D249" s="207" t="s">
        <v>739</v>
      </c>
      <c r="E249" s="208" t="s">
        <v>626</v>
      </c>
      <c r="F249" s="209">
        <v>300.5</v>
      </c>
      <c r="G249" s="208"/>
      <c r="H249" s="208">
        <v>417.5</v>
      </c>
      <c r="I249" s="210">
        <v>420</v>
      </c>
      <c r="J249" s="211" t="s">
        <v>740</v>
      </c>
      <c r="K249" s="212">
        <f>H249-F249</f>
        <v>117</v>
      </c>
      <c r="L249" s="213">
        <f>K249/F249</f>
        <v>0.38935108153078202</v>
      </c>
      <c r="M249" s="208" t="s">
        <v>594</v>
      </c>
      <c r="N249" s="214">
        <v>43070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5">
        <v>85</v>
      </c>
      <c r="B250" s="206">
        <v>42818</v>
      </c>
      <c r="C250" s="206"/>
      <c r="D250" s="207" t="s">
        <v>714</v>
      </c>
      <c r="E250" s="208" t="s">
        <v>626</v>
      </c>
      <c r="F250" s="209">
        <v>850</v>
      </c>
      <c r="G250" s="208"/>
      <c r="H250" s="208">
        <v>1042.5</v>
      </c>
      <c r="I250" s="210">
        <v>1023</v>
      </c>
      <c r="J250" s="211" t="s">
        <v>741</v>
      </c>
      <c r="K250" s="212">
        <v>192.5</v>
      </c>
      <c r="L250" s="213">
        <v>0.22647058823529401</v>
      </c>
      <c r="M250" s="208" t="s">
        <v>594</v>
      </c>
      <c r="N250" s="214">
        <v>42830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5">
        <v>86</v>
      </c>
      <c r="B251" s="206">
        <v>42830</v>
      </c>
      <c r="C251" s="206"/>
      <c r="D251" s="207" t="s">
        <v>491</v>
      </c>
      <c r="E251" s="208" t="s">
        <v>626</v>
      </c>
      <c r="F251" s="209">
        <v>785</v>
      </c>
      <c r="G251" s="208"/>
      <c r="H251" s="208">
        <v>930</v>
      </c>
      <c r="I251" s="210">
        <v>920</v>
      </c>
      <c r="J251" s="211" t="s">
        <v>742</v>
      </c>
      <c r="K251" s="212">
        <f>H251-F251</f>
        <v>145</v>
      </c>
      <c r="L251" s="213">
        <f>K251/F251</f>
        <v>0.18471337579617833</v>
      </c>
      <c r="M251" s="208" t="s">
        <v>594</v>
      </c>
      <c r="N251" s="214">
        <v>42976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5">
        <v>87</v>
      </c>
      <c r="B252" s="216">
        <v>42831</v>
      </c>
      <c r="C252" s="216"/>
      <c r="D252" s="217" t="s">
        <v>743</v>
      </c>
      <c r="E252" s="218" t="s">
        <v>626</v>
      </c>
      <c r="F252" s="219">
        <v>40</v>
      </c>
      <c r="G252" s="219"/>
      <c r="H252" s="220">
        <v>13.1</v>
      </c>
      <c r="I252" s="220">
        <v>60</v>
      </c>
      <c r="J252" s="221" t="s">
        <v>744</v>
      </c>
      <c r="K252" s="222">
        <v>-26.9</v>
      </c>
      <c r="L252" s="223">
        <v>-0.67249999999999999</v>
      </c>
      <c r="M252" s="219" t="s">
        <v>607</v>
      </c>
      <c r="N252" s="216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5">
        <v>88</v>
      </c>
      <c r="B253" s="206">
        <v>42837</v>
      </c>
      <c r="C253" s="206"/>
      <c r="D253" s="207" t="s">
        <v>94</v>
      </c>
      <c r="E253" s="208" t="s">
        <v>626</v>
      </c>
      <c r="F253" s="209">
        <v>289.5</v>
      </c>
      <c r="G253" s="208"/>
      <c r="H253" s="208">
        <v>354</v>
      </c>
      <c r="I253" s="210">
        <v>360</v>
      </c>
      <c r="J253" s="211" t="s">
        <v>745</v>
      </c>
      <c r="K253" s="212">
        <f t="shared" ref="K253:K261" si="132">H253-F253</f>
        <v>64.5</v>
      </c>
      <c r="L253" s="213">
        <f t="shared" ref="L253:L261" si="133">K253/F253</f>
        <v>0.22279792746113988</v>
      </c>
      <c r="M253" s="208" t="s">
        <v>594</v>
      </c>
      <c r="N253" s="214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5">
        <v>89</v>
      </c>
      <c r="B254" s="206">
        <v>42845</v>
      </c>
      <c r="C254" s="206"/>
      <c r="D254" s="207" t="s">
        <v>430</v>
      </c>
      <c r="E254" s="208" t="s">
        <v>626</v>
      </c>
      <c r="F254" s="209">
        <v>700</v>
      </c>
      <c r="G254" s="208"/>
      <c r="H254" s="208">
        <v>840</v>
      </c>
      <c r="I254" s="210">
        <v>840</v>
      </c>
      <c r="J254" s="211" t="s">
        <v>746</v>
      </c>
      <c r="K254" s="212">
        <f t="shared" si="132"/>
        <v>140</v>
      </c>
      <c r="L254" s="213">
        <f t="shared" si="133"/>
        <v>0.2</v>
      </c>
      <c r="M254" s="208" t="s">
        <v>594</v>
      </c>
      <c r="N254" s="214">
        <v>42893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5">
        <v>90</v>
      </c>
      <c r="B255" s="206">
        <v>42887</v>
      </c>
      <c r="C255" s="206"/>
      <c r="D255" s="207" t="s">
        <v>747</v>
      </c>
      <c r="E255" s="208" t="s">
        <v>626</v>
      </c>
      <c r="F255" s="209">
        <v>130</v>
      </c>
      <c r="G255" s="208"/>
      <c r="H255" s="208">
        <v>144.25</v>
      </c>
      <c r="I255" s="210">
        <v>170</v>
      </c>
      <c r="J255" s="211" t="s">
        <v>748</v>
      </c>
      <c r="K255" s="212">
        <f t="shared" si="132"/>
        <v>14.25</v>
      </c>
      <c r="L255" s="213">
        <f t="shared" si="133"/>
        <v>0.10961538461538461</v>
      </c>
      <c r="M255" s="208" t="s">
        <v>594</v>
      </c>
      <c r="N255" s="214">
        <v>43675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5">
        <v>91</v>
      </c>
      <c r="B256" s="206">
        <v>42901</v>
      </c>
      <c r="C256" s="206"/>
      <c r="D256" s="207" t="s">
        <v>749</v>
      </c>
      <c r="E256" s="208" t="s">
        <v>626</v>
      </c>
      <c r="F256" s="209">
        <v>214.5</v>
      </c>
      <c r="G256" s="208"/>
      <c r="H256" s="208">
        <v>262</v>
      </c>
      <c r="I256" s="210">
        <v>262</v>
      </c>
      <c r="J256" s="211" t="s">
        <v>750</v>
      </c>
      <c r="K256" s="212">
        <f t="shared" si="132"/>
        <v>47.5</v>
      </c>
      <c r="L256" s="213">
        <f t="shared" si="133"/>
        <v>0.22144522144522144</v>
      </c>
      <c r="M256" s="208" t="s">
        <v>594</v>
      </c>
      <c r="N256" s="214">
        <v>42977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92</v>
      </c>
      <c r="B257" s="237">
        <v>42933</v>
      </c>
      <c r="C257" s="237"/>
      <c r="D257" s="238" t="s">
        <v>751</v>
      </c>
      <c r="E257" s="239" t="s">
        <v>626</v>
      </c>
      <c r="F257" s="240">
        <v>370</v>
      </c>
      <c r="G257" s="239"/>
      <c r="H257" s="239">
        <v>447.5</v>
      </c>
      <c r="I257" s="241">
        <v>450</v>
      </c>
      <c r="J257" s="242" t="s">
        <v>684</v>
      </c>
      <c r="K257" s="212">
        <f t="shared" si="132"/>
        <v>77.5</v>
      </c>
      <c r="L257" s="243">
        <f t="shared" si="133"/>
        <v>0.20945945945945946</v>
      </c>
      <c r="M257" s="239" t="s">
        <v>594</v>
      </c>
      <c r="N257" s="244">
        <v>43035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6">
        <v>93</v>
      </c>
      <c r="B258" s="237">
        <v>42943</v>
      </c>
      <c r="C258" s="237"/>
      <c r="D258" s="238" t="s">
        <v>184</v>
      </c>
      <c r="E258" s="239" t="s">
        <v>626</v>
      </c>
      <c r="F258" s="240">
        <v>657.5</v>
      </c>
      <c r="G258" s="239"/>
      <c r="H258" s="239">
        <v>825</v>
      </c>
      <c r="I258" s="241">
        <v>820</v>
      </c>
      <c r="J258" s="242" t="s">
        <v>684</v>
      </c>
      <c r="K258" s="212">
        <f t="shared" si="132"/>
        <v>167.5</v>
      </c>
      <c r="L258" s="243">
        <f t="shared" si="133"/>
        <v>0.25475285171102663</v>
      </c>
      <c r="M258" s="239" t="s">
        <v>594</v>
      </c>
      <c r="N258" s="244">
        <v>43090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5">
        <v>94</v>
      </c>
      <c r="B259" s="206">
        <v>42964</v>
      </c>
      <c r="C259" s="206"/>
      <c r="D259" s="207" t="s">
        <v>365</v>
      </c>
      <c r="E259" s="208" t="s">
        <v>626</v>
      </c>
      <c r="F259" s="209">
        <v>605</v>
      </c>
      <c r="G259" s="208"/>
      <c r="H259" s="208">
        <v>750</v>
      </c>
      <c r="I259" s="210">
        <v>750</v>
      </c>
      <c r="J259" s="211" t="s">
        <v>742</v>
      </c>
      <c r="K259" s="212">
        <f t="shared" si="132"/>
        <v>145</v>
      </c>
      <c r="L259" s="213">
        <f t="shared" si="133"/>
        <v>0.23966942148760331</v>
      </c>
      <c r="M259" s="208" t="s">
        <v>594</v>
      </c>
      <c r="N259" s="214">
        <v>43027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5">
        <v>95</v>
      </c>
      <c r="B260" s="216">
        <v>42979</v>
      </c>
      <c r="C260" s="216"/>
      <c r="D260" s="224" t="s">
        <v>752</v>
      </c>
      <c r="E260" s="219" t="s">
        <v>626</v>
      </c>
      <c r="F260" s="219">
        <v>255</v>
      </c>
      <c r="G260" s="220"/>
      <c r="H260" s="220">
        <v>217.25</v>
      </c>
      <c r="I260" s="220">
        <v>320</v>
      </c>
      <c r="J260" s="221" t="s">
        <v>753</v>
      </c>
      <c r="K260" s="222">
        <f t="shared" si="132"/>
        <v>-37.75</v>
      </c>
      <c r="L260" s="225">
        <f t="shared" si="133"/>
        <v>-0.14803921568627451</v>
      </c>
      <c r="M260" s="219" t="s">
        <v>607</v>
      </c>
      <c r="N260" s="216">
        <v>43661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5">
        <v>96</v>
      </c>
      <c r="B261" s="206">
        <v>42997</v>
      </c>
      <c r="C261" s="206"/>
      <c r="D261" s="207" t="s">
        <v>754</v>
      </c>
      <c r="E261" s="208" t="s">
        <v>626</v>
      </c>
      <c r="F261" s="209">
        <v>215</v>
      </c>
      <c r="G261" s="208"/>
      <c r="H261" s="208">
        <v>258</v>
      </c>
      <c r="I261" s="210">
        <v>258</v>
      </c>
      <c r="J261" s="211" t="s">
        <v>684</v>
      </c>
      <c r="K261" s="212">
        <f t="shared" si="132"/>
        <v>43</v>
      </c>
      <c r="L261" s="213">
        <f t="shared" si="133"/>
        <v>0.2</v>
      </c>
      <c r="M261" s="208" t="s">
        <v>594</v>
      </c>
      <c r="N261" s="214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5">
        <v>97</v>
      </c>
      <c r="B262" s="206">
        <v>42997</v>
      </c>
      <c r="C262" s="206"/>
      <c r="D262" s="207" t="s">
        <v>754</v>
      </c>
      <c r="E262" s="208" t="s">
        <v>626</v>
      </c>
      <c r="F262" s="209">
        <v>215</v>
      </c>
      <c r="G262" s="208"/>
      <c r="H262" s="208">
        <v>258</v>
      </c>
      <c r="I262" s="210">
        <v>258</v>
      </c>
      <c r="J262" s="242" t="s">
        <v>684</v>
      </c>
      <c r="K262" s="212">
        <v>43</v>
      </c>
      <c r="L262" s="213">
        <v>0.2</v>
      </c>
      <c r="M262" s="208" t="s">
        <v>594</v>
      </c>
      <c r="N262" s="214">
        <v>43040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98</v>
      </c>
      <c r="B263" s="237">
        <v>42998</v>
      </c>
      <c r="C263" s="237"/>
      <c r="D263" s="238" t="s">
        <v>755</v>
      </c>
      <c r="E263" s="239" t="s">
        <v>626</v>
      </c>
      <c r="F263" s="209">
        <v>75</v>
      </c>
      <c r="G263" s="239"/>
      <c r="H263" s="239">
        <v>90</v>
      </c>
      <c r="I263" s="241">
        <v>90</v>
      </c>
      <c r="J263" s="211" t="s">
        <v>756</v>
      </c>
      <c r="K263" s="212">
        <f t="shared" ref="K263:K268" si="134">H263-F263</f>
        <v>15</v>
      </c>
      <c r="L263" s="213">
        <f t="shared" ref="L263:L268" si="135">K263/F263</f>
        <v>0.2</v>
      </c>
      <c r="M263" s="208" t="s">
        <v>594</v>
      </c>
      <c r="N263" s="214">
        <v>43019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99</v>
      </c>
      <c r="B264" s="237">
        <v>43011</v>
      </c>
      <c r="C264" s="237"/>
      <c r="D264" s="238" t="s">
        <v>609</v>
      </c>
      <c r="E264" s="239" t="s">
        <v>626</v>
      </c>
      <c r="F264" s="240">
        <v>315</v>
      </c>
      <c r="G264" s="239"/>
      <c r="H264" s="239">
        <v>392</v>
      </c>
      <c r="I264" s="241">
        <v>384</v>
      </c>
      <c r="J264" s="242" t="s">
        <v>757</v>
      </c>
      <c r="K264" s="212">
        <f t="shared" si="134"/>
        <v>77</v>
      </c>
      <c r="L264" s="243">
        <f t="shared" si="135"/>
        <v>0.24444444444444444</v>
      </c>
      <c r="M264" s="239" t="s">
        <v>594</v>
      </c>
      <c r="N264" s="244">
        <v>43017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6">
        <v>100</v>
      </c>
      <c r="B265" s="237">
        <v>43013</v>
      </c>
      <c r="C265" s="237"/>
      <c r="D265" s="238" t="s">
        <v>465</v>
      </c>
      <c r="E265" s="239" t="s">
        <v>626</v>
      </c>
      <c r="F265" s="240">
        <v>145</v>
      </c>
      <c r="G265" s="239"/>
      <c r="H265" s="239">
        <v>179</v>
      </c>
      <c r="I265" s="241">
        <v>180</v>
      </c>
      <c r="J265" s="242" t="s">
        <v>758</v>
      </c>
      <c r="K265" s="212">
        <f t="shared" si="134"/>
        <v>34</v>
      </c>
      <c r="L265" s="243">
        <f t="shared" si="135"/>
        <v>0.23448275862068965</v>
      </c>
      <c r="M265" s="239" t="s">
        <v>594</v>
      </c>
      <c r="N265" s="244">
        <v>43025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101</v>
      </c>
      <c r="B266" s="237">
        <v>43014</v>
      </c>
      <c r="C266" s="237"/>
      <c r="D266" s="238" t="s">
        <v>339</v>
      </c>
      <c r="E266" s="239" t="s">
        <v>626</v>
      </c>
      <c r="F266" s="240">
        <v>256</v>
      </c>
      <c r="G266" s="239"/>
      <c r="H266" s="239">
        <v>323</v>
      </c>
      <c r="I266" s="241">
        <v>320</v>
      </c>
      <c r="J266" s="242" t="s">
        <v>684</v>
      </c>
      <c r="K266" s="212">
        <f t="shared" si="134"/>
        <v>67</v>
      </c>
      <c r="L266" s="243">
        <f t="shared" si="135"/>
        <v>0.26171875</v>
      </c>
      <c r="M266" s="239" t="s">
        <v>594</v>
      </c>
      <c r="N266" s="244">
        <v>43067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6">
        <v>102</v>
      </c>
      <c r="B267" s="237">
        <v>43017</v>
      </c>
      <c r="C267" s="237"/>
      <c r="D267" s="238" t="s">
        <v>355</v>
      </c>
      <c r="E267" s="239" t="s">
        <v>626</v>
      </c>
      <c r="F267" s="240">
        <v>137.5</v>
      </c>
      <c r="G267" s="239"/>
      <c r="H267" s="239">
        <v>184</v>
      </c>
      <c r="I267" s="241">
        <v>183</v>
      </c>
      <c r="J267" s="242" t="s">
        <v>759</v>
      </c>
      <c r="K267" s="212">
        <f t="shared" si="134"/>
        <v>46.5</v>
      </c>
      <c r="L267" s="243">
        <f t="shared" si="135"/>
        <v>0.33818181818181819</v>
      </c>
      <c r="M267" s="239" t="s">
        <v>594</v>
      </c>
      <c r="N267" s="244">
        <v>43108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103</v>
      </c>
      <c r="B268" s="237">
        <v>43018</v>
      </c>
      <c r="C268" s="237"/>
      <c r="D268" s="238" t="s">
        <v>760</v>
      </c>
      <c r="E268" s="239" t="s">
        <v>626</v>
      </c>
      <c r="F268" s="240">
        <v>125.5</v>
      </c>
      <c r="G268" s="239"/>
      <c r="H268" s="239">
        <v>158</v>
      </c>
      <c r="I268" s="241">
        <v>155</v>
      </c>
      <c r="J268" s="242" t="s">
        <v>761</v>
      </c>
      <c r="K268" s="212">
        <f t="shared" si="134"/>
        <v>32.5</v>
      </c>
      <c r="L268" s="243">
        <f t="shared" si="135"/>
        <v>0.25896414342629481</v>
      </c>
      <c r="M268" s="239" t="s">
        <v>594</v>
      </c>
      <c r="N268" s="244">
        <v>43067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104</v>
      </c>
      <c r="B269" s="237">
        <v>43018</v>
      </c>
      <c r="C269" s="237"/>
      <c r="D269" s="238" t="s">
        <v>762</v>
      </c>
      <c r="E269" s="239" t="s">
        <v>626</v>
      </c>
      <c r="F269" s="240">
        <v>895</v>
      </c>
      <c r="G269" s="239"/>
      <c r="H269" s="239">
        <v>1122.5</v>
      </c>
      <c r="I269" s="241">
        <v>1078</v>
      </c>
      <c r="J269" s="242" t="s">
        <v>763</v>
      </c>
      <c r="K269" s="212">
        <v>227.5</v>
      </c>
      <c r="L269" s="243">
        <v>0.25418994413407803</v>
      </c>
      <c r="M269" s="239" t="s">
        <v>594</v>
      </c>
      <c r="N269" s="244">
        <v>43117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105</v>
      </c>
      <c r="B270" s="237">
        <v>43020</v>
      </c>
      <c r="C270" s="237"/>
      <c r="D270" s="238" t="s">
        <v>348</v>
      </c>
      <c r="E270" s="239" t="s">
        <v>626</v>
      </c>
      <c r="F270" s="240">
        <v>525</v>
      </c>
      <c r="G270" s="239"/>
      <c r="H270" s="239">
        <v>629</v>
      </c>
      <c r="I270" s="241">
        <v>629</v>
      </c>
      <c r="J270" s="242" t="s">
        <v>684</v>
      </c>
      <c r="K270" s="212">
        <v>104</v>
      </c>
      <c r="L270" s="243">
        <v>0.19809523809523799</v>
      </c>
      <c r="M270" s="239" t="s">
        <v>594</v>
      </c>
      <c r="N270" s="244">
        <v>43119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6">
        <v>106</v>
      </c>
      <c r="B271" s="237">
        <v>43046</v>
      </c>
      <c r="C271" s="237"/>
      <c r="D271" s="238" t="s">
        <v>390</v>
      </c>
      <c r="E271" s="239" t="s">
        <v>626</v>
      </c>
      <c r="F271" s="240">
        <v>740</v>
      </c>
      <c r="G271" s="239"/>
      <c r="H271" s="239">
        <v>892.5</v>
      </c>
      <c r="I271" s="241">
        <v>900</v>
      </c>
      <c r="J271" s="242" t="s">
        <v>764</v>
      </c>
      <c r="K271" s="212">
        <f t="shared" ref="K271:K273" si="136">H271-F271</f>
        <v>152.5</v>
      </c>
      <c r="L271" s="243">
        <f t="shared" ref="L271:L273" si="137">K271/F271</f>
        <v>0.20608108108108109</v>
      </c>
      <c r="M271" s="239" t="s">
        <v>594</v>
      </c>
      <c r="N271" s="244">
        <v>43052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5">
        <v>107</v>
      </c>
      <c r="B272" s="206">
        <v>43073</v>
      </c>
      <c r="C272" s="206"/>
      <c r="D272" s="207" t="s">
        <v>765</v>
      </c>
      <c r="E272" s="208" t="s">
        <v>626</v>
      </c>
      <c r="F272" s="209">
        <v>118.5</v>
      </c>
      <c r="G272" s="208"/>
      <c r="H272" s="208">
        <v>143.5</v>
      </c>
      <c r="I272" s="210">
        <v>145</v>
      </c>
      <c r="J272" s="211" t="s">
        <v>616</v>
      </c>
      <c r="K272" s="212">
        <f t="shared" si="136"/>
        <v>25</v>
      </c>
      <c r="L272" s="213">
        <f t="shared" si="137"/>
        <v>0.2109704641350211</v>
      </c>
      <c r="M272" s="208" t="s">
        <v>594</v>
      </c>
      <c r="N272" s="214">
        <v>43097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5">
        <v>108</v>
      </c>
      <c r="B273" s="216">
        <v>43090</v>
      </c>
      <c r="C273" s="216"/>
      <c r="D273" s="217" t="s">
        <v>436</v>
      </c>
      <c r="E273" s="218" t="s">
        <v>626</v>
      </c>
      <c r="F273" s="219">
        <v>715</v>
      </c>
      <c r="G273" s="219"/>
      <c r="H273" s="220">
        <v>500</v>
      </c>
      <c r="I273" s="220">
        <v>872</v>
      </c>
      <c r="J273" s="221" t="s">
        <v>766</v>
      </c>
      <c r="K273" s="222">
        <f t="shared" si="136"/>
        <v>-215</v>
      </c>
      <c r="L273" s="223">
        <f t="shared" si="137"/>
        <v>-0.30069930069930068</v>
      </c>
      <c r="M273" s="219" t="s">
        <v>607</v>
      </c>
      <c r="N273" s="216">
        <v>43670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5">
        <v>109</v>
      </c>
      <c r="B274" s="206">
        <v>43098</v>
      </c>
      <c r="C274" s="206"/>
      <c r="D274" s="207" t="s">
        <v>609</v>
      </c>
      <c r="E274" s="208" t="s">
        <v>626</v>
      </c>
      <c r="F274" s="209">
        <v>435</v>
      </c>
      <c r="G274" s="208"/>
      <c r="H274" s="208">
        <v>542.5</v>
      </c>
      <c r="I274" s="210">
        <v>539</v>
      </c>
      <c r="J274" s="211" t="s">
        <v>684</v>
      </c>
      <c r="K274" s="212">
        <v>107.5</v>
      </c>
      <c r="L274" s="213">
        <v>0.247126436781609</v>
      </c>
      <c r="M274" s="208" t="s">
        <v>594</v>
      </c>
      <c r="N274" s="214">
        <v>43206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5">
        <v>110</v>
      </c>
      <c r="B275" s="206">
        <v>43098</v>
      </c>
      <c r="C275" s="206"/>
      <c r="D275" s="207" t="s">
        <v>565</v>
      </c>
      <c r="E275" s="208" t="s">
        <v>626</v>
      </c>
      <c r="F275" s="209">
        <v>885</v>
      </c>
      <c r="G275" s="208"/>
      <c r="H275" s="208">
        <v>1090</v>
      </c>
      <c r="I275" s="210">
        <v>1084</v>
      </c>
      <c r="J275" s="211" t="s">
        <v>684</v>
      </c>
      <c r="K275" s="212">
        <v>205</v>
      </c>
      <c r="L275" s="213">
        <v>0.23163841807909599</v>
      </c>
      <c r="M275" s="208" t="s">
        <v>594</v>
      </c>
      <c r="N275" s="214">
        <v>43213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5">
        <v>111</v>
      </c>
      <c r="B276" s="246">
        <v>43192</v>
      </c>
      <c r="C276" s="246"/>
      <c r="D276" s="224" t="s">
        <v>767</v>
      </c>
      <c r="E276" s="219" t="s">
        <v>626</v>
      </c>
      <c r="F276" s="247">
        <v>478.5</v>
      </c>
      <c r="G276" s="219"/>
      <c r="H276" s="219">
        <v>442</v>
      </c>
      <c r="I276" s="220">
        <v>613</v>
      </c>
      <c r="J276" s="221" t="s">
        <v>768</v>
      </c>
      <c r="K276" s="222">
        <f t="shared" ref="K276:K279" si="138">H276-F276</f>
        <v>-36.5</v>
      </c>
      <c r="L276" s="223">
        <f t="shared" ref="L276:L279" si="139">K276/F276</f>
        <v>-7.6280041797283177E-2</v>
      </c>
      <c r="M276" s="219" t="s">
        <v>607</v>
      </c>
      <c r="N276" s="216">
        <v>43762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5">
        <v>112</v>
      </c>
      <c r="B277" s="216">
        <v>43194</v>
      </c>
      <c r="C277" s="216"/>
      <c r="D277" s="217" t="s">
        <v>769</v>
      </c>
      <c r="E277" s="218" t="s">
        <v>626</v>
      </c>
      <c r="F277" s="219">
        <f>141.5-7.3</f>
        <v>134.19999999999999</v>
      </c>
      <c r="G277" s="219"/>
      <c r="H277" s="220">
        <v>77</v>
      </c>
      <c r="I277" s="220">
        <v>180</v>
      </c>
      <c r="J277" s="221" t="s">
        <v>770</v>
      </c>
      <c r="K277" s="222">
        <f t="shared" si="138"/>
        <v>-57.199999999999989</v>
      </c>
      <c r="L277" s="223">
        <f t="shared" si="139"/>
        <v>-0.42622950819672129</v>
      </c>
      <c r="M277" s="219" t="s">
        <v>607</v>
      </c>
      <c r="N277" s="216">
        <v>43522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5">
        <v>113</v>
      </c>
      <c r="B278" s="216">
        <v>43209</v>
      </c>
      <c r="C278" s="216"/>
      <c r="D278" s="217" t="s">
        <v>771</v>
      </c>
      <c r="E278" s="218" t="s">
        <v>626</v>
      </c>
      <c r="F278" s="219">
        <v>430</v>
      </c>
      <c r="G278" s="219"/>
      <c r="H278" s="220">
        <v>220</v>
      </c>
      <c r="I278" s="220">
        <v>537</v>
      </c>
      <c r="J278" s="221" t="s">
        <v>772</v>
      </c>
      <c r="K278" s="222">
        <f t="shared" si="138"/>
        <v>-210</v>
      </c>
      <c r="L278" s="223">
        <f t="shared" si="139"/>
        <v>-0.48837209302325579</v>
      </c>
      <c r="M278" s="219" t="s">
        <v>607</v>
      </c>
      <c r="N278" s="216">
        <v>43252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114</v>
      </c>
      <c r="B279" s="237">
        <v>43220</v>
      </c>
      <c r="C279" s="237"/>
      <c r="D279" s="238" t="s">
        <v>391</v>
      </c>
      <c r="E279" s="239" t="s">
        <v>626</v>
      </c>
      <c r="F279" s="239">
        <v>153.5</v>
      </c>
      <c r="G279" s="239"/>
      <c r="H279" s="239">
        <v>196</v>
      </c>
      <c r="I279" s="241">
        <v>196</v>
      </c>
      <c r="J279" s="211" t="s">
        <v>773</v>
      </c>
      <c r="K279" s="212">
        <f t="shared" si="138"/>
        <v>42.5</v>
      </c>
      <c r="L279" s="213">
        <f t="shared" si="139"/>
        <v>0.27687296416938112</v>
      </c>
      <c r="M279" s="208" t="s">
        <v>594</v>
      </c>
      <c r="N279" s="214">
        <v>43605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5">
        <v>115</v>
      </c>
      <c r="B280" s="216">
        <v>43306</v>
      </c>
      <c r="C280" s="216"/>
      <c r="D280" s="217" t="s">
        <v>743</v>
      </c>
      <c r="E280" s="218" t="s">
        <v>626</v>
      </c>
      <c r="F280" s="219">
        <v>27.5</v>
      </c>
      <c r="G280" s="219"/>
      <c r="H280" s="220">
        <v>13.1</v>
      </c>
      <c r="I280" s="220">
        <v>60</v>
      </c>
      <c r="J280" s="221" t="s">
        <v>774</v>
      </c>
      <c r="K280" s="222">
        <v>-14.4</v>
      </c>
      <c r="L280" s="223">
        <v>-0.52363636363636401</v>
      </c>
      <c r="M280" s="219" t="s">
        <v>607</v>
      </c>
      <c r="N280" s="216">
        <v>43138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5">
        <v>116</v>
      </c>
      <c r="B281" s="246">
        <v>43318</v>
      </c>
      <c r="C281" s="246"/>
      <c r="D281" s="224" t="s">
        <v>775</v>
      </c>
      <c r="E281" s="219" t="s">
        <v>626</v>
      </c>
      <c r="F281" s="219">
        <v>148.5</v>
      </c>
      <c r="G281" s="219"/>
      <c r="H281" s="219">
        <v>102</v>
      </c>
      <c r="I281" s="220">
        <v>182</v>
      </c>
      <c r="J281" s="221" t="s">
        <v>776</v>
      </c>
      <c r="K281" s="222">
        <f>H281-F281</f>
        <v>-46.5</v>
      </c>
      <c r="L281" s="223">
        <f>K281/F281</f>
        <v>-0.31313131313131315</v>
      </c>
      <c r="M281" s="219" t="s">
        <v>607</v>
      </c>
      <c r="N281" s="216">
        <v>43661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5">
        <v>117</v>
      </c>
      <c r="B282" s="206">
        <v>43335</v>
      </c>
      <c r="C282" s="206"/>
      <c r="D282" s="207" t="s">
        <v>777</v>
      </c>
      <c r="E282" s="208" t="s">
        <v>626</v>
      </c>
      <c r="F282" s="239">
        <v>285</v>
      </c>
      <c r="G282" s="208"/>
      <c r="H282" s="208">
        <v>355</v>
      </c>
      <c r="I282" s="210">
        <v>364</v>
      </c>
      <c r="J282" s="211" t="s">
        <v>778</v>
      </c>
      <c r="K282" s="212">
        <v>70</v>
      </c>
      <c r="L282" s="213">
        <v>0.24561403508771901</v>
      </c>
      <c r="M282" s="208" t="s">
        <v>594</v>
      </c>
      <c r="N282" s="214">
        <v>43455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5">
        <v>118</v>
      </c>
      <c r="B283" s="206">
        <v>43341</v>
      </c>
      <c r="C283" s="206"/>
      <c r="D283" s="207" t="s">
        <v>379</v>
      </c>
      <c r="E283" s="208" t="s">
        <v>626</v>
      </c>
      <c r="F283" s="239">
        <v>525</v>
      </c>
      <c r="G283" s="208"/>
      <c r="H283" s="208">
        <v>585</v>
      </c>
      <c r="I283" s="210">
        <v>635</v>
      </c>
      <c r="J283" s="211" t="s">
        <v>779</v>
      </c>
      <c r="K283" s="212">
        <f t="shared" ref="K283:K300" si="140">H283-F283</f>
        <v>60</v>
      </c>
      <c r="L283" s="213">
        <f t="shared" ref="L283:L300" si="141">K283/F283</f>
        <v>0.11428571428571428</v>
      </c>
      <c r="M283" s="208" t="s">
        <v>594</v>
      </c>
      <c r="N283" s="214">
        <v>43662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5">
        <v>119</v>
      </c>
      <c r="B284" s="206">
        <v>43395</v>
      </c>
      <c r="C284" s="206"/>
      <c r="D284" s="207" t="s">
        <v>365</v>
      </c>
      <c r="E284" s="208" t="s">
        <v>626</v>
      </c>
      <c r="F284" s="239">
        <v>475</v>
      </c>
      <c r="G284" s="208"/>
      <c r="H284" s="208">
        <v>574</v>
      </c>
      <c r="I284" s="210">
        <v>570</v>
      </c>
      <c r="J284" s="211" t="s">
        <v>684</v>
      </c>
      <c r="K284" s="212">
        <f t="shared" si="140"/>
        <v>99</v>
      </c>
      <c r="L284" s="213">
        <f t="shared" si="141"/>
        <v>0.20842105263157895</v>
      </c>
      <c r="M284" s="208" t="s">
        <v>594</v>
      </c>
      <c r="N284" s="214">
        <v>43403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120</v>
      </c>
      <c r="B285" s="237">
        <v>43397</v>
      </c>
      <c r="C285" s="237"/>
      <c r="D285" s="238" t="s">
        <v>386</v>
      </c>
      <c r="E285" s="239" t="s">
        <v>626</v>
      </c>
      <c r="F285" s="239">
        <v>707.5</v>
      </c>
      <c r="G285" s="239"/>
      <c r="H285" s="239">
        <v>872</v>
      </c>
      <c r="I285" s="241">
        <v>872</v>
      </c>
      <c r="J285" s="242" t="s">
        <v>684</v>
      </c>
      <c r="K285" s="212">
        <f t="shared" si="140"/>
        <v>164.5</v>
      </c>
      <c r="L285" s="243">
        <f t="shared" si="141"/>
        <v>0.23250883392226149</v>
      </c>
      <c r="M285" s="239" t="s">
        <v>594</v>
      </c>
      <c r="N285" s="244">
        <v>43482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121</v>
      </c>
      <c r="B286" s="237">
        <v>43398</v>
      </c>
      <c r="C286" s="237"/>
      <c r="D286" s="238" t="s">
        <v>780</v>
      </c>
      <c r="E286" s="239" t="s">
        <v>626</v>
      </c>
      <c r="F286" s="239">
        <v>162</v>
      </c>
      <c r="G286" s="239"/>
      <c r="H286" s="239">
        <v>204</v>
      </c>
      <c r="I286" s="241">
        <v>209</v>
      </c>
      <c r="J286" s="242" t="s">
        <v>781</v>
      </c>
      <c r="K286" s="212">
        <f t="shared" si="140"/>
        <v>42</v>
      </c>
      <c r="L286" s="243">
        <f t="shared" si="141"/>
        <v>0.25925925925925924</v>
      </c>
      <c r="M286" s="239" t="s">
        <v>594</v>
      </c>
      <c r="N286" s="244">
        <v>43539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6">
        <v>122</v>
      </c>
      <c r="B287" s="237">
        <v>43399</v>
      </c>
      <c r="C287" s="237"/>
      <c r="D287" s="238" t="s">
        <v>484</v>
      </c>
      <c r="E287" s="239" t="s">
        <v>626</v>
      </c>
      <c r="F287" s="239">
        <v>240</v>
      </c>
      <c r="G287" s="239"/>
      <c r="H287" s="239">
        <v>297</v>
      </c>
      <c r="I287" s="241">
        <v>297</v>
      </c>
      <c r="J287" s="242" t="s">
        <v>684</v>
      </c>
      <c r="K287" s="248">
        <f t="shared" si="140"/>
        <v>57</v>
      </c>
      <c r="L287" s="243">
        <f t="shared" si="141"/>
        <v>0.23749999999999999</v>
      </c>
      <c r="M287" s="239" t="s">
        <v>594</v>
      </c>
      <c r="N287" s="244">
        <v>43417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5">
        <v>123</v>
      </c>
      <c r="B288" s="206">
        <v>43439</v>
      </c>
      <c r="C288" s="206"/>
      <c r="D288" s="207" t="s">
        <v>782</v>
      </c>
      <c r="E288" s="208" t="s">
        <v>626</v>
      </c>
      <c r="F288" s="208">
        <v>202.5</v>
      </c>
      <c r="G288" s="208"/>
      <c r="H288" s="208">
        <v>255</v>
      </c>
      <c r="I288" s="210">
        <v>252</v>
      </c>
      <c r="J288" s="211" t="s">
        <v>684</v>
      </c>
      <c r="K288" s="212">
        <f t="shared" si="140"/>
        <v>52.5</v>
      </c>
      <c r="L288" s="213">
        <f t="shared" si="141"/>
        <v>0.25925925925925924</v>
      </c>
      <c r="M288" s="208" t="s">
        <v>594</v>
      </c>
      <c r="N288" s="214">
        <v>43542</v>
      </c>
      <c r="O288" s="1"/>
      <c r="P288" s="1"/>
      <c r="Q288" s="1"/>
      <c r="R288" s="6" t="s">
        <v>783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124</v>
      </c>
      <c r="B289" s="237">
        <v>43465</v>
      </c>
      <c r="C289" s="206"/>
      <c r="D289" s="238" t="s">
        <v>418</v>
      </c>
      <c r="E289" s="239" t="s">
        <v>626</v>
      </c>
      <c r="F289" s="239">
        <v>710</v>
      </c>
      <c r="G289" s="239"/>
      <c r="H289" s="239">
        <v>866</v>
      </c>
      <c r="I289" s="241">
        <v>866</v>
      </c>
      <c r="J289" s="242" t="s">
        <v>684</v>
      </c>
      <c r="K289" s="212">
        <f t="shared" si="140"/>
        <v>156</v>
      </c>
      <c r="L289" s="213">
        <f t="shared" si="141"/>
        <v>0.21971830985915494</v>
      </c>
      <c r="M289" s="208" t="s">
        <v>594</v>
      </c>
      <c r="N289" s="214">
        <v>43553</v>
      </c>
      <c r="O289" s="1"/>
      <c r="P289" s="1"/>
      <c r="Q289" s="1"/>
      <c r="R289" s="6" t="s">
        <v>783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6">
        <v>125</v>
      </c>
      <c r="B290" s="237">
        <v>43522</v>
      </c>
      <c r="C290" s="237"/>
      <c r="D290" s="238" t="s">
        <v>153</v>
      </c>
      <c r="E290" s="239" t="s">
        <v>626</v>
      </c>
      <c r="F290" s="239">
        <v>337.25</v>
      </c>
      <c r="G290" s="239"/>
      <c r="H290" s="239">
        <v>398.5</v>
      </c>
      <c r="I290" s="241">
        <v>411</v>
      </c>
      <c r="J290" s="211" t="s">
        <v>784</v>
      </c>
      <c r="K290" s="212">
        <f t="shared" si="140"/>
        <v>61.25</v>
      </c>
      <c r="L290" s="213">
        <f t="shared" si="141"/>
        <v>0.1816160118606375</v>
      </c>
      <c r="M290" s="208" t="s">
        <v>594</v>
      </c>
      <c r="N290" s="214">
        <v>43760</v>
      </c>
      <c r="O290" s="1"/>
      <c r="P290" s="1"/>
      <c r="Q290" s="1"/>
      <c r="R290" s="6" t="s">
        <v>783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9">
        <v>126</v>
      </c>
      <c r="B291" s="250">
        <v>43559</v>
      </c>
      <c r="C291" s="250"/>
      <c r="D291" s="251" t="s">
        <v>785</v>
      </c>
      <c r="E291" s="252" t="s">
        <v>626</v>
      </c>
      <c r="F291" s="252">
        <v>130</v>
      </c>
      <c r="G291" s="252"/>
      <c r="H291" s="252">
        <v>65</v>
      </c>
      <c r="I291" s="253">
        <v>158</v>
      </c>
      <c r="J291" s="221" t="s">
        <v>786</v>
      </c>
      <c r="K291" s="222">
        <f t="shared" si="140"/>
        <v>-65</v>
      </c>
      <c r="L291" s="223">
        <f t="shared" si="141"/>
        <v>-0.5</v>
      </c>
      <c r="M291" s="219" t="s">
        <v>607</v>
      </c>
      <c r="N291" s="216">
        <v>43726</v>
      </c>
      <c r="O291" s="1"/>
      <c r="P291" s="1"/>
      <c r="Q291" s="1"/>
      <c r="R291" s="6" t="s">
        <v>787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6">
        <v>127</v>
      </c>
      <c r="B292" s="237">
        <v>43017</v>
      </c>
      <c r="C292" s="237"/>
      <c r="D292" s="238" t="s">
        <v>186</v>
      </c>
      <c r="E292" s="239" t="s">
        <v>626</v>
      </c>
      <c r="F292" s="239">
        <v>141.5</v>
      </c>
      <c r="G292" s="239"/>
      <c r="H292" s="239">
        <v>183.5</v>
      </c>
      <c r="I292" s="241">
        <v>210</v>
      </c>
      <c r="J292" s="211" t="s">
        <v>781</v>
      </c>
      <c r="K292" s="212">
        <f t="shared" si="140"/>
        <v>42</v>
      </c>
      <c r="L292" s="213">
        <f t="shared" si="141"/>
        <v>0.29681978798586572</v>
      </c>
      <c r="M292" s="208" t="s">
        <v>594</v>
      </c>
      <c r="N292" s="214">
        <v>43042</v>
      </c>
      <c r="O292" s="1"/>
      <c r="P292" s="1"/>
      <c r="Q292" s="1"/>
      <c r="R292" s="6" t="s">
        <v>787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9">
        <v>128</v>
      </c>
      <c r="B293" s="250">
        <v>43074</v>
      </c>
      <c r="C293" s="250"/>
      <c r="D293" s="251" t="s">
        <v>788</v>
      </c>
      <c r="E293" s="252" t="s">
        <v>626</v>
      </c>
      <c r="F293" s="247">
        <v>172</v>
      </c>
      <c r="G293" s="252"/>
      <c r="H293" s="252">
        <v>155.25</v>
      </c>
      <c r="I293" s="253">
        <v>230</v>
      </c>
      <c r="J293" s="221" t="s">
        <v>789</v>
      </c>
      <c r="K293" s="222">
        <f t="shared" si="140"/>
        <v>-16.75</v>
      </c>
      <c r="L293" s="223">
        <f t="shared" si="141"/>
        <v>-9.7383720930232565E-2</v>
      </c>
      <c r="M293" s="219" t="s">
        <v>607</v>
      </c>
      <c r="N293" s="216">
        <v>43787</v>
      </c>
      <c r="O293" s="1"/>
      <c r="P293" s="1"/>
      <c r="Q293" s="1"/>
      <c r="R293" s="6" t="s">
        <v>787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129</v>
      </c>
      <c r="B294" s="237">
        <v>43398</v>
      </c>
      <c r="C294" s="237"/>
      <c r="D294" s="238" t="s">
        <v>108</v>
      </c>
      <c r="E294" s="239" t="s">
        <v>626</v>
      </c>
      <c r="F294" s="239">
        <v>698.5</v>
      </c>
      <c r="G294" s="239"/>
      <c r="H294" s="239">
        <v>890</v>
      </c>
      <c r="I294" s="241">
        <v>890</v>
      </c>
      <c r="J294" s="211" t="s">
        <v>790</v>
      </c>
      <c r="K294" s="212">
        <f t="shared" si="140"/>
        <v>191.5</v>
      </c>
      <c r="L294" s="213">
        <f t="shared" si="141"/>
        <v>0.27415891195418757</v>
      </c>
      <c r="M294" s="208" t="s">
        <v>594</v>
      </c>
      <c r="N294" s="214">
        <v>44328</v>
      </c>
      <c r="O294" s="1"/>
      <c r="P294" s="1"/>
      <c r="Q294" s="1"/>
      <c r="R294" s="6" t="s">
        <v>783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130</v>
      </c>
      <c r="B295" s="237">
        <v>42877</v>
      </c>
      <c r="C295" s="237"/>
      <c r="D295" s="238" t="s">
        <v>378</v>
      </c>
      <c r="E295" s="239" t="s">
        <v>626</v>
      </c>
      <c r="F295" s="239">
        <v>127.6</v>
      </c>
      <c r="G295" s="239"/>
      <c r="H295" s="239">
        <v>138</v>
      </c>
      <c r="I295" s="241">
        <v>190</v>
      </c>
      <c r="J295" s="211" t="s">
        <v>791</v>
      </c>
      <c r="K295" s="212">
        <f t="shared" si="140"/>
        <v>10.400000000000006</v>
      </c>
      <c r="L295" s="213">
        <f t="shared" si="141"/>
        <v>8.1504702194357417E-2</v>
      </c>
      <c r="M295" s="208" t="s">
        <v>594</v>
      </c>
      <c r="N295" s="214">
        <v>43774</v>
      </c>
      <c r="O295" s="1"/>
      <c r="P295" s="1"/>
      <c r="Q295" s="1"/>
      <c r="R295" s="6" t="s">
        <v>787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131</v>
      </c>
      <c r="B296" s="237">
        <v>43158</v>
      </c>
      <c r="C296" s="237"/>
      <c r="D296" s="238" t="s">
        <v>792</v>
      </c>
      <c r="E296" s="239" t="s">
        <v>626</v>
      </c>
      <c r="F296" s="239">
        <v>317</v>
      </c>
      <c r="G296" s="239"/>
      <c r="H296" s="239">
        <v>382.5</v>
      </c>
      <c r="I296" s="241">
        <v>398</v>
      </c>
      <c r="J296" s="211" t="s">
        <v>793</v>
      </c>
      <c r="K296" s="212">
        <f t="shared" si="140"/>
        <v>65.5</v>
      </c>
      <c r="L296" s="213">
        <f t="shared" si="141"/>
        <v>0.20662460567823343</v>
      </c>
      <c r="M296" s="208" t="s">
        <v>594</v>
      </c>
      <c r="N296" s="214">
        <v>44238</v>
      </c>
      <c r="O296" s="1"/>
      <c r="P296" s="1"/>
      <c r="Q296" s="1"/>
      <c r="R296" s="6" t="s">
        <v>787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9">
        <v>132</v>
      </c>
      <c r="B297" s="250">
        <v>43164</v>
      </c>
      <c r="C297" s="250"/>
      <c r="D297" s="251" t="s">
        <v>145</v>
      </c>
      <c r="E297" s="252" t="s">
        <v>626</v>
      </c>
      <c r="F297" s="247">
        <f>510-14.4</f>
        <v>495.6</v>
      </c>
      <c r="G297" s="252"/>
      <c r="H297" s="252">
        <v>350</v>
      </c>
      <c r="I297" s="253">
        <v>672</v>
      </c>
      <c r="J297" s="221" t="s">
        <v>794</v>
      </c>
      <c r="K297" s="222">
        <f t="shared" si="140"/>
        <v>-145.60000000000002</v>
      </c>
      <c r="L297" s="223">
        <f t="shared" si="141"/>
        <v>-0.29378531073446329</v>
      </c>
      <c r="M297" s="219" t="s">
        <v>607</v>
      </c>
      <c r="N297" s="216">
        <v>43887</v>
      </c>
      <c r="O297" s="1"/>
      <c r="P297" s="1"/>
      <c r="Q297" s="1"/>
      <c r="R297" s="6" t="s">
        <v>783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9">
        <v>133</v>
      </c>
      <c r="B298" s="250">
        <v>43237</v>
      </c>
      <c r="C298" s="250"/>
      <c r="D298" s="251" t="s">
        <v>476</v>
      </c>
      <c r="E298" s="252" t="s">
        <v>626</v>
      </c>
      <c r="F298" s="247">
        <v>230.3</v>
      </c>
      <c r="G298" s="252"/>
      <c r="H298" s="252">
        <v>102.5</v>
      </c>
      <c r="I298" s="253">
        <v>348</v>
      </c>
      <c r="J298" s="221" t="s">
        <v>795</v>
      </c>
      <c r="K298" s="222">
        <f t="shared" si="140"/>
        <v>-127.80000000000001</v>
      </c>
      <c r="L298" s="223">
        <f t="shared" si="141"/>
        <v>-0.55492835432045162</v>
      </c>
      <c r="M298" s="219" t="s">
        <v>607</v>
      </c>
      <c r="N298" s="216">
        <v>43896</v>
      </c>
      <c r="O298" s="1"/>
      <c r="P298" s="1"/>
      <c r="Q298" s="1"/>
      <c r="R298" s="6" t="s">
        <v>783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134</v>
      </c>
      <c r="B299" s="237">
        <v>43258</v>
      </c>
      <c r="C299" s="237"/>
      <c r="D299" s="238" t="s">
        <v>441</v>
      </c>
      <c r="E299" s="239" t="s">
        <v>626</v>
      </c>
      <c r="F299" s="239">
        <f>342.5-5.1</f>
        <v>337.4</v>
      </c>
      <c r="G299" s="239"/>
      <c r="H299" s="239">
        <v>412.5</v>
      </c>
      <c r="I299" s="241">
        <v>439</v>
      </c>
      <c r="J299" s="211" t="s">
        <v>796</v>
      </c>
      <c r="K299" s="212">
        <f t="shared" si="140"/>
        <v>75.100000000000023</v>
      </c>
      <c r="L299" s="213">
        <f t="shared" si="141"/>
        <v>0.22258446947243635</v>
      </c>
      <c r="M299" s="208" t="s">
        <v>594</v>
      </c>
      <c r="N299" s="214">
        <v>44230</v>
      </c>
      <c r="O299" s="1"/>
      <c r="P299" s="1"/>
      <c r="Q299" s="1"/>
      <c r="R299" s="6" t="s">
        <v>787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0">
        <v>135</v>
      </c>
      <c r="B300" s="229">
        <v>43285</v>
      </c>
      <c r="C300" s="229"/>
      <c r="D300" s="230" t="s">
        <v>55</v>
      </c>
      <c r="E300" s="231" t="s">
        <v>626</v>
      </c>
      <c r="F300" s="231">
        <f>127.5-5.53</f>
        <v>121.97</v>
      </c>
      <c r="G300" s="232"/>
      <c r="H300" s="232">
        <v>122.5</v>
      </c>
      <c r="I300" s="232">
        <v>170</v>
      </c>
      <c r="J300" s="233" t="s">
        <v>830</v>
      </c>
      <c r="K300" s="234">
        <f t="shared" si="140"/>
        <v>0.53000000000000114</v>
      </c>
      <c r="L300" s="235">
        <f t="shared" si="141"/>
        <v>4.3453308190538747E-3</v>
      </c>
      <c r="M300" s="231" t="s">
        <v>717</v>
      </c>
      <c r="N300" s="229">
        <v>44431</v>
      </c>
      <c r="O300" s="1"/>
      <c r="P300" s="1"/>
      <c r="Q300" s="1"/>
      <c r="R300" s="6" t="s">
        <v>783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49">
        <v>136</v>
      </c>
      <c r="B301" s="250">
        <v>43294</v>
      </c>
      <c r="C301" s="250"/>
      <c r="D301" s="251" t="s">
        <v>367</v>
      </c>
      <c r="E301" s="252" t="s">
        <v>626</v>
      </c>
      <c r="F301" s="247">
        <v>46.5</v>
      </c>
      <c r="G301" s="252"/>
      <c r="H301" s="252">
        <v>17</v>
      </c>
      <c r="I301" s="253">
        <v>59</v>
      </c>
      <c r="J301" s="221" t="s">
        <v>797</v>
      </c>
      <c r="K301" s="222">
        <f t="shared" ref="K301:K309" si="142">H301-F301</f>
        <v>-29.5</v>
      </c>
      <c r="L301" s="223">
        <f t="shared" ref="L301:L309" si="143">K301/F301</f>
        <v>-0.63440860215053763</v>
      </c>
      <c r="M301" s="219" t="s">
        <v>607</v>
      </c>
      <c r="N301" s="216">
        <v>43887</v>
      </c>
      <c r="O301" s="1"/>
      <c r="P301" s="1"/>
      <c r="Q301" s="1"/>
      <c r="R301" s="6" t="s">
        <v>783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137</v>
      </c>
      <c r="B302" s="237">
        <v>43396</v>
      </c>
      <c r="C302" s="237"/>
      <c r="D302" s="238" t="s">
        <v>420</v>
      </c>
      <c r="E302" s="239" t="s">
        <v>626</v>
      </c>
      <c r="F302" s="239">
        <v>156.5</v>
      </c>
      <c r="G302" s="239"/>
      <c r="H302" s="239">
        <v>207.5</v>
      </c>
      <c r="I302" s="241">
        <v>191</v>
      </c>
      <c r="J302" s="211" t="s">
        <v>684</v>
      </c>
      <c r="K302" s="212">
        <f t="shared" si="142"/>
        <v>51</v>
      </c>
      <c r="L302" s="213">
        <f t="shared" si="143"/>
        <v>0.32587859424920129</v>
      </c>
      <c r="M302" s="208" t="s">
        <v>594</v>
      </c>
      <c r="N302" s="214">
        <v>44369</v>
      </c>
      <c r="O302" s="1"/>
      <c r="P302" s="1"/>
      <c r="Q302" s="1"/>
      <c r="R302" s="6" t="s">
        <v>783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138</v>
      </c>
      <c r="B303" s="237">
        <v>43439</v>
      </c>
      <c r="C303" s="237"/>
      <c r="D303" s="238" t="s">
        <v>329</v>
      </c>
      <c r="E303" s="239" t="s">
        <v>626</v>
      </c>
      <c r="F303" s="239">
        <v>259.5</v>
      </c>
      <c r="G303" s="239"/>
      <c r="H303" s="239">
        <v>320</v>
      </c>
      <c r="I303" s="241">
        <v>320</v>
      </c>
      <c r="J303" s="211" t="s">
        <v>684</v>
      </c>
      <c r="K303" s="212">
        <f t="shared" si="142"/>
        <v>60.5</v>
      </c>
      <c r="L303" s="213">
        <f t="shared" si="143"/>
        <v>0.23314065510597304</v>
      </c>
      <c r="M303" s="208" t="s">
        <v>594</v>
      </c>
      <c r="N303" s="214">
        <v>44323</v>
      </c>
      <c r="O303" s="1"/>
      <c r="P303" s="1"/>
      <c r="Q303" s="1"/>
      <c r="R303" s="6" t="s">
        <v>783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49">
        <v>139</v>
      </c>
      <c r="B304" s="250">
        <v>43439</v>
      </c>
      <c r="C304" s="250"/>
      <c r="D304" s="251" t="s">
        <v>798</v>
      </c>
      <c r="E304" s="252" t="s">
        <v>626</v>
      </c>
      <c r="F304" s="252">
        <v>715</v>
      </c>
      <c r="G304" s="252"/>
      <c r="H304" s="252">
        <v>445</v>
      </c>
      <c r="I304" s="253">
        <v>840</v>
      </c>
      <c r="J304" s="221" t="s">
        <v>799</v>
      </c>
      <c r="K304" s="222">
        <f t="shared" si="142"/>
        <v>-270</v>
      </c>
      <c r="L304" s="223">
        <f t="shared" si="143"/>
        <v>-0.3776223776223776</v>
      </c>
      <c r="M304" s="219" t="s">
        <v>607</v>
      </c>
      <c r="N304" s="216">
        <v>43800</v>
      </c>
      <c r="O304" s="1"/>
      <c r="P304" s="1"/>
      <c r="Q304" s="1"/>
      <c r="R304" s="6" t="s">
        <v>783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6">
        <v>140</v>
      </c>
      <c r="B305" s="237">
        <v>43469</v>
      </c>
      <c r="C305" s="237"/>
      <c r="D305" s="238" t="s">
        <v>158</v>
      </c>
      <c r="E305" s="239" t="s">
        <v>626</v>
      </c>
      <c r="F305" s="239">
        <v>875</v>
      </c>
      <c r="G305" s="239"/>
      <c r="H305" s="239">
        <v>1165</v>
      </c>
      <c r="I305" s="241">
        <v>1185</v>
      </c>
      <c r="J305" s="211" t="s">
        <v>800</v>
      </c>
      <c r="K305" s="212">
        <f t="shared" si="142"/>
        <v>290</v>
      </c>
      <c r="L305" s="213">
        <f t="shared" si="143"/>
        <v>0.33142857142857141</v>
      </c>
      <c r="M305" s="208" t="s">
        <v>594</v>
      </c>
      <c r="N305" s="214">
        <v>43847</v>
      </c>
      <c r="O305" s="1"/>
      <c r="P305" s="1"/>
      <c r="Q305" s="1"/>
      <c r="R305" s="6" t="s">
        <v>783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6">
        <v>141</v>
      </c>
      <c r="B306" s="237">
        <v>43559</v>
      </c>
      <c r="C306" s="237"/>
      <c r="D306" s="238" t="s">
        <v>345</v>
      </c>
      <c r="E306" s="239" t="s">
        <v>626</v>
      </c>
      <c r="F306" s="239">
        <f>387-14.63</f>
        <v>372.37</v>
      </c>
      <c r="G306" s="239"/>
      <c r="H306" s="239">
        <v>490</v>
      </c>
      <c r="I306" s="241">
        <v>490</v>
      </c>
      <c r="J306" s="211" t="s">
        <v>684</v>
      </c>
      <c r="K306" s="212">
        <f t="shared" si="142"/>
        <v>117.63</v>
      </c>
      <c r="L306" s="213">
        <f t="shared" si="143"/>
        <v>0.31589548030185027</v>
      </c>
      <c r="M306" s="208" t="s">
        <v>594</v>
      </c>
      <c r="N306" s="214">
        <v>43850</v>
      </c>
      <c r="O306" s="1"/>
      <c r="P306" s="1"/>
      <c r="Q306" s="1"/>
      <c r="R306" s="6" t="s">
        <v>783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49">
        <v>142</v>
      </c>
      <c r="B307" s="250">
        <v>43578</v>
      </c>
      <c r="C307" s="250"/>
      <c r="D307" s="251" t="s">
        <v>801</v>
      </c>
      <c r="E307" s="252" t="s">
        <v>596</v>
      </c>
      <c r="F307" s="252">
        <v>220</v>
      </c>
      <c r="G307" s="252"/>
      <c r="H307" s="252">
        <v>127.5</v>
      </c>
      <c r="I307" s="253">
        <v>284</v>
      </c>
      <c r="J307" s="221" t="s">
        <v>802</v>
      </c>
      <c r="K307" s="222">
        <f t="shared" si="142"/>
        <v>-92.5</v>
      </c>
      <c r="L307" s="223">
        <f t="shared" si="143"/>
        <v>-0.42045454545454547</v>
      </c>
      <c r="M307" s="219" t="s">
        <v>607</v>
      </c>
      <c r="N307" s="216">
        <v>43896</v>
      </c>
      <c r="O307" s="1"/>
      <c r="P307" s="1"/>
      <c r="Q307" s="1"/>
      <c r="R307" s="6" t="s">
        <v>783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6">
        <v>143</v>
      </c>
      <c r="B308" s="237">
        <v>43622</v>
      </c>
      <c r="C308" s="237"/>
      <c r="D308" s="238" t="s">
        <v>485</v>
      </c>
      <c r="E308" s="239" t="s">
        <v>596</v>
      </c>
      <c r="F308" s="239">
        <v>332.8</v>
      </c>
      <c r="G308" s="239"/>
      <c r="H308" s="239">
        <v>405</v>
      </c>
      <c r="I308" s="241">
        <v>419</v>
      </c>
      <c r="J308" s="211" t="s">
        <v>803</v>
      </c>
      <c r="K308" s="212">
        <f t="shared" si="142"/>
        <v>72.199999999999989</v>
      </c>
      <c r="L308" s="213">
        <f t="shared" si="143"/>
        <v>0.21694711538461534</v>
      </c>
      <c r="M308" s="208" t="s">
        <v>594</v>
      </c>
      <c r="N308" s="214">
        <v>43860</v>
      </c>
      <c r="O308" s="1"/>
      <c r="P308" s="1"/>
      <c r="Q308" s="1"/>
      <c r="R308" s="6" t="s">
        <v>787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30">
        <v>144</v>
      </c>
      <c r="B309" s="229">
        <v>43641</v>
      </c>
      <c r="C309" s="229"/>
      <c r="D309" s="230" t="s">
        <v>151</v>
      </c>
      <c r="E309" s="231" t="s">
        <v>626</v>
      </c>
      <c r="F309" s="231">
        <v>386</v>
      </c>
      <c r="G309" s="232"/>
      <c r="H309" s="232">
        <v>395</v>
      </c>
      <c r="I309" s="232">
        <v>452</v>
      </c>
      <c r="J309" s="233" t="s">
        <v>804</v>
      </c>
      <c r="K309" s="234">
        <f t="shared" si="142"/>
        <v>9</v>
      </c>
      <c r="L309" s="235">
        <f t="shared" si="143"/>
        <v>2.3316062176165803E-2</v>
      </c>
      <c r="M309" s="231" t="s">
        <v>717</v>
      </c>
      <c r="N309" s="229">
        <v>43868</v>
      </c>
      <c r="O309" s="1"/>
      <c r="P309" s="1"/>
      <c r="Q309" s="1"/>
      <c r="R309" s="6" t="s">
        <v>787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0">
        <v>145</v>
      </c>
      <c r="B310" s="229">
        <v>43707</v>
      </c>
      <c r="C310" s="229"/>
      <c r="D310" s="230" t="s">
        <v>131</v>
      </c>
      <c r="E310" s="231" t="s">
        <v>626</v>
      </c>
      <c r="F310" s="231">
        <v>137.5</v>
      </c>
      <c r="G310" s="232"/>
      <c r="H310" s="232">
        <v>138.5</v>
      </c>
      <c r="I310" s="232">
        <v>190</v>
      </c>
      <c r="J310" s="233" t="s">
        <v>829</v>
      </c>
      <c r="K310" s="234">
        <f t="shared" ref="K310" si="144">H310-F310</f>
        <v>1</v>
      </c>
      <c r="L310" s="235">
        <f t="shared" ref="L310" si="145">K310/F310</f>
        <v>7.2727272727272727E-3</v>
      </c>
      <c r="M310" s="231" t="s">
        <v>717</v>
      </c>
      <c r="N310" s="229">
        <v>44432</v>
      </c>
      <c r="O310" s="1"/>
      <c r="P310" s="1"/>
      <c r="Q310" s="1"/>
      <c r="R310" s="6" t="s">
        <v>783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6">
        <v>146</v>
      </c>
      <c r="B311" s="237">
        <v>43731</v>
      </c>
      <c r="C311" s="237"/>
      <c r="D311" s="238" t="s">
        <v>432</v>
      </c>
      <c r="E311" s="239" t="s">
        <v>626</v>
      </c>
      <c r="F311" s="239">
        <v>235</v>
      </c>
      <c r="G311" s="239"/>
      <c r="H311" s="239">
        <v>295</v>
      </c>
      <c r="I311" s="241">
        <v>296</v>
      </c>
      <c r="J311" s="211" t="s">
        <v>805</v>
      </c>
      <c r="K311" s="212">
        <f t="shared" ref="K311:K316" si="146">H311-F311</f>
        <v>60</v>
      </c>
      <c r="L311" s="213">
        <f t="shared" ref="L311:L316" si="147">K311/F311</f>
        <v>0.25531914893617019</v>
      </c>
      <c r="M311" s="208" t="s">
        <v>594</v>
      </c>
      <c r="N311" s="214">
        <v>43844</v>
      </c>
      <c r="O311" s="1"/>
      <c r="P311" s="1"/>
      <c r="Q311" s="1"/>
      <c r="R311" s="6" t="s">
        <v>787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6">
        <v>147</v>
      </c>
      <c r="B312" s="237">
        <v>43752</v>
      </c>
      <c r="C312" s="237"/>
      <c r="D312" s="238" t="s">
        <v>806</v>
      </c>
      <c r="E312" s="239" t="s">
        <v>626</v>
      </c>
      <c r="F312" s="239">
        <v>277.5</v>
      </c>
      <c r="G312" s="239"/>
      <c r="H312" s="239">
        <v>333</v>
      </c>
      <c r="I312" s="241">
        <v>333</v>
      </c>
      <c r="J312" s="211" t="s">
        <v>807</v>
      </c>
      <c r="K312" s="212">
        <f t="shared" si="146"/>
        <v>55.5</v>
      </c>
      <c r="L312" s="213">
        <f t="shared" si="147"/>
        <v>0.2</v>
      </c>
      <c r="M312" s="208" t="s">
        <v>594</v>
      </c>
      <c r="N312" s="214">
        <v>43846</v>
      </c>
      <c r="O312" s="1"/>
      <c r="P312" s="1"/>
      <c r="Q312" s="1"/>
      <c r="R312" s="6" t="s">
        <v>783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6">
        <v>148</v>
      </c>
      <c r="B313" s="237">
        <v>43752</v>
      </c>
      <c r="C313" s="237"/>
      <c r="D313" s="238" t="s">
        <v>808</v>
      </c>
      <c r="E313" s="239" t="s">
        <v>626</v>
      </c>
      <c r="F313" s="239">
        <v>930</v>
      </c>
      <c r="G313" s="239"/>
      <c r="H313" s="239">
        <v>1165</v>
      </c>
      <c r="I313" s="241">
        <v>1200</v>
      </c>
      <c r="J313" s="211" t="s">
        <v>809</v>
      </c>
      <c r="K313" s="212">
        <f t="shared" si="146"/>
        <v>235</v>
      </c>
      <c r="L313" s="213">
        <f t="shared" si="147"/>
        <v>0.25268817204301075</v>
      </c>
      <c r="M313" s="208" t="s">
        <v>594</v>
      </c>
      <c r="N313" s="214">
        <v>43847</v>
      </c>
      <c r="O313" s="1"/>
      <c r="P313" s="1"/>
      <c r="Q313" s="1"/>
      <c r="R313" s="6" t="s">
        <v>787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6">
        <v>149</v>
      </c>
      <c r="B314" s="237">
        <v>43753</v>
      </c>
      <c r="C314" s="237"/>
      <c r="D314" s="238" t="s">
        <v>810</v>
      </c>
      <c r="E314" s="239" t="s">
        <v>626</v>
      </c>
      <c r="F314" s="209">
        <v>111</v>
      </c>
      <c r="G314" s="239"/>
      <c r="H314" s="239">
        <v>141</v>
      </c>
      <c r="I314" s="241">
        <v>141</v>
      </c>
      <c r="J314" s="211" t="s">
        <v>610</v>
      </c>
      <c r="K314" s="212">
        <f t="shared" si="146"/>
        <v>30</v>
      </c>
      <c r="L314" s="213">
        <f t="shared" si="147"/>
        <v>0.27027027027027029</v>
      </c>
      <c r="M314" s="208" t="s">
        <v>594</v>
      </c>
      <c r="N314" s="214">
        <v>44328</v>
      </c>
      <c r="O314" s="1"/>
      <c r="P314" s="1"/>
      <c r="Q314" s="1"/>
      <c r="R314" s="6" t="s">
        <v>787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6">
        <v>150</v>
      </c>
      <c r="B315" s="237">
        <v>43753</v>
      </c>
      <c r="C315" s="237"/>
      <c r="D315" s="238" t="s">
        <v>811</v>
      </c>
      <c r="E315" s="239" t="s">
        <v>626</v>
      </c>
      <c r="F315" s="209">
        <v>296</v>
      </c>
      <c r="G315" s="239"/>
      <c r="H315" s="239">
        <v>370</v>
      </c>
      <c r="I315" s="241">
        <v>370</v>
      </c>
      <c r="J315" s="211" t="s">
        <v>684</v>
      </c>
      <c r="K315" s="212">
        <f t="shared" si="146"/>
        <v>74</v>
      </c>
      <c r="L315" s="213">
        <f t="shared" si="147"/>
        <v>0.25</v>
      </c>
      <c r="M315" s="208" t="s">
        <v>594</v>
      </c>
      <c r="N315" s="214">
        <v>43853</v>
      </c>
      <c r="O315" s="1"/>
      <c r="P315" s="1"/>
      <c r="Q315" s="1"/>
      <c r="R315" s="6" t="s">
        <v>787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6">
        <v>151</v>
      </c>
      <c r="B316" s="237">
        <v>43754</v>
      </c>
      <c r="C316" s="237"/>
      <c r="D316" s="238" t="s">
        <v>812</v>
      </c>
      <c r="E316" s="239" t="s">
        <v>626</v>
      </c>
      <c r="F316" s="209">
        <v>300</v>
      </c>
      <c r="G316" s="239"/>
      <c r="H316" s="239">
        <v>382.5</v>
      </c>
      <c r="I316" s="241">
        <v>344</v>
      </c>
      <c r="J316" s="211" t="s">
        <v>813</v>
      </c>
      <c r="K316" s="212">
        <f t="shared" si="146"/>
        <v>82.5</v>
      </c>
      <c r="L316" s="213">
        <f t="shared" si="147"/>
        <v>0.27500000000000002</v>
      </c>
      <c r="M316" s="208" t="s">
        <v>594</v>
      </c>
      <c r="N316" s="214">
        <v>44238</v>
      </c>
      <c r="O316" s="1"/>
      <c r="P316" s="1"/>
      <c r="Q316" s="1"/>
      <c r="R316" s="6" t="s">
        <v>787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55">
        <v>152</v>
      </c>
      <c r="B317" s="256">
        <v>43832</v>
      </c>
      <c r="C317" s="256"/>
      <c r="D317" s="257" t="s">
        <v>814</v>
      </c>
      <c r="E317" s="56" t="s">
        <v>626</v>
      </c>
      <c r="F317" s="258" t="s">
        <v>815</v>
      </c>
      <c r="G317" s="56"/>
      <c r="H317" s="56"/>
      <c r="I317" s="259">
        <v>590</v>
      </c>
      <c r="J317" s="254" t="s">
        <v>597</v>
      </c>
      <c r="K317" s="254"/>
      <c r="L317" s="260"/>
      <c r="M317" s="261" t="s">
        <v>597</v>
      </c>
      <c r="N317" s="262"/>
      <c r="O317" s="1"/>
      <c r="P317" s="1"/>
      <c r="Q317" s="1"/>
      <c r="R317" s="6" t="s">
        <v>787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6">
        <v>153</v>
      </c>
      <c r="B318" s="237">
        <v>43966</v>
      </c>
      <c r="C318" s="237"/>
      <c r="D318" s="238" t="s">
        <v>71</v>
      </c>
      <c r="E318" s="239" t="s">
        <v>626</v>
      </c>
      <c r="F318" s="209">
        <v>67.5</v>
      </c>
      <c r="G318" s="239"/>
      <c r="H318" s="239">
        <v>86</v>
      </c>
      <c r="I318" s="241">
        <v>86</v>
      </c>
      <c r="J318" s="211" t="s">
        <v>816</v>
      </c>
      <c r="K318" s="212">
        <f t="shared" ref="K318:K325" si="148">H318-F318</f>
        <v>18.5</v>
      </c>
      <c r="L318" s="213">
        <f t="shared" ref="L318:L325" si="149">K318/F318</f>
        <v>0.27407407407407408</v>
      </c>
      <c r="M318" s="208" t="s">
        <v>594</v>
      </c>
      <c r="N318" s="214">
        <v>44008</v>
      </c>
      <c r="O318" s="1"/>
      <c r="P318" s="1"/>
      <c r="Q318" s="1"/>
      <c r="R318" s="6" t="s">
        <v>787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36">
        <v>154</v>
      </c>
      <c r="B319" s="237">
        <v>44035</v>
      </c>
      <c r="C319" s="237"/>
      <c r="D319" s="238" t="s">
        <v>484</v>
      </c>
      <c r="E319" s="239" t="s">
        <v>626</v>
      </c>
      <c r="F319" s="209">
        <v>231</v>
      </c>
      <c r="G319" s="239"/>
      <c r="H319" s="239">
        <v>281</v>
      </c>
      <c r="I319" s="241">
        <v>281</v>
      </c>
      <c r="J319" s="211" t="s">
        <v>684</v>
      </c>
      <c r="K319" s="212">
        <f t="shared" si="148"/>
        <v>50</v>
      </c>
      <c r="L319" s="213">
        <f t="shared" si="149"/>
        <v>0.21645021645021645</v>
      </c>
      <c r="M319" s="208" t="s">
        <v>594</v>
      </c>
      <c r="N319" s="214">
        <v>44358</v>
      </c>
      <c r="O319" s="1"/>
      <c r="P319" s="1"/>
      <c r="Q319" s="1"/>
      <c r="R319" s="6" t="s">
        <v>787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6">
        <v>155</v>
      </c>
      <c r="B320" s="237">
        <v>44092</v>
      </c>
      <c r="C320" s="237"/>
      <c r="D320" s="238" t="s">
        <v>409</v>
      </c>
      <c r="E320" s="239" t="s">
        <v>626</v>
      </c>
      <c r="F320" s="239">
        <v>206</v>
      </c>
      <c r="G320" s="239"/>
      <c r="H320" s="239">
        <v>248</v>
      </c>
      <c r="I320" s="241">
        <v>248</v>
      </c>
      <c r="J320" s="211" t="s">
        <v>684</v>
      </c>
      <c r="K320" s="212">
        <f t="shared" si="148"/>
        <v>42</v>
      </c>
      <c r="L320" s="213">
        <f t="shared" si="149"/>
        <v>0.20388349514563106</v>
      </c>
      <c r="M320" s="208" t="s">
        <v>594</v>
      </c>
      <c r="N320" s="214">
        <v>44214</v>
      </c>
      <c r="O320" s="1"/>
      <c r="P320" s="1"/>
      <c r="Q320" s="1"/>
      <c r="R320" s="6" t="s">
        <v>787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6">
        <v>156</v>
      </c>
      <c r="B321" s="237">
        <v>44140</v>
      </c>
      <c r="C321" s="237"/>
      <c r="D321" s="238" t="s">
        <v>409</v>
      </c>
      <c r="E321" s="239" t="s">
        <v>626</v>
      </c>
      <c r="F321" s="239">
        <v>182.5</v>
      </c>
      <c r="G321" s="239"/>
      <c r="H321" s="239">
        <v>248</v>
      </c>
      <c r="I321" s="241">
        <v>248</v>
      </c>
      <c r="J321" s="211" t="s">
        <v>684</v>
      </c>
      <c r="K321" s="212">
        <f t="shared" si="148"/>
        <v>65.5</v>
      </c>
      <c r="L321" s="213">
        <f t="shared" si="149"/>
        <v>0.35890410958904112</v>
      </c>
      <c r="M321" s="208" t="s">
        <v>594</v>
      </c>
      <c r="N321" s="214">
        <v>44214</v>
      </c>
      <c r="O321" s="1"/>
      <c r="P321" s="1"/>
      <c r="Q321" s="1"/>
      <c r="R321" s="6" t="s">
        <v>787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36">
        <v>157</v>
      </c>
      <c r="B322" s="237">
        <v>44140</v>
      </c>
      <c r="C322" s="237"/>
      <c r="D322" s="238" t="s">
        <v>329</v>
      </c>
      <c r="E322" s="239" t="s">
        <v>626</v>
      </c>
      <c r="F322" s="239">
        <v>247.5</v>
      </c>
      <c r="G322" s="239"/>
      <c r="H322" s="239">
        <v>320</v>
      </c>
      <c r="I322" s="241">
        <v>320</v>
      </c>
      <c r="J322" s="211" t="s">
        <v>684</v>
      </c>
      <c r="K322" s="212">
        <f t="shared" si="148"/>
        <v>72.5</v>
      </c>
      <c r="L322" s="213">
        <f t="shared" si="149"/>
        <v>0.29292929292929293</v>
      </c>
      <c r="M322" s="208" t="s">
        <v>594</v>
      </c>
      <c r="N322" s="214">
        <v>44323</v>
      </c>
      <c r="O322" s="1"/>
      <c r="P322" s="1"/>
      <c r="Q322" s="1"/>
      <c r="R322" s="6" t="s">
        <v>787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36">
        <v>158</v>
      </c>
      <c r="B323" s="237">
        <v>44140</v>
      </c>
      <c r="C323" s="237"/>
      <c r="D323" s="238" t="s">
        <v>272</v>
      </c>
      <c r="E323" s="239" t="s">
        <v>626</v>
      </c>
      <c r="F323" s="209">
        <v>925</v>
      </c>
      <c r="G323" s="239"/>
      <c r="H323" s="239">
        <v>1095</v>
      </c>
      <c r="I323" s="241">
        <v>1093</v>
      </c>
      <c r="J323" s="211" t="s">
        <v>817</v>
      </c>
      <c r="K323" s="212">
        <f t="shared" si="148"/>
        <v>170</v>
      </c>
      <c r="L323" s="213">
        <f t="shared" si="149"/>
        <v>0.18378378378378379</v>
      </c>
      <c r="M323" s="208" t="s">
        <v>594</v>
      </c>
      <c r="N323" s="214">
        <v>44201</v>
      </c>
      <c r="O323" s="1"/>
      <c r="P323" s="1"/>
      <c r="Q323" s="1"/>
      <c r="R323" s="6" t="s">
        <v>787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36">
        <v>159</v>
      </c>
      <c r="B324" s="237">
        <v>44140</v>
      </c>
      <c r="C324" s="237"/>
      <c r="D324" s="238" t="s">
        <v>345</v>
      </c>
      <c r="E324" s="239" t="s">
        <v>626</v>
      </c>
      <c r="F324" s="209">
        <v>332.5</v>
      </c>
      <c r="G324" s="239"/>
      <c r="H324" s="239">
        <v>393</v>
      </c>
      <c r="I324" s="241">
        <v>406</v>
      </c>
      <c r="J324" s="211" t="s">
        <v>818</v>
      </c>
      <c r="K324" s="212">
        <f t="shared" si="148"/>
        <v>60.5</v>
      </c>
      <c r="L324" s="213">
        <f t="shared" si="149"/>
        <v>0.18195488721804512</v>
      </c>
      <c r="M324" s="208" t="s">
        <v>594</v>
      </c>
      <c r="N324" s="214">
        <v>44256</v>
      </c>
      <c r="O324" s="1"/>
      <c r="P324" s="1"/>
      <c r="Q324" s="1"/>
      <c r="R324" s="6" t="s">
        <v>787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36">
        <v>160</v>
      </c>
      <c r="B325" s="237">
        <v>44141</v>
      </c>
      <c r="C325" s="237"/>
      <c r="D325" s="238" t="s">
        <v>484</v>
      </c>
      <c r="E325" s="239" t="s">
        <v>626</v>
      </c>
      <c r="F325" s="209">
        <v>231</v>
      </c>
      <c r="G325" s="239"/>
      <c r="H325" s="239">
        <v>281</v>
      </c>
      <c r="I325" s="241">
        <v>281</v>
      </c>
      <c r="J325" s="211" t="s">
        <v>684</v>
      </c>
      <c r="K325" s="212">
        <f t="shared" si="148"/>
        <v>50</v>
      </c>
      <c r="L325" s="213">
        <f t="shared" si="149"/>
        <v>0.21645021645021645</v>
      </c>
      <c r="M325" s="208" t="s">
        <v>594</v>
      </c>
      <c r="N325" s="214">
        <v>44358</v>
      </c>
      <c r="O325" s="1"/>
      <c r="P325" s="1"/>
      <c r="Q325" s="1"/>
      <c r="R325" s="6" t="s">
        <v>787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63">
        <v>161</v>
      </c>
      <c r="B326" s="256">
        <v>44187</v>
      </c>
      <c r="C326" s="256"/>
      <c r="D326" s="257" t="s">
        <v>457</v>
      </c>
      <c r="E326" s="56" t="s">
        <v>626</v>
      </c>
      <c r="F326" s="258" t="s">
        <v>819</v>
      </c>
      <c r="G326" s="56"/>
      <c r="H326" s="56"/>
      <c r="I326" s="259">
        <v>239</v>
      </c>
      <c r="J326" s="254" t="s">
        <v>597</v>
      </c>
      <c r="K326" s="254"/>
      <c r="L326" s="260"/>
      <c r="M326" s="261"/>
      <c r="N326" s="262"/>
      <c r="O326" s="1"/>
      <c r="P326" s="1"/>
      <c r="Q326" s="1"/>
      <c r="R326" s="6" t="s">
        <v>787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63">
        <v>162</v>
      </c>
      <c r="B327" s="256">
        <v>44258</v>
      </c>
      <c r="C327" s="256"/>
      <c r="D327" s="257" t="s">
        <v>814</v>
      </c>
      <c r="E327" s="56" t="s">
        <v>626</v>
      </c>
      <c r="F327" s="258" t="s">
        <v>815</v>
      </c>
      <c r="G327" s="56"/>
      <c r="H327" s="56"/>
      <c r="I327" s="259">
        <v>590</v>
      </c>
      <c r="J327" s="254" t="s">
        <v>597</v>
      </c>
      <c r="K327" s="254"/>
      <c r="L327" s="260"/>
      <c r="M327" s="261"/>
      <c r="N327" s="262"/>
      <c r="O327" s="1"/>
      <c r="P327" s="1"/>
      <c r="R327" s="6" t="s">
        <v>787</v>
      </c>
    </row>
    <row r="328" spans="1:26" ht="12.75" customHeight="1">
      <c r="A328" s="236">
        <v>163</v>
      </c>
      <c r="B328" s="237">
        <v>44274</v>
      </c>
      <c r="C328" s="237"/>
      <c r="D328" s="238" t="s">
        <v>345</v>
      </c>
      <c r="E328" s="239" t="s">
        <v>626</v>
      </c>
      <c r="F328" s="209">
        <v>355</v>
      </c>
      <c r="G328" s="239"/>
      <c r="H328" s="239">
        <v>422.5</v>
      </c>
      <c r="I328" s="241">
        <v>420</v>
      </c>
      <c r="J328" s="211" t="s">
        <v>820</v>
      </c>
      <c r="K328" s="212">
        <f t="shared" ref="K328:K330" si="150">H328-F328</f>
        <v>67.5</v>
      </c>
      <c r="L328" s="213">
        <f t="shared" ref="L328:L330" si="151">K328/F328</f>
        <v>0.19014084507042253</v>
      </c>
      <c r="M328" s="208" t="s">
        <v>594</v>
      </c>
      <c r="N328" s="214">
        <v>44361</v>
      </c>
      <c r="O328" s="1"/>
      <c r="R328" s="264" t="s">
        <v>787</v>
      </c>
    </row>
    <row r="329" spans="1:26" ht="12.75" customHeight="1">
      <c r="A329" s="236">
        <v>164</v>
      </c>
      <c r="B329" s="237">
        <v>44295</v>
      </c>
      <c r="C329" s="237"/>
      <c r="D329" s="238" t="s">
        <v>821</v>
      </c>
      <c r="E329" s="239" t="s">
        <v>626</v>
      </c>
      <c r="F329" s="209">
        <v>555</v>
      </c>
      <c r="G329" s="239"/>
      <c r="H329" s="239">
        <v>663</v>
      </c>
      <c r="I329" s="241">
        <v>663</v>
      </c>
      <c r="J329" s="211" t="s">
        <v>822</v>
      </c>
      <c r="K329" s="212">
        <f t="shared" si="150"/>
        <v>108</v>
      </c>
      <c r="L329" s="213">
        <f t="shared" si="151"/>
        <v>0.19459459459459461</v>
      </c>
      <c r="M329" s="208" t="s">
        <v>594</v>
      </c>
      <c r="N329" s="214">
        <v>44321</v>
      </c>
      <c r="O329" s="1"/>
      <c r="P329" s="1"/>
      <c r="Q329" s="1"/>
      <c r="R329" s="264" t="s">
        <v>787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36">
        <v>165</v>
      </c>
      <c r="B330" s="237">
        <v>44308</v>
      </c>
      <c r="C330" s="237"/>
      <c r="D330" s="238" t="s">
        <v>378</v>
      </c>
      <c r="E330" s="239" t="s">
        <v>626</v>
      </c>
      <c r="F330" s="209">
        <v>126.5</v>
      </c>
      <c r="G330" s="239"/>
      <c r="H330" s="239">
        <v>155</v>
      </c>
      <c r="I330" s="241">
        <v>155</v>
      </c>
      <c r="J330" s="211" t="s">
        <v>684</v>
      </c>
      <c r="K330" s="212">
        <f t="shared" si="150"/>
        <v>28.5</v>
      </c>
      <c r="L330" s="213">
        <f t="shared" si="151"/>
        <v>0.22529644268774704</v>
      </c>
      <c r="M330" s="208" t="s">
        <v>594</v>
      </c>
      <c r="N330" s="214">
        <v>44362</v>
      </c>
      <c r="O330" s="1"/>
      <c r="R330" s="264" t="s">
        <v>787</v>
      </c>
    </row>
    <row r="331" spans="1:26" ht="12.75" customHeight="1">
      <c r="A331" s="263">
        <v>166</v>
      </c>
      <c r="B331" s="256">
        <v>44368</v>
      </c>
      <c r="C331" s="256"/>
      <c r="D331" s="257" t="s">
        <v>396</v>
      </c>
      <c r="E331" s="56" t="s">
        <v>626</v>
      </c>
      <c r="F331" s="258" t="s">
        <v>823</v>
      </c>
      <c r="G331" s="56"/>
      <c r="H331" s="56"/>
      <c r="I331" s="259">
        <v>344</v>
      </c>
      <c r="J331" s="254" t="s">
        <v>597</v>
      </c>
      <c r="K331" s="263"/>
      <c r="L331" s="256"/>
      <c r="M331" s="256"/>
      <c r="N331" s="257"/>
      <c r="O331" s="1"/>
      <c r="R331" s="264" t="s">
        <v>787</v>
      </c>
    </row>
    <row r="332" spans="1:26" ht="12.75" customHeight="1">
      <c r="A332" s="263">
        <v>167</v>
      </c>
      <c r="B332" s="256">
        <v>44368</v>
      </c>
      <c r="C332" s="256"/>
      <c r="D332" s="257" t="s">
        <v>484</v>
      </c>
      <c r="E332" s="56" t="s">
        <v>626</v>
      </c>
      <c r="F332" s="258" t="s">
        <v>824</v>
      </c>
      <c r="G332" s="56"/>
      <c r="H332" s="56"/>
      <c r="I332" s="259">
        <v>320</v>
      </c>
      <c r="J332" s="254" t="s">
        <v>597</v>
      </c>
      <c r="K332" s="263"/>
      <c r="L332" s="256"/>
      <c r="M332" s="256"/>
      <c r="N332" s="257"/>
      <c r="O332" s="44"/>
      <c r="R332" s="264" t="s">
        <v>787</v>
      </c>
    </row>
    <row r="333" spans="1:26" ht="12.75" customHeight="1">
      <c r="A333" s="263">
        <v>168</v>
      </c>
      <c r="B333" s="256">
        <v>44406</v>
      </c>
      <c r="C333" s="256"/>
      <c r="D333" s="257" t="s">
        <v>378</v>
      </c>
      <c r="E333" s="56" t="s">
        <v>626</v>
      </c>
      <c r="F333" s="258" t="s">
        <v>827</v>
      </c>
      <c r="G333" s="56"/>
      <c r="H333" s="56"/>
      <c r="I333" s="56">
        <v>200</v>
      </c>
      <c r="J333" s="254" t="s">
        <v>597</v>
      </c>
      <c r="K333" s="263"/>
      <c r="L333" s="256"/>
      <c r="M333" s="256"/>
      <c r="N333" s="257"/>
      <c r="O333" s="44"/>
      <c r="R333" s="264" t="s">
        <v>787</v>
      </c>
    </row>
    <row r="334" spans="1:26" ht="12.75" customHeight="1">
      <c r="A334" s="263">
        <v>169</v>
      </c>
      <c r="B334" s="256">
        <v>44462</v>
      </c>
      <c r="C334" s="256"/>
      <c r="D334" s="257" t="s">
        <v>838</v>
      </c>
      <c r="E334" s="56" t="s">
        <v>626</v>
      </c>
      <c r="F334" s="258" t="s">
        <v>839</v>
      </c>
      <c r="G334" s="56"/>
      <c r="H334" s="56"/>
      <c r="I334" s="56">
        <v>1500</v>
      </c>
      <c r="J334" s="254" t="s">
        <v>597</v>
      </c>
      <c r="K334" s="263"/>
      <c r="L334" s="256"/>
      <c r="M334" s="256"/>
      <c r="N334" s="257"/>
      <c r="O334" s="44"/>
      <c r="R334" s="264" t="s">
        <v>787</v>
      </c>
    </row>
    <row r="335" spans="1:26" ht="12.75" customHeight="1">
      <c r="A335" s="426">
        <v>170</v>
      </c>
      <c r="B335" s="427">
        <v>44480</v>
      </c>
      <c r="C335" s="427"/>
      <c r="D335" s="428" t="s">
        <v>924</v>
      </c>
      <c r="E335" s="429" t="s">
        <v>626</v>
      </c>
      <c r="F335" s="430" t="s">
        <v>975</v>
      </c>
      <c r="G335" s="429"/>
      <c r="H335" s="429"/>
      <c r="I335" s="429">
        <v>145</v>
      </c>
      <c r="J335" s="431" t="s">
        <v>597</v>
      </c>
      <c r="K335" s="426"/>
      <c r="L335" s="427"/>
      <c r="M335" s="427"/>
      <c r="N335" s="428"/>
      <c r="O335" s="44"/>
      <c r="R335" s="264" t="s">
        <v>787</v>
      </c>
    </row>
    <row r="336" spans="1:26" ht="12.75" customHeight="1">
      <c r="A336" s="432">
        <v>171</v>
      </c>
      <c r="B336" s="433">
        <v>44481</v>
      </c>
      <c r="C336" s="433"/>
      <c r="D336" s="434" t="s">
        <v>261</v>
      </c>
      <c r="E336" s="435" t="s">
        <v>626</v>
      </c>
      <c r="F336" s="436" t="s">
        <v>936</v>
      </c>
      <c r="G336" s="435"/>
      <c r="H336" s="435"/>
      <c r="I336" s="435">
        <v>380</v>
      </c>
      <c r="J336" s="437" t="s">
        <v>597</v>
      </c>
      <c r="K336" s="432"/>
      <c r="L336" s="433"/>
      <c r="M336" s="433"/>
      <c r="N336" s="434"/>
      <c r="O336" s="44"/>
      <c r="R336" s="264" t="s">
        <v>787</v>
      </c>
    </row>
    <row r="337" spans="1:18" ht="12.75" customHeight="1">
      <c r="A337" s="432">
        <v>172</v>
      </c>
      <c r="B337" s="433">
        <v>44481</v>
      </c>
      <c r="C337" s="433"/>
      <c r="D337" s="434" t="s">
        <v>404</v>
      </c>
      <c r="E337" s="435" t="s">
        <v>626</v>
      </c>
      <c r="F337" s="436" t="s">
        <v>937</v>
      </c>
      <c r="G337" s="435"/>
      <c r="H337" s="435"/>
      <c r="I337" s="435">
        <v>56</v>
      </c>
      <c r="J337" s="437" t="s">
        <v>597</v>
      </c>
      <c r="K337" s="432"/>
      <c r="L337" s="433"/>
      <c r="M337" s="433"/>
      <c r="N337" s="434"/>
      <c r="O337" s="44"/>
      <c r="R337" s="264"/>
    </row>
    <row r="338" spans="1:18" ht="12.75" customHeight="1">
      <c r="A338" s="438"/>
      <c r="B338" s="438"/>
      <c r="C338" s="438"/>
      <c r="D338" s="438"/>
      <c r="E338" s="438"/>
      <c r="F338" s="435"/>
      <c r="G338" s="435"/>
      <c r="H338" s="435"/>
      <c r="I338" s="435"/>
      <c r="J338" s="439"/>
      <c r="K338" s="435"/>
      <c r="L338" s="435"/>
      <c r="M338" s="435"/>
      <c r="N338" s="438"/>
      <c r="O338" s="44"/>
      <c r="R338" s="264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264"/>
    </row>
    <row r="340" spans="1:18" ht="12.75" customHeight="1">
      <c r="A340" s="263"/>
      <c r="B340" s="265" t="s">
        <v>825</v>
      </c>
      <c r="F340" s="59"/>
      <c r="G340" s="59"/>
      <c r="H340" s="59"/>
      <c r="I340" s="59"/>
      <c r="J340" s="44"/>
      <c r="K340" s="59"/>
      <c r="L340" s="59"/>
      <c r="M340" s="59"/>
      <c r="O340" s="44"/>
      <c r="R340" s="264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A350" s="266"/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A351" s="266"/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A352" s="56"/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</sheetData>
  <autoFilter ref="R1:R348"/>
  <mergeCells count="20">
    <mergeCell ref="P122:P123"/>
    <mergeCell ref="J122:J123"/>
    <mergeCell ref="A122:A123"/>
    <mergeCell ref="B122:B123"/>
    <mergeCell ref="M122:M123"/>
    <mergeCell ref="N122:N123"/>
    <mergeCell ref="O122:O123"/>
    <mergeCell ref="O104:O105"/>
    <mergeCell ref="P104:P105"/>
    <mergeCell ref="A104:A105"/>
    <mergeCell ref="B104:B105"/>
    <mergeCell ref="M104:M105"/>
    <mergeCell ref="N104:N105"/>
    <mergeCell ref="O113:O114"/>
    <mergeCell ref="P113:P114"/>
    <mergeCell ref="M113:M114"/>
    <mergeCell ref="N113:N114"/>
    <mergeCell ref="A113:A114"/>
    <mergeCell ref="B113:B114"/>
    <mergeCell ref="J113:J114"/>
  </mergeCells>
  <pageMargins left="0.7" right="0.7" top="0.75" bottom="0.75" header="0.3" footer="0.3"/>
  <pageSetup orientation="portrait" r:id="rId1"/>
  <ignoredErrors>
    <ignoredError sqref="K114 L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2021-10-29T02:30:51Z</dcterms:modified>
</cp:coreProperties>
</file>