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F&amp;O)'!$R$1:$R$395</definedName>
  </definedNames>
  <calcPr calcId="124519"/>
</workbook>
</file>

<file path=xl/calcChain.xml><?xml version="1.0" encoding="utf-8"?>
<calcChain xmlns="http://schemas.openxmlformats.org/spreadsheetml/2006/main">
  <c r="P28" i="6"/>
  <c r="P27"/>
  <c r="K103"/>
  <c r="K186"/>
  <c r="M186" s="1"/>
  <c r="L103"/>
  <c r="M184"/>
  <c r="K184"/>
  <c r="M66"/>
  <c r="L66"/>
  <c r="K66"/>
  <c r="K67"/>
  <c r="M67" s="1"/>
  <c r="L67"/>
  <c r="K102"/>
  <c r="M102" s="1"/>
  <c r="L102"/>
  <c r="L100"/>
  <c r="K100"/>
  <c r="L26"/>
  <c r="K26"/>
  <c r="M26" s="1"/>
  <c r="P22"/>
  <c r="P23"/>
  <c r="P24"/>
  <c r="P25"/>
  <c r="K179"/>
  <c r="M179" s="1"/>
  <c r="L99"/>
  <c r="K99"/>
  <c r="L97"/>
  <c r="K97"/>
  <c r="P194"/>
  <c r="P21"/>
  <c r="P20"/>
  <c r="P18"/>
  <c r="L92"/>
  <c r="K92"/>
  <c r="K180"/>
  <c r="M180" s="1"/>
  <c r="K178"/>
  <c r="M178" s="1"/>
  <c r="K181"/>
  <c r="M181" s="1"/>
  <c r="L63"/>
  <c r="K63"/>
  <c r="M63" s="1"/>
  <c r="L54"/>
  <c r="K54"/>
  <c r="M54" s="1"/>
  <c r="K174"/>
  <c r="L98"/>
  <c r="K98"/>
  <c r="K177"/>
  <c r="M177" s="1"/>
  <c r="K173"/>
  <c r="M173" s="1"/>
  <c r="K172"/>
  <c r="M172" s="1"/>
  <c r="M167"/>
  <c r="K167"/>
  <c r="K165"/>
  <c r="M165" s="1"/>
  <c r="K176"/>
  <c r="M176" s="1"/>
  <c r="K168"/>
  <c r="M168" s="1"/>
  <c r="K169"/>
  <c r="M169" s="1"/>
  <c r="K171"/>
  <c r="M171" s="1"/>
  <c r="K170"/>
  <c r="M170" s="1"/>
  <c r="K166"/>
  <c r="M166" s="1"/>
  <c r="L62"/>
  <c r="K62"/>
  <c r="L53"/>
  <c r="K53"/>
  <c r="K161"/>
  <c r="M161" s="1"/>
  <c r="K163"/>
  <c r="M163" s="1"/>
  <c r="K164"/>
  <c r="M164" s="1"/>
  <c r="K162"/>
  <c r="M162" s="1"/>
  <c r="K160"/>
  <c r="M160" s="1"/>
  <c r="L194"/>
  <c r="K194"/>
  <c r="L61"/>
  <c r="K61"/>
  <c r="L60"/>
  <c r="K60"/>
  <c r="L14"/>
  <c r="L13"/>
  <c r="L12"/>
  <c r="L11"/>
  <c r="K14"/>
  <c r="L19"/>
  <c r="K19"/>
  <c r="L96"/>
  <c r="K96"/>
  <c r="K155"/>
  <c r="M155" s="1"/>
  <c r="K159"/>
  <c r="M159" s="1"/>
  <c r="K158"/>
  <c r="M158" s="1"/>
  <c r="K157"/>
  <c r="M157" s="1"/>
  <c r="K156"/>
  <c r="M156" s="1"/>
  <c r="K151"/>
  <c r="M151" s="1"/>
  <c r="L95"/>
  <c r="K95"/>
  <c r="L59"/>
  <c r="K59"/>
  <c r="K146"/>
  <c r="M146" s="1"/>
  <c r="K150"/>
  <c r="M150" s="1"/>
  <c r="K152"/>
  <c r="M152" s="1"/>
  <c r="K149"/>
  <c r="M149" s="1"/>
  <c r="M153"/>
  <c r="K154"/>
  <c r="K153"/>
  <c r="L58"/>
  <c r="K58"/>
  <c r="L57"/>
  <c r="K57"/>
  <c r="L56"/>
  <c r="K56"/>
  <c r="K148"/>
  <c r="M148" s="1"/>
  <c r="K147"/>
  <c r="M147" s="1"/>
  <c r="K142"/>
  <c r="M142" s="1"/>
  <c r="L94"/>
  <c r="K94"/>
  <c r="L93"/>
  <c r="K93"/>
  <c r="L55"/>
  <c r="K55"/>
  <c r="L44"/>
  <c r="K44"/>
  <c r="K144"/>
  <c r="M144" s="1"/>
  <c r="K145"/>
  <c r="M145" s="1"/>
  <c r="K141"/>
  <c r="M141" s="1"/>
  <c r="K140"/>
  <c r="M140" s="1"/>
  <c r="K143"/>
  <c r="M143" s="1"/>
  <c r="L45"/>
  <c r="K45"/>
  <c r="L48"/>
  <c r="K48"/>
  <c r="L16"/>
  <c r="K16"/>
  <c r="L17"/>
  <c r="K17"/>
  <c r="K139"/>
  <c r="M139" s="1"/>
  <c r="L90"/>
  <c r="K90"/>
  <c r="L52"/>
  <c r="K52"/>
  <c r="L49"/>
  <c r="K49"/>
  <c r="L51"/>
  <c r="K51"/>
  <c r="L50"/>
  <c r="K50"/>
  <c r="K127"/>
  <c r="M127" s="1"/>
  <c r="K125"/>
  <c r="M125" s="1"/>
  <c r="L91"/>
  <c r="K91"/>
  <c r="K137"/>
  <c r="M137" s="1"/>
  <c r="K135"/>
  <c r="M135" s="1"/>
  <c r="K133"/>
  <c r="M133" s="1"/>
  <c r="K138"/>
  <c r="M138" s="1"/>
  <c r="K136"/>
  <c r="M136" s="1"/>
  <c r="K134"/>
  <c r="M134" s="1"/>
  <c r="L86"/>
  <c r="K86"/>
  <c r="K132"/>
  <c r="M132" s="1"/>
  <c r="K131"/>
  <c r="M131" s="1"/>
  <c r="L89"/>
  <c r="K89"/>
  <c r="L87"/>
  <c r="K87"/>
  <c r="L40"/>
  <c r="K40"/>
  <c r="L84"/>
  <c r="K84"/>
  <c r="L88"/>
  <c r="K88"/>
  <c r="K124"/>
  <c r="M124" s="1"/>
  <c r="K130"/>
  <c r="M130" s="1"/>
  <c r="K129"/>
  <c r="M129" s="1"/>
  <c r="L47"/>
  <c r="K47"/>
  <c r="L46"/>
  <c r="K46"/>
  <c r="K128"/>
  <c r="M128" s="1"/>
  <c r="K126"/>
  <c r="M126" s="1"/>
  <c r="L85"/>
  <c r="K85"/>
  <c r="L10"/>
  <c r="K10"/>
  <c r="L15"/>
  <c r="K15"/>
  <c r="L83"/>
  <c r="K83"/>
  <c r="L42"/>
  <c r="K42"/>
  <c r="L43"/>
  <c r="K43"/>
  <c r="K13"/>
  <c r="K123"/>
  <c r="M123" s="1"/>
  <c r="L82"/>
  <c r="K82"/>
  <c r="L81"/>
  <c r="K81"/>
  <c r="K122"/>
  <c r="M122" s="1"/>
  <c r="L80"/>
  <c r="K80"/>
  <c r="M103" l="1"/>
  <c r="M100"/>
  <c r="M99"/>
  <c r="M97"/>
  <c r="M92"/>
  <c r="M98"/>
  <c r="M19"/>
  <c r="M62"/>
  <c r="M53"/>
  <c r="M94"/>
  <c r="M16"/>
  <c r="M95"/>
  <c r="M14"/>
  <c r="M56"/>
  <c r="M194"/>
  <c r="M45"/>
  <c r="M93"/>
  <c r="M49"/>
  <c r="M51"/>
  <c r="M44"/>
  <c r="M59"/>
  <c r="M61"/>
  <c r="M48"/>
  <c r="M57"/>
  <c r="M90"/>
  <c r="M52"/>
  <c r="M50"/>
  <c r="M55"/>
  <c r="M17"/>
  <c r="M60"/>
  <c r="M96"/>
  <c r="M58"/>
  <c r="M47"/>
  <c r="M46"/>
  <c r="M85"/>
  <c r="M40"/>
  <c r="M91"/>
  <c r="M86"/>
  <c r="M89"/>
  <c r="M87"/>
  <c r="M84"/>
  <c r="M88"/>
  <c r="M15"/>
  <c r="M10"/>
  <c r="M80"/>
  <c r="M81"/>
  <c r="M43"/>
  <c r="M13"/>
  <c r="M83"/>
  <c r="M42"/>
  <c r="M82"/>
  <c r="K121" l="1"/>
  <c r="M121" s="1"/>
  <c r="K114"/>
  <c r="M114" s="1"/>
  <c r="K115"/>
  <c r="M115" s="1"/>
  <c r="K120"/>
  <c r="M120" s="1"/>
  <c r="K119"/>
  <c r="M119" s="1"/>
  <c r="K118"/>
  <c r="M118" s="1"/>
  <c r="K116"/>
  <c r="M116" s="1"/>
  <c r="K117"/>
  <c r="M117" s="1"/>
  <c r="L41" l="1"/>
  <c r="K41"/>
  <c r="K11"/>
  <c r="K359"/>
  <c r="L359" s="1"/>
  <c r="K12"/>
  <c r="M41" l="1"/>
  <c r="M12"/>
  <c r="M11"/>
  <c r="K379" l="1"/>
  <c r="L379" s="1"/>
  <c r="K378"/>
  <c r="L378" s="1"/>
  <c r="K377"/>
  <c r="L377" s="1"/>
  <c r="K374"/>
  <c r="L374" s="1"/>
  <c r="K373"/>
  <c r="L373" s="1"/>
  <c r="K372"/>
  <c r="L372" s="1"/>
  <c r="K371"/>
  <c r="L371" s="1"/>
  <c r="K370"/>
  <c r="L370" s="1"/>
  <c r="K369"/>
  <c r="L369" s="1"/>
  <c r="K368"/>
  <c r="L368" s="1"/>
  <c r="K367"/>
  <c r="L367" s="1"/>
  <c r="K365"/>
  <c r="L365" s="1"/>
  <c r="K364"/>
  <c r="L364" s="1"/>
  <c r="K363"/>
  <c r="L363" s="1"/>
  <c r="K362"/>
  <c r="L362" s="1"/>
  <c r="K361"/>
  <c r="L361" s="1"/>
  <c r="K360"/>
  <c r="L360" s="1"/>
  <c r="K358"/>
  <c r="L358" s="1"/>
  <c r="K357"/>
  <c r="L357" s="1"/>
  <c r="K356"/>
  <c r="L356" s="1"/>
  <c r="F355"/>
  <c r="K355" s="1"/>
  <c r="L355" s="1"/>
  <c r="K354"/>
  <c r="L354" s="1"/>
  <c r="K353"/>
  <c r="L353" s="1"/>
  <c r="K352"/>
  <c r="L352" s="1"/>
  <c r="K351"/>
  <c r="L351" s="1"/>
  <c r="K350"/>
  <c r="L350" s="1"/>
  <c r="F349"/>
  <c r="K349" s="1"/>
  <c r="L349" s="1"/>
  <c r="F348"/>
  <c r="K348" s="1"/>
  <c r="L348" s="1"/>
  <c r="K347"/>
  <c r="L347" s="1"/>
  <c r="F346"/>
  <c r="K346" s="1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8"/>
  <c r="L328" s="1"/>
  <c r="K327"/>
  <c r="L327" s="1"/>
  <c r="F326"/>
  <c r="K326" s="1"/>
  <c r="L326" s="1"/>
  <c r="K325"/>
  <c r="L325" s="1"/>
  <c r="K322"/>
  <c r="L322" s="1"/>
  <c r="K321"/>
  <c r="L321" s="1"/>
  <c r="K320"/>
  <c r="L320" s="1"/>
  <c r="K317"/>
  <c r="L317" s="1"/>
  <c r="K316"/>
  <c r="L316" s="1"/>
  <c r="K315"/>
  <c r="L315" s="1"/>
  <c r="K314"/>
  <c r="L314" s="1"/>
  <c r="K313"/>
  <c r="L313" s="1"/>
  <c r="K312"/>
  <c r="L312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0"/>
  <c r="L300" s="1"/>
  <c r="K298"/>
  <c r="L298" s="1"/>
  <c r="K296"/>
  <c r="L296" s="1"/>
  <c r="K294"/>
  <c r="L294" s="1"/>
  <c r="K293"/>
  <c r="L293" s="1"/>
  <c r="K292"/>
  <c r="L292" s="1"/>
  <c r="K290"/>
  <c r="L290" s="1"/>
  <c r="K289"/>
  <c r="L289" s="1"/>
  <c r="K288"/>
  <c r="L288" s="1"/>
  <c r="K287"/>
  <c r="K286"/>
  <c r="L286" s="1"/>
  <c r="K285"/>
  <c r="L285" s="1"/>
  <c r="K283"/>
  <c r="L283" s="1"/>
  <c r="K282"/>
  <c r="L282" s="1"/>
  <c r="K281"/>
  <c r="L281" s="1"/>
  <c r="K280"/>
  <c r="L280" s="1"/>
  <c r="K279"/>
  <c r="L279" s="1"/>
  <c r="F278"/>
  <c r="K278" s="1"/>
  <c r="L278" s="1"/>
  <c r="H277"/>
  <c r="K277" s="1"/>
  <c r="L277" s="1"/>
  <c r="K274"/>
  <c r="L274" s="1"/>
  <c r="K273"/>
  <c r="L273" s="1"/>
  <c r="K272"/>
  <c r="L272" s="1"/>
  <c r="K271"/>
  <c r="L271" s="1"/>
  <c r="K270"/>
  <c r="L270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H243"/>
  <c r="K243" s="1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M7"/>
  <c r="D7" i="5"/>
  <c r="K6" i="4"/>
  <c r="K6" i="3"/>
  <c r="L6" i="2"/>
</calcChain>
</file>

<file path=xl/sharedStrings.xml><?xml version="1.0" encoding="utf-8"?>
<sst xmlns="http://schemas.openxmlformats.org/spreadsheetml/2006/main" count="3292" uniqueCount="1234">
  <si>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</si>
  <si>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</si>
  <si>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</si>
  <si>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</si>
  <si>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</si>
  <si>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</si>
  <si>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</si>
  <si>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</si>
  <si>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</si>
  <si>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</si>
  <si>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</si>
  <si>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</si>
  <si>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</si>
  <si>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</si>
  <si>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</si>
  <si>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</si>
  <si>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</si>
  <si>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</si>
  <si>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</si>
  <si>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</si>
  <si>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</si>
  <si>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</si>
  <si>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</si>
  <si>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</si>
  <si>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</si>
  <si>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</si>
  <si>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</si>
  <si>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</si>
  <si>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</si>
  <si>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</si>
  <si>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</si>
  <si>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</si>
  <si>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</si>
  <si>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</si>
  <si>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</si>
  <si>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</si>
  <si>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</si>
  <si>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</si>
  <si>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</si>
  <si>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</si>
  <si>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</si>
  <si>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</si>
  <si>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</si>
  <si>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</si>
  <si>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</si>
  <si>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</si>
  <si>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</si>
  <si>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</si>
  <si>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</si>
  <si>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</si>
  <si>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</si>
  <si>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</si>
  <si>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</si>
  <si>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</si>
  <si>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</si>
  <si>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</si>
  <si>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</si>
  <si>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</si>
  <si>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</si>
  <si>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</si>
  <si>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</si>
  <si>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</si>
  <si>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</si>
  <si>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</si>
  <si>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</si>
  <si>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</si>
  <si>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</si>
  <si>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</si>
  <si>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</si>
  <si>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</si>
  <si>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</si>
  <si>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</si>
  <si>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</si>
  <si>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</si>
  <si>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</si>
  <si>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</si>
  <si>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</si>
  <si>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</si>
  <si>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</si>
  <si>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</si>
  <si>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</si>
  <si>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</si>
  <si>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</si>
  <si>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</si>
  <si>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</si>
  <si>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</si>
  <si>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</si>
  <si>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</si>
  <si>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</si>
  <si>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</si>
  <si>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</si>
  <si>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</si>
  <si>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</si>
  <si>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</si>
  <si>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</si>
  <si>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</si>
  <si>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</si>
  <si>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</si>
  <si>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</si>
  <si>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</si>
  <si>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</si>
  <si>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</si>
  <si>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</si>
  <si>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</si>
  <si>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</si>
  <si>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</si>
  <si>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</si>
  <si>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</si>
  <si>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</si>
  <si>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</si>
  <si>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</si>
  <si>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</si>
  <si>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</si>
  <si>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</si>
  <si>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</si>
  <si>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</si>
  <si>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</si>
  <si>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</si>
  <si>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</si>
  <si>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</si>
  <si>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</si>
  <si>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</si>
  <si>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</si>
  <si>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</si>
  <si>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</si>
  <si>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</si>
  <si>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</si>
  <si>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</si>
  <si>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</si>
  <si>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</si>
  <si>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</si>
  <si>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</si>
  <si>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</si>
  <si>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</si>
  <si>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</si>
  <si>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</si>
  <si>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</si>
  <si>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</si>
  <si>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</si>
  <si>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</si>
  <si>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</si>
  <si>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</si>
  <si>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</si>
  <si>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</si>
  <si>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</si>
  <si>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</si>
  <si>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</si>
  <si>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</si>
  <si>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</si>
  <si>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</si>
  <si>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</si>
  <si>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</si>
  <si>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</si>
  <si>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</si>
  <si>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</si>
  <si>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</si>
  <si>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</si>
  <si>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</si>
  <si>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</si>
  <si>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</si>
  <si>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</si>
  <si>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</si>
  <si>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</si>
  <si>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</si>
  <si>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</si>
  <si>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</si>
  <si>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</si>
  <si>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</si>
  <si>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</si>
  <si>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</si>
  <si>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</si>
  <si>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</si>
  <si>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</si>
  <si>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</si>
  <si>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</si>
  <si>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</si>
  <si>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</si>
  <si>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</si>
  <si>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</si>
  <si>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</si>
  <si>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</si>
  <si>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</si>
  <si>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</si>
  <si>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</si>
  <si>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</si>
  <si>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</si>
  <si>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</si>
  <si>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</si>
  <si>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</si>
  <si>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</si>
  <si>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</si>
  <si>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</si>
  <si>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</si>
  <si>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</si>
  <si>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</si>
  <si>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</si>
  <si>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</si>
  <si>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</si>
  <si>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</si>
  <si>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</si>
  <si>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</si>
  <si>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</si>
  <si>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</si>
  <si>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</si>
  <si>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</si>
  <si>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</si>
  <si>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</si>
  <si>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</si>
  <si>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</si>
  <si>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</si>
  <si>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</si>
  <si>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</si>
  <si>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</si>
  <si>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</si>
  <si>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</si>
  <si>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</si>
  <si>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</si>
  <si>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</si>
  <si>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</si>
  <si>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</si>
  <si>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</si>
  <si>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</si>
  <si>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</si>
  <si>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</si>
  <si>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</si>
  <si>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</si>
  <si>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</si>
  <si>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</si>
  <si>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</si>
  <si>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</si>
  <si>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</si>
  <si>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</si>
  <si>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</si>
  <si>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</si>
  <si>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</si>
  <si>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</si>
  <si>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</si>
  <si>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</si>
  <si>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</si>
  <si>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</si>
  <si>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</si>
  <si>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</si>
  <si>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</si>
  <si>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</si>
  <si>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</si>
  <si>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</si>
  <si>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</si>
  <si>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</si>
  <si>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</si>
  <si>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</si>
  <si>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</si>
  <si>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</si>
  <si>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</si>
  <si>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</si>
  <si>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</si>
  <si>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</si>
  <si>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</si>
  <si>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</si>
  <si>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</si>
  <si>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</si>
  <si>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</si>
  <si>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</si>
  <si>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</si>
  <si>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</si>
  <si>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</si>
  <si>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</si>
  <si>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</si>
  <si>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</si>
  <si>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</si>
  <si>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</si>
  <si>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</si>
  <si>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</si>
  <si>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</si>
  <si>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</si>
  <si>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</si>
  <si>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</si>
  <si>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</si>
  <si>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</si>
  <si>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</si>
  <si>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</si>
  <si>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</si>
  <si>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</si>
  <si>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</si>
  <si>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</si>
  <si>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</si>
  <si>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</si>
  <si>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</si>
  <si>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</si>
  <si>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</si>
  <si>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</si>
  <si>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</si>
  <si>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</si>
  <si>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</si>
  <si>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</si>
  <si>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</si>
  <si>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</si>
  <si>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</si>
  <si>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</si>
  <si>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</si>
  <si>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</si>
  <si>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</si>
  <si>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</si>
  <si>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</si>
  <si>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</si>
  <si>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</si>
  <si>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</si>
  <si>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</si>
  <si>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</si>
  <si>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</si>
  <si>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</si>
  <si>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</si>
  <si>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</si>
  <si>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</si>
  <si>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</si>
  <si>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</si>
  <si>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</si>
  <si>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</si>
  <si>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</si>
  <si>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</si>
  <si>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</si>
  <si>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</si>
  <si>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</si>
  <si>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</si>
  <si>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</si>
  <si>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</si>
  <si>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</si>
  <si>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</si>
  <si>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</si>
  <si>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</si>
  <si>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</si>
  <si>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</si>
  <si>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</si>
  <si>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</si>
  <si>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</si>
  <si>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</si>
  <si>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</si>
  <si>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</si>
  <si>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</si>
  <si>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</si>
  <si>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</si>
  <si>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</si>
  <si>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</si>
  <si>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</si>
  <si>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</si>
  <si>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</si>
  <si>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</si>
  <si>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</si>
  <si>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</si>
  <si>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</si>
  <si>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</si>
  <si>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</si>
  <si>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</si>
  <si>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</si>
  <si>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</si>
  <si>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</si>
  <si>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</si>
  <si>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</si>
  <si>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</si>
  <si>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</si>
  <si>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</si>
  <si>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</si>
  <si>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</si>
  <si>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</si>
  <si>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</si>
  <si>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</si>
  <si>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</si>
  <si>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</si>
  <si>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</si>
  <si>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</si>
  <si>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</si>
  <si>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</si>
  <si>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</si>
  <si>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</si>
  <si>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</si>
  <si>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</si>
  <si>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</si>
  <si>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</si>
  <si>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</si>
  <si>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</si>
  <si>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</si>
  <si>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</si>
  <si>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</si>
  <si>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</si>
  <si>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</si>
  <si>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</si>
  <si>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</si>
  <si>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</si>
  <si>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</si>
  <si>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</si>
  <si>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</si>
  <si>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</si>
  <si>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</si>
  <si>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</si>
  <si>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</si>
  <si>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</si>
  <si>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</si>
  <si>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</si>
  <si>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</si>
  <si>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</si>
  <si>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</si>
  <si>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</si>
  <si>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</si>
  <si>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</si>
  <si>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</si>
  <si>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</si>
  <si>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</si>
  <si>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</si>
  <si>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</si>
  <si>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</si>
  <si>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</si>
  <si>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</si>
  <si>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</si>
  <si>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</si>
  <si>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</si>
  <si>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</si>
  <si>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</si>
  <si>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</si>
  <si>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</si>
  <si>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</si>
  <si>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</si>
  <si>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</si>
  <si>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</si>
  <si>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</si>
  <si>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</si>
  <si>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</si>
  <si>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</si>
  <si>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</si>
  <si>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</si>
  <si>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</si>
  <si>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</si>
  <si>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</si>
  <si>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</si>
  <si>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</si>
  <si>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</si>
  <si>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</si>
  <si>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</si>
  <si>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</si>
  <si>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</si>
  <si>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</si>
  <si>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</si>
  <si>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</si>
  <si>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</si>
  <si>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</si>
  <si>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</si>
  <si>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</si>
  <si>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</si>
  <si>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</si>
  <si>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</si>
  <si>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</si>
  <si>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</si>
  <si>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</si>
  <si>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</si>
  <si>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</si>
  <si>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</si>
  <si>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</si>
  <si>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</si>
  <si>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</si>
  <si>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</si>
  <si>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</si>
  <si>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</si>
  <si>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</si>
  <si>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</si>
  <si>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</si>
  <si>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</si>
  <si>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</si>
  <si>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</si>
  <si>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</si>
  <si>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</si>
  <si>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</si>
  <si>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</si>
  <si>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</si>
  <si>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</si>
  <si>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</si>
  <si>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</si>
  <si>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</si>
  <si>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</si>
  <si>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</si>
  <si>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</si>
  <si>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</si>
  <si>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</si>
  <si>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</si>
  <si>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</si>
  <si>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</si>
  <si>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</si>
  <si>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</si>
  <si>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</si>
  <si>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</si>
  <si>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</si>
  <si>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</si>
  <si>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</si>
  <si>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</si>
  <si>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</si>
  <si>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</si>
  <si>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</si>
  <si>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</si>
  <si>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</si>
  <si>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</si>
  <si>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</si>
  <si>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</si>
  <si>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</si>
  <si>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</si>
  <si>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</si>
  <si>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</si>
  <si>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</si>
  <si>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</si>
  <si>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</si>
  <si>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</si>
  <si>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</si>
  <si>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</si>
  <si>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</si>
  <si>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</si>
  <si>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</si>
  <si>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</si>
  <si>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</si>
  <si>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</si>
  <si>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</si>
  <si>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</si>
  <si>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</si>
  <si>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</si>
  <si>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</si>
  <si>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</si>
  <si>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</si>
  <si>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</si>
  <si>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</si>
  <si>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</si>
  <si>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</si>
  <si>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</si>
  <si>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</si>
  <si>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</si>
  <si>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</si>
  <si>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</si>
  <si>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</si>
  <si>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</si>
  <si>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</si>
  <si>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</si>
  <si>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</si>
  <si>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</si>
  <si>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</si>
  <si>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</si>
  <si>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</si>
  <si>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</si>
  <si>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</si>
  <si>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</si>
  <si>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</si>
  <si>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</si>
  <si>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</si>
  <si>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</si>
  <si>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</si>
  <si>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</si>
  <si>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</si>
  <si>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</si>
  <si>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</si>
  <si>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</si>
  <si>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</si>
  <si>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</si>
  <si>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</si>
  <si>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</si>
  <si>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</si>
  <si>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</si>
  <si>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</si>
  <si>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</si>
  <si>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</si>
  <si>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</si>
  <si>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</si>
  <si>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</si>
  <si>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</si>
  <si>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</si>
  <si>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</si>
  <si>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</si>
  <si>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</si>
  <si>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</si>
  <si>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</si>
  <si>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</si>
  <si>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</si>
  <si>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</si>
  <si>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</si>
  <si>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</si>
  <si>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</si>
  <si>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</si>
  <si>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</si>
  <si>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</si>
  <si>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</si>
  <si>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</si>
  <si>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</si>
  <si>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</si>
  <si>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</si>
  <si>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</si>
  <si>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</si>
  <si>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</si>
  <si>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</si>
  <si>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</si>
  <si>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</si>
  <si>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</si>
  <si>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</si>
  <si>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</si>
  <si>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</si>
  <si>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</si>
  <si>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</si>
  <si>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</si>
  <si>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</si>
  <si>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</si>
  <si>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</si>
  <si>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</si>
  <si>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</si>
  <si>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</si>
  <si>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</si>
  <si>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</si>
  <si>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</si>
  <si>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</si>
  <si>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</si>
  <si>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</si>
  <si>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</si>
  <si>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</si>
  <si>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</si>
  <si>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</si>
  <si>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</si>
  <si>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</si>
  <si>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</si>
  <si>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</si>
  <si>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</si>
  <si>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</si>
  <si>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</si>
  <si>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</si>
  <si>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</si>
  <si>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</si>
  <si>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</si>
  <si>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</si>
  <si>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</si>
  <si>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</si>
  <si>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</si>
  <si>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</si>
  <si>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</si>
  <si>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</si>
  <si>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</si>
  <si>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</si>
  <si>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</si>
  <si>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</si>
  <si>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</si>
  <si>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</si>
  <si>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</si>
  <si>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</si>
  <si>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</si>
  <si>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</si>
  <si>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</si>
  <si>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</si>
  <si>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</si>
  <si>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</si>
  <si>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</si>
  <si>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</si>
  <si>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</si>
  <si>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</si>
  <si>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</si>
  <si>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</si>
  <si>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</si>
  <si>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</si>
  <si>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</si>
  <si>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</si>
  <si>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</si>
  <si>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</si>
  <si>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</si>
  <si>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</si>
  <si>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</si>
  <si>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</si>
  <si>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</si>
  <si>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</si>
  <si>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</si>
  <si>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</si>
  <si>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</si>
  <si>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</si>
  <si>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</si>
  <si>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</si>
  <si>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</si>
  <si>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</si>
  <si>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</si>
  <si>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</si>
  <si>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</si>
  <si>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</si>
  <si>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</si>
  <si>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</si>
  <si>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</si>
  <si>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</si>
  <si>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</si>
  <si>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</si>
  <si>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</si>
  <si>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</si>
  <si>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</si>
  <si>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</si>
  <si>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</si>
  <si>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</si>
  <si>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</si>
  <si>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</si>
  <si>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</si>
  <si>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</si>
  <si>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</si>
  <si>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</si>
  <si>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</si>
  <si>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</si>
  <si>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</si>
  <si>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</si>
  <si>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</si>
  <si>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</si>
  <si>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</si>
  <si>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</si>
  <si>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</si>
  <si>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</si>
  <si>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</si>
  <si>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</si>
  <si>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</si>
  <si>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</si>
  <si>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</si>
  <si>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</si>
  <si>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</si>
  <si>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</si>
  <si>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</si>
  <si>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</si>
  <si>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</si>
  <si>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</si>
  <si>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</si>
  <si>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</si>
  <si>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</si>
  <si>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</si>
  <si>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</si>
  <si>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</si>
  <si>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</si>
  <si>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</si>
  <si>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</si>
  <si>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</si>
  <si>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</si>
  <si>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</si>
  <si>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</si>
  <si>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</si>
  <si>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</si>
  <si>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</si>
  <si>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</si>
  <si>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</si>
  <si>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</si>
  <si>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</si>
  <si>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</si>
  <si>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</si>
  <si>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</si>
  <si>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</si>
  <si>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</si>
  <si>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</si>
  <si>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</si>
  <si>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</si>
  <si>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</si>
  <si>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</si>
  <si>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</si>
  <si>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</si>
  <si>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</si>
  <si>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</si>
  <si>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</si>
  <si>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</si>
  <si>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</si>
  <si>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</si>
  <si>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</si>
  <si>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</si>
  <si>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</si>
  <si>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</si>
  <si>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</si>
  <si>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</si>
  <si>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</si>
  <si>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</si>
  <si>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</si>
  <si>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</si>
  <si>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</si>
  <si>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</si>
  <si>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</si>
  <si>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</si>
  <si>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</si>
  <si>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</si>
  <si>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</si>
  <si>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</si>
  <si>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</si>
  <si>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</si>
  <si>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</si>
  <si>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</si>
  <si>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</si>
  <si>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</si>
  <si>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</si>
  <si>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</si>
  <si>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</si>
  <si>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</si>
  <si>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</si>
  <si>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</si>
  <si>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</si>
  <si>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</si>
  <si>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</si>
  <si>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</si>
  <si>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</si>
  <si>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</si>
  <si>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</si>
  <si>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</si>
  <si>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</si>
  <si>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</si>
  <si>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</si>
  <si>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</si>
  <si>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</si>
  <si>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</si>
  <si>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</si>
  <si>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</si>
  <si>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</si>
  <si>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</si>
  <si>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</si>
  <si>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</si>
  <si>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</si>
  <si>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</si>
  <si>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</si>
  <si>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</si>
  <si>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</si>
  <si>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</si>
  <si>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</si>
  <si>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</si>
  <si>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</si>
  <si>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</si>
  <si>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</si>
  <si>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</si>
  <si>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</si>
  <si>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</si>
  <si>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</si>
  <si>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</si>
  <si>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</si>
  <si>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</si>
  <si>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</si>
  <si>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</si>
  <si>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</si>
  <si>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</si>
  <si>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</si>
  <si>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</si>
  <si>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</si>
  <si>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</si>
  <si>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</si>
  <si>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</si>
  <si>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</si>
  <si>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</si>
  <si>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</si>
  <si>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</si>
  <si>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</si>
  <si>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</si>
  <si>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</si>
  <si>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</si>
  <si>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</si>
  <si>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</si>
  <si>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</si>
  <si>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</si>
  <si>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</si>
  <si>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</si>
  <si>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</si>
  <si>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</si>
  <si>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</si>
  <si>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</si>
  <si>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</si>
  <si>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</si>
  <si>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</si>
  <si>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</si>
  <si>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</si>
  <si>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380-390</t>
  </si>
  <si>
    <t>1650-1680</t>
  </si>
  <si>
    <t>980-1000</t>
  </si>
  <si>
    <t>Profit of Rs.1/-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</si>
  <si>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</si>
  <si>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</si>
  <si>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</si>
  <si>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</si>
  <si>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</si>
  <si>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</si>
  <si>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</si>
  <si>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</si>
  <si>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</si>
  <si>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</si>
  <si>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</si>
  <si>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</si>
  <si>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</si>
  <si>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</si>
  <si>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</si>
  <si>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</si>
  <si>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</si>
  <si>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</si>
  <si>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</si>
  <si>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</si>
  <si>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</si>
  <si>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</si>
  <si>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</si>
  <si>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</si>
  <si>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</si>
  <si>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</si>
  <si>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</si>
  <si>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</si>
  <si>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</si>
  <si>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</si>
  <si>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</si>
  <si>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</si>
  <si>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</si>
  <si>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</si>
  <si>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</si>
  <si>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</si>
  <si>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</si>
  <si>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</si>
  <si>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Profit of Rs.107.5/-</t>
  </si>
  <si>
    <t>Profit of Rs.4.65/-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</si>
  <si>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</si>
  <si>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</si>
  <si>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</si>
  <si>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</si>
  <si>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</si>
  <si>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</si>
  <si>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</si>
  <si>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</si>
  <si>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</si>
  <si>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</si>
  <si>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</si>
  <si>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</si>
  <si>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</si>
  <si>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</si>
  <si>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</si>
  <si>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</si>
  <si>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</si>
  <si>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</si>
  <si>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</si>
  <si>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</si>
  <si>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</si>
  <si>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</si>
  <si>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</si>
  <si>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</si>
  <si>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</si>
  <si>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</si>
  <si>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</si>
  <si>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</si>
  <si>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</si>
  <si>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</si>
  <si>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</si>
  <si>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</si>
  <si>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</si>
  <si>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</si>
  <si>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</si>
  <si>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</si>
  <si>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</si>
  <si>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</si>
  <si>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</si>
  <si>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</si>
  <si>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</si>
  <si>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</si>
  <si>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</si>
  <si>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</si>
  <si>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</si>
  <si>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</si>
  <si>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</si>
  <si>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</si>
  <si>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</si>
  <si>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</si>
  <si>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</si>
  <si>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</si>
  <si>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</si>
  <si>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</si>
  <si>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</si>
  <si>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</si>
  <si>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</si>
  <si>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</si>
  <si>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</si>
  <si>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</si>
  <si>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</si>
  <si>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1800-1820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</si>
  <si>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</si>
  <si>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</si>
  <si>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</si>
  <si>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</si>
  <si>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</si>
  <si>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</si>
  <si>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</si>
  <si>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</si>
  <si>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</si>
  <si>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Profit of Rs.42.50/-</t>
  </si>
  <si>
    <t>Profit of Rs.6/-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</si>
  <si>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</si>
  <si>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</si>
  <si>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</si>
  <si>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</si>
  <si>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</si>
  <si>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</si>
  <si>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</si>
  <si>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</si>
  <si>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</si>
  <si>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</si>
  <si>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</si>
  <si>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</si>
  <si>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</si>
  <si>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</si>
  <si>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</si>
  <si>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</si>
  <si>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</si>
  <si>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</si>
  <si>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</si>
  <si>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</si>
  <si>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</si>
  <si>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</si>
  <si>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HINDUNILVR 2780 CE SEP</t>
  </si>
  <si>
    <t>Loss of Rs.87.50/-</t>
  </si>
  <si>
    <t>Profit of Rs.4/-</t>
  </si>
  <si>
    <t>Profit of Rs.100/-</t>
  </si>
  <si>
    <t>60-61</t>
  </si>
  <si>
    <t>Profit of Rs.1.15/-</t>
  </si>
  <si>
    <t>IDFCFIRST</t>
  </si>
  <si>
    <t>42-42.5</t>
  </si>
  <si>
    <t>250-255</t>
  </si>
  <si>
    <t>Profit of Rs.1.10/-</t>
  </si>
  <si>
    <t>Profit of Rs.1.45/-</t>
  </si>
  <si>
    <t>HDFCBANK 1560 CE SEP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</si>
  <si>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</si>
  <si>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</si>
  <si>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</si>
  <si>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</si>
  <si>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</si>
  <si>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</si>
  <si>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</si>
  <si>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Loss of Rs.70.50/-</t>
  </si>
  <si>
    <t>Loss of Rs.35/-</t>
  </si>
  <si>
    <t>Loss of Rs.1.15/-</t>
  </si>
  <si>
    <t>Loss of Rs.7/-</t>
  </si>
  <si>
    <t>Profit of Rs.180/-</t>
  </si>
  <si>
    <t>Loss of Rs.15/-</t>
  </si>
  <si>
    <t>90-92</t>
  </si>
  <si>
    <t>240-242</t>
  </si>
  <si>
    <t>450-500</t>
  </si>
  <si>
    <t>Loss of Rs.15.5/-</t>
  </si>
  <si>
    <t>NIFTY 17700 CE 30-SEP</t>
  </si>
  <si>
    <t>Profit of Rs.0.10/-</t>
  </si>
  <si>
    <t>Profit of Rs.6.5/-</t>
  </si>
  <si>
    <t>NIFTY 17400 PE 23-SEP</t>
  </si>
  <si>
    <t>HDFCBANK  1580 CE SEP</t>
  </si>
  <si>
    <t>35-50</t>
  </si>
  <si>
    <t>Part profit of Rs.29.5/-</t>
  </si>
  <si>
    <t>ALPHA LEON ENTERPRISES LLP</t>
  </si>
  <si>
    <t>Profit of Rs.13/-</t>
  </si>
  <si>
    <t>Loss of Rs.5.15/-</t>
  </si>
  <si>
    <t>1500-1520</t>
  </si>
  <si>
    <t>1680-1720</t>
  </si>
  <si>
    <t>150-152</t>
  </si>
  <si>
    <t>LT 1700 PE SEP</t>
  </si>
  <si>
    <t>35-40</t>
  </si>
  <si>
    <t>HDFCBANK  1560 CE SEP</t>
  </si>
  <si>
    <t>30-35</t>
  </si>
  <si>
    <t>130-150</t>
  </si>
  <si>
    <t>HINDUNILVR 2820 CE SEP</t>
  </si>
  <si>
    <t>ITC 245 CE SEP</t>
  </si>
  <si>
    <t>7.0-8.0</t>
  </si>
  <si>
    <t>HDFC  2800 CE SEP</t>
  </si>
  <si>
    <t>60-65</t>
  </si>
  <si>
    <t>Profit of Rs.5.50/-</t>
  </si>
  <si>
    <t>NEWLIGHT</t>
  </si>
  <si>
    <t>XTX MARKETS LLP</t>
  </si>
  <si>
    <t>Profit of Rs.11.50/-</t>
  </si>
  <si>
    <t>Profit of Rs.0.95/-</t>
  </si>
  <si>
    <t>Loss of Rs.53.5/-</t>
  </si>
  <si>
    <t>410-415</t>
  </si>
  <si>
    <t>HINDUNILVR 2800 CE SEP</t>
  </si>
  <si>
    <t>BANKNIFTY 37100 PE 30-SEP</t>
  </si>
  <si>
    <t>BANKNIFTY 37000 PE 23-SEP</t>
  </si>
  <si>
    <t>MNIL</t>
  </si>
  <si>
    <t>KABIR SHRAN DAGAR</t>
  </si>
  <si>
    <t>GOLDLINE FINANCIAL SERVICES LIMITED</t>
  </si>
  <si>
    <t>NIFTY 17650 PE 23-SEP</t>
  </si>
  <si>
    <t>60-70</t>
  </si>
  <si>
    <t>Loss of Rs.29/-</t>
  </si>
  <si>
    <t>Profit of Rs.4.5/-</t>
  </si>
  <si>
    <t>NIFTY 17800 CE 30-SEP</t>
  </si>
  <si>
    <t>Loss of Rs.57.50/-</t>
  </si>
  <si>
    <t>SBIN 450 CE SEP</t>
  </si>
  <si>
    <t>3300-3350</t>
  </si>
  <si>
    <t xml:space="preserve">NIFTY SEP FUT </t>
  </si>
  <si>
    <t>1704-1710</t>
  </si>
  <si>
    <t>720-724</t>
  </si>
  <si>
    <t>755-765</t>
  </si>
  <si>
    <t>INTELSOFT</t>
  </si>
  <si>
    <t>KIMS</t>
  </si>
  <si>
    <t>1225-1245</t>
  </si>
  <si>
    <t>Profit of Rs.65/-</t>
  </si>
  <si>
    <t>Loss of Rs. 170/-</t>
  </si>
  <si>
    <t>Profit of Rs.37.5/-</t>
  </si>
  <si>
    <t xml:space="preserve"> ICICIBANK SEP FUT</t>
  </si>
  <si>
    <t>NIFTY 17800 PE SEP</t>
  </si>
  <si>
    <t>150-180</t>
  </si>
  <si>
    <t>11-12.0</t>
  </si>
  <si>
    <t>Loss of Rs.17/-</t>
  </si>
  <si>
    <t>Loss of Rs.40/-</t>
  </si>
  <si>
    <t>3110-3150</t>
  </si>
  <si>
    <t>LOOKS</t>
  </si>
  <si>
    <t>INDUSIND BANK LTD CLIENT A/C</t>
  </si>
  <si>
    <t>Loss of Rs.2.25/-</t>
  </si>
  <si>
    <t>Market Closing Price</t>
  </si>
  <si>
    <t>Loss of Rs.65/-</t>
  </si>
  <si>
    <t>525-530</t>
  </si>
  <si>
    <t>580-600</t>
  </si>
  <si>
    <t>Loss of Rs.26/-</t>
  </si>
  <si>
    <t>530-540</t>
  </si>
  <si>
    <t>470-475</t>
  </si>
  <si>
    <t>2030-2050</t>
  </si>
  <si>
    <t>2300-2400</t>
  </si>
  <si>
    <t>1570-1590</t>
  </si>
  <si>
    <t>1750-1800</t>
  </si>
  <si>
    <t>135-137</t>
  </si>
  <si>
    <t>UPL SEP FUT</t>
  </si>
  <si>
    <t>750-755</t>
  </si>
  <si>
    <t>JILESH NAVIN CHHEDA</t>
  </si>
  <si>
    <t>INOXWIND</t>
  </si>
  <si>
    <t>MICRO LOGISTICS INDIA PRIVATE LIMITED</t>
  </si>
  <si>
    <t>JONJUA</t>
  </si>
  <si>
    <t>DHIRAJ JAIN</t>
  </si>
  <si>
    <t>PREVEST</t>
  </si>
  <si>
    <t>RGRL</t>
  </si>
  <si>
    <t>SUSHIL C SHINDE</t>
  </si>
  <si>
    <t>Profit of Rs.11.5/-</t>
  </si>
  <si>
    <t>ITC SEP FUT</t>
  </si>
  <si>
    <t>240-241</t>
  </si>
  <si>
    <t>250-252</t>
  </si>
  <si>
    <t>ICICIBANK OCT FUT</t>
  </si>
  <si>
    <t>1240-1220</t>
  </si>
  <si>
    <t>Profit of Rs.23/-</t>
  </si>
  <si>
    <t>591-594</t>
  </si>
  <si>
    <t>615-625</t>
  </si>
  <si>
    <t>SIEMENS OCT FUT</t>
  </si>
  <si>
    <t>BANKNIFTY 37300 PE 30-SEP</t>
  </si>
  <si>
    <t>BANKNIFTY 37300 PE 07-OCT</t>
  </si>
  <si>
    <t>375-385</t>
  </si>
  <si>
    <t>135-145</t>
  </si>
  <si>
    <t>AANCHALISP</t>
  </si>
  <si>
    <t>DEEPAK KUMAR</t>
  </si>
  <si>
    <t>TANAY KAMAL SEETHA</t>
  </si>
  <si>
    <t>PRUDENT VENTURES</t>
  </si>
  <si>
    <t>RAJASTHAN GLOBAL SECURITIES PRIVATE LIMITED</t>
  </si>
  <si>
    <t>3250-3290</t>
  </si>
  <si>
    <t>3600-3700</t>
  </si>
  <si>
    <t>HDFCAMC 2900 CE SEP</t>
  </si>
  <si>
    <t>HDFCBANK 1600 CE SEP</t>
  </si>
  <si>
    <t>20-22</t>
  </si>
  <si>
    <t>10-11.0</t>
  </si>
  <si>
    <t>NIFTY 17750 PE SEP</t>
  </si>
  <si>
    <t>Profit of Rs.18.5/-</t>
  </si>
  <si>
    <t>190-193</t>
  </si>
  <si>
    <t>IGL OCT FUT</t>
  </si>
  <si>
    <t>520-521</t>
  </si>
  <si>
    <t>Loss of Rs.80/-</t>
  </si>
  <si>
    <t>CELLA</t>
  </si>
  <si>
    <t>NEELIMA KARLAPUDI</t>
  </si>
  <si>
    <t>COSMOFE</t>
  </si>
  <si>
    <t>FAZE3Q</t>
  </si>
  <si>
    <t>AJAY ANAND</t>
  </si>
  <si>
    <t>SALIM PYARALI GOVANI</t>
  </si>
  <si>
    <t>ASHISH RAMESHCHANDRA KACHOLIA</t>
  </si>
  <si>
    <t>FRANKLIN</t>
  </si>
  <si>
    <t>NATURAL INVESTMENT MANAGEMENT PVT LTD</t>
  </si>
  <si>
    <t>GIANLIFE</t>
  </si>
  <si>
    <t>PRAVINCHAND BHAYACHANDBHAI PATEL</t>
  </si>
  <si>
    <t>SECUROCROP SECURITIES INDIA PRIVATE LIMTED</t>
  </si>
  <si>
    <t>STANDARD LIFE INVESTMENTS LIMITED</t>
  </si>
  <si>
    <t>T. ROWE PRICE EMERGING MARKETS STOCK FUND</t>
  </si>
  <si>
    <t>IKAB</t>
  </si>
  <si>
    <t>R B K SHARE BROKING LIMITED</t>
  </si>
  <si>
    <t>NAMRATA CHANDRAPRAKASH KHANDELWAL</t>
  </si>
  <si>
    <t>INDTERRAIN</t>
  </si>
  <si>
    <t>SYAMALA SUBRAMANIAN</t>
  </si>
  <si>
    <t>KIRTAN MANEKLAL RUPARELIYA (HUF)</t>
  </si>
  <si>
    <t>JETMALL</t>
  </si>
  <si>
    <t>SHAREACCOUNT NA</t>
  </si>
  <si>
    <t>PRAGNESH JINDASBHAI DOSHI</t>
  </si>
  <si>
    <t>OLYMPUS INDIA HOLDINGS LIMITED</t>
  </si>
  <si>
    <t>LAXMIPATI</t>
  </si>
  <si>
    <t>SONU PRAVIN DADLIKA</t>
  </si>
  <si>
    <t>BRAINNATION BUSINESS ADVISORY SERVICES PRIVATE LIMITED</t>
  </si>
  <si>
    <t>LELAVOIR</t>
  </si>
  <si>
    <t>KAVEDI KAVEDI ASHWIN</t>
  </si>
  <si>
    <t>VISHWAMURTE TRAD INVEST PE LTD</t>
  </si>
  <si>
    <t>CHIRAG ARORA</t>
  </si>
  <si>
    <t>NATURAL</t>
  </si>
  <si>
    <t>ARUN DASHRATHBHAI PRAJAPATI</t>
  </si>
  <si>
    <t>NOVATEOR</t>
  </si>
  <si>
    <t>SURESH GADALEY</t>
  </si>
  <si>
    <t>HEENA S JAIN</t>
  </si>
  <si>
    <t>JINENDRA KUMAR JAIN</t>
  </si>
  <si>
    <t>RACE</t>
  </si>
  <si>
    <t>MANSINGH HOTELS AND RESORTS LIMITED</t>
  </si>
  <si>
    <t>SHARE INDIA SECURITIES LIMITED</t>
  </si>
  <si>
    <t>REMLIFE</t>
  </si>
  <si>
    <t>ZUBER TRADING LLP</t>
  </si>
  <si>
    <t>MOHD AZIM ABDULLAH MAPKAR</t>
  </si>
  <si>
    <t>SAVERA</t>
  </si>
  <si>
    <t>SKANDA SUNDARAM</t>
  </si>
  <si>
    <t>SARAVANA SECURITIES (PROP: D. SATHYAMOORTHI)</t>
  </si>
  <si>
    <t>VALIANT</t>
  </si>
  <si>
    <t>STAR FINVEST PVT LTD</t>
  </si>
  <si>
    <t>WEIZFIN</t>
  </si>
  <si>
    <t>LEBNITZE REAL ESTATES PRIVATE LIMITED</t>
  </si>
  <si>
    <t>PILOT CONSULTANTS PRIVATE LIMITED</t>
  </si>
  <si>
    <t>YASHO</t>
  </si>
  <si>
    <t>JIGNESH AMRUTLAL THOBHANI</t>
  </si>
  <si>
    <t>AJOONI</t>
  </si>
  <si>
    <t>Ajooni Biotech Limited</t>
  </si>
  <si>
    <t>Asian Granito India Limit</t>
  </si>
  <si>
    <t>CNM FINVEST PRIVATE LIMITED .</t>
  </si>
  <si>
    <t>Indian Energy Exc Ltd</t>
  </si>
  <si>
    <t>JALAN</t>
  </si>
  <si>
    <t>Jalan Transolu. India Ltd</t>
  </si>
  <si>
    <t>SWETA AGRAWAL</t>
  </si>
  <si>
    <t>Justdial Ltd.</t>
  </si>
  <si>
    <t>SANATAN FINANCIAL ADVISORY SERVICES PRIVATE LIMITE</t>
  </si>
  <si>
    <t>LOKESHMACH</t>
  </si>
  <si>
    <t>Lokesh Machines Limited</t>
  </si>
  <si>
    <t>P C S SECURITIES LTD</t>
  </si>
  <si>
    <t>Max Healthcare Ins Ltd</t>
  </si>
  <si>
    <t>VERITAS FUNDS PLC ON BEHALF OF VERITAS ASIAN FUND</t>
  </si>
  <si>
    <t>SBI MUTUAL FUND</t>
  </si>
  <si>
    <t>HDFC MUTUAL FUND</t>
  </si>
  <si>
    <t>ROLLT</t>
  </si>
  <si>
    <t>Rollatainers Limited</t>
  </si>
  <si>
    <t>CHANAKYA FINVEST PRIVATE LIMITED</t>
  </si>
  <si>
    <t>DEVADOSS VEDAPUDI  NARASIMHAN</t>
  </si>
  <si>
    <t>RAJAN DENTAL INSTITUTE PRIVATE LIMITED</t>
  </si>
  <si>
    <t>NISHITH ATULBHAI SHAH</t>
  </si>
  <si>
    <t>GURVINDER SINGH</t>
  </si>
  <si>
    <t>SPECTRUM</t>
  </si>
  <si>
    <t>Spectrum Electric Ind Ltd</t>
  </si>
  <si>
    <t>CHANDRAKANT BHASKAR RANE</t>
  </si>
  <si>
    <t>Sunteck Realty Limited</t>
  </si>
  <si>
    <t>TATA MUTUAL FUND- MONEY MARKET FUND</t>
  </si>
  <si>
    <t>ALICON</t>
  </si>
  <si>
    <t>Alicon Castalloy Limited</t>
  </si>
  <si>
    <t>GUPTA VIMAL</t>
  </si>
  <si>
    <t>RITU JALAN</t>
  </si>
  <si>
    <t>NALANDA INDIA EQUITY FUND LIMITED</t>
  </si>
  <si>
    <t>KIL-RE</t>
  </si>
  <si>
    <t>Kesoram Industries Ltd-RE</t>
  </si>
  <si>
    <t>KAYAK INVESTMENTS HOLDING PTE LTD</t>
  </si>
  <si>
    <t>KAYAK INVESTMENTS HOLDING PTE.LTD</t>
  </si>
  <si>
    <t>W L D INVESTMENT PVT LTD</t>
  </si>
  <si>
    <t>WEALTH MINE NETWORKS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</si>
</sst>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1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6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7" borderId="0" xfId="0" applyFont="1" applyFill="1" applyAlignment="1"/>
    <xf numFmtId="43" fontId="36" fillId="18" borderId="15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6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19" borderId="22" xfId="0" applyFont="1" applyFill="1" applyBorder="1" applyAlignment="1"/>
    <xf numFmtId="0" fontId="43" fillId="20" borderId="22" xfId="0" applyFont="1" applyFill="1" applyBorder="1" applyAlignment="1"/>
    <xf numFmtId="0" fontId="36" fillId="15" borderId="2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19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19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1" borderId="24" xfId="0" applyNumberFormat="1" applyFont="1" applyFill="1" applyBorder="1" applyAlignment="1">
      <alignment horizontal="center" vertical="center"/>
    </xf>
    <xf numFmtId="165" fontId="35" fillId="21" borderId="24" xfId="0" applyNumberFormat="1" applyFont="1" applyFill="1" applyBorder="1" applyAlignment="1">
      <alignment horizontal="center" vertical="center"/>
    </xf>
    <xf numFmtId="166" fontId="35" fillId="21" borderId="24" xfId="0" applyNumberFormat="1" applyFont="1" applyFill="1" applyBorder="1" applyAlignment="1">
      <alignment horizontal="center" vertical="center"/>
    </xf>
    <xf numFmtId="0" fontId="43" fillId="22" borderId="24" xfId="0" applyFont="1" applyFill="1" applyBorder="1" applyAlignment="1"/>
    <xf numFmtId="0" fontId="35" fillId="21" borderId="24" xfId="0" applyFont="1" applyFill="1" applyBorder="1" applyAlignment="1">
      <alignment horizontal="center" vertical="center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7" fillId="23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0" fillId="16" borderId="0" xfId="0" applyFill="1" applyAlignment="1"/>
    <xf numFmtId="0" fontId="35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165" fontId="35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top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6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165" fontId="44" fillId="12" borderId="24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6" fontId="36" fillId="23" borderId="1" xfId="0" applyNumberFormat="1" applyFont="1" applyFill="1" applyBorder="1" applyAlignment="1">
      <alignment horizontal="center" vertical="center"/>
    </xf>
    <xf numFmtId="0" fontId="35" fillId="21" borderId="24" xfId="0" applyFont="1" applyFill="1" applyBorder="1" applyAlignment="1">
      <alignment horizontal="left"/>
    </xf>
    <xf numFmtId="15" fontId="35" fillId="24" borderId="0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6" fillId="15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2" fontId="36" fillId="15" borderId="22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35" fillId="2" borderId="25" xfId="0" applyNumberFormat="1" applyFont="1" applyFill="1" applyBorder="1" applyAlignment="1">
      <alignment horizontal="center" vertical="center"/>
    </xf>
    <xf numFmtId="166" fontId="35" fillId="2" borderId="30" xfId="0" applyNumberFormat="1" applyFont="1" applyFill="1" applyBorder="1" applyAlignment="1">
      <alignment horizontal="center" vertical="center"/>
    </xf>
    <xf numFmtId="0" fontId="36" fillId="2" borderId="25" xfId="0" applyFont="1" applyFill="1" applyBorder="1"/>
    <xf numFmtId="0" fontId="35" fillId="2" borderId="31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167" fontId="36" fillId="2" borderId="15" xfId="0" applyNumberFormat="1" applyFont="1" applyFill="1" applyBorder="1" applyAlignment="1">
      <alignment horizontal="center" vertical="center"/>
    </xf>
    <xf numFmtId="0" fontId="36" fillId="15" borderId="22" xfId="0" applyFont="1" applyFill="1" applyBorder="1"/>
    <xf numFmtId="0" fontId="35" fillId="15" borderId="22" xfId="0" applyFont="1" applyFill="1" applyBorder="1"/>
    <xf numFmtId="43" fontId="36" fillId="15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2" borderId="4" xfId="0" applyFont="1" applyFill="1" applyBorder="1"/>
    <xf numFmtId="0" fontId="36" fillId="12" borderId="1" xfId="0" applyFont="1" applyFill="1" applyBorder="1" applyAlignment="1">
      <alignment horizontal="center" vertical="center"/>
    </xf>
    <xf numFmtId="2" fontId="36" fillId="12" borderId="22" xfId="0" applyNumberFormat="1" applyFont="1" applyFill="1" applyBorder="1" applyAlignment="1">
      <alignment horizontal="center" vertical="center"/>
    </xf>
    <xf numFmtId="0" fontId="36" fillId="12" borderId="6" xfId="0" applyFont="1" applyFill="1" applyBorder="1"/>
    <xf numFmtId="0" fontId="35" fillId="12" borderId="2" xfId="0" applyFont="1" applyFill="1" applyBorder="1"/>
    <xf numFmtId="0" fontId="35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2" fontId="36" fillId="12" borderId="29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5" fillId="2" borderId="22" xfId="0" applyFont="1" applyFill="1" applyBorder="1"/>
    <xf numFmtId="167" fontId="36" fillId="2" borderId="22" xfId="0" applyNumberFormat="1" applyFont="1" applyFill="1" applyBorder="1" applyAlignment="1">
      <alignment horizontal="center" vertical="center"/>
    </xf>
    <xf numFmtId="43" fontId="36" fillId="2" borderId="22" xfId="0" applyNumberFormat="1" applyFont="1" applyFill="1" applyBorder="1" applyAlignment="1">
      <alignment horizontal="center" vertical="center"/>
    </xf>
    <xf numFmtId="16" fontId="36" fillId="2" borderId="22" xfId="0" applyNumberFormat="1" applyFont="1" applyFill="1" applyBorder="1" applyAlignment="1">
      <alignment horizontal="center" vertical="center"/>
    </xf>
    <xf numFmtId="2" fontId="36" fillId="13" borderId="25" xfId="0" applyNumberFormat="1" applyFont="1" applyFill="1" applyBorder="1" applyAlignment="1">
      <alignment horizontal="center" vertical="center"/>
    </xf>
    <xf numFmtId="0" fontId="36" fillId="13" borderId="25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65" fontId="35" fillId="11" borderId="29" xfId="0" applyNumberFormat="1" applyFont="1" applyFill="1" applyBorder="1" applyAlignment="1">
      <alignment horizontal="center" vertical="center"/>
    </xf>
    <xf numFmtId="166" fontId="35" fillId="11" borderId="36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35" fillId="11" borderId="18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2" borderId="22" xfId="0" applyFont="1" applyFill="1" applyBorder="1"/>
    <xf numFmtId="0" fontId="36" fillId="12" borderId="25" xfId="0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166" fontId="35" fillId="12" borderId="30" xfId="0" applyNumberFormat="1" applyFont="1" applyFill="1" applyBorder="1" applyAlignment="1">
      <alignment horizontal="center" vertical="center"/>
    </xf>
    <xf numFmtId="0" fontId="36" fillId="12" borderId="25" xfId="0" applyFont="1" applyFill="1" applyBorder="1"/>
    <xf numFmtId="0" fontId="35" fillId="12" borderId="31" xfId="0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44" fillId="11" borderId="24" xfId="0" applyNumberFormat="1" applyFont="1" applyFill="1" applyBorder="1" applyAlignment="1">
      <alignment horizontal="center" vertical="center"/>
    </xf>
    <xf numFmtId="167" fontId="36" fillId="11" borderId="18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9" xfId="0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43" fontId="36" fillId="6" borderId="2" xfId="0" applyNumberFormat="1" applyFont="1" applyFill="1" applyBorder="1" applyAlignment="1">
      <alignment horizontal="center" vertical="center"/>
    </xf>
    <xf numFmtId="167" fontId="36" fillId="12" borderId="22" xfId="0" applyNumberFormat="1" applyFont="1" applyFill="1" applyBorder="1" applyAlignment="1">
      <alignment horizontal="center" vertical="center"/>
    </xf>
    <xf numFmtId="43" fontId="36" fillId="13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/>
    </xf>
    <xf numFmtId="167" fontId="36" fillId="2" borderId="37" xfId="0" applyNumberFormat="1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0" fontId="35" fillId="11" borderId="15" xfId="0" applyFont="1" applyFill="1" applyBorder="1"/>
    <xf numFmtId="165" fontId="35" fillId="11" borderId="2" xfId="0" applyNumberFormat="1" applyFont="1" applyFill="1" applyBorder="1" applyAlignment="1">
      <alignment horizontal="center" vertical="center"/>
    </xf>
    <xf numFmtId="0" fontId="35" fillId="15" borderId="15" xfId="0" applyFont="1" applyFill="1" applyBorder="1"/>
    <xf numFmtId="0" fontId="35" fillId="15" borderId="15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center"/>
    </xf>
    <xf numFmtId="0" fontId="36" fillId="2" borderId="15" xfId="0" applyFont="1" applyFill="1" applyBorder="1"/>
    <xf numFmtId="0" fontId="0" fillId="17" borderId="22" xfId="0" applyFont="1" applyFill="1" applyBorder="1" applyAlignment="1"/>
    <xf numFmtId="167" fontId="36" fillId="11" borderId="24" xfId="0" applyNumberFormat="1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43" fontId="36" fillId="6" borderId="24" xfId="0" applyNumberFormat="1" applyFont="1" applyFill="1" applyBorder="1" applyAlignment="1">
      <alignment horizontal="center" vertical="center"/>
    </xf>
    <xf numFmtId="2" fontId="44" fillId="15" borderId="22" xfId="0" applyNumberFormat="1" applyFont="1" applyFill="1" applyBorder="1" applyAlignment="1">
      <alignment horizontal="center" vertical="center"/>
    </xf>
    <xf numFmtId="167" fontId="36" fillId="15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0" fontId="36" fillId="15" borderId="4" xfId="0" applyFont="1" applyFill="1" applyBorder="1"/>
    <xf numFmtId="0" fontId="35" fillId="15" borderId="1" xfId="0" applyFont="1" applyFill="1" applyBorder="1"/>
    <xf numFmtId="0" fontId="35" fillId="15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5" borderId="6" xfId="0" applyFont="1" applyFill="1" applyBorder="1"/>
    <xf numFmtId="0" fontId="35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1" xfId="0" applyNumberFormat="1" applyFont="1" applyFill="1" applyBorder="1" applyAlignment="1">
      <alignment horizontal="center" vertical="center"/>
    </xf>
    <xf numFmtId="2" fontId="36" fillId="15" borderId="29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166" fontId="35" fillId="11" borderId="22" xfId="0" applyNumberFormat="1" applyFont="1" applyFill="1" applyBorder="1" applyAlignment="1">
      <alignment horizontal="center" vertical="center"/>
    </xf>
    <xf numFmtId="0" fontId="35" fillId="11" borderId="6" xfId="0" applyFont="1" applyFill="1" applyBorder="1"/>
    <xf numFmtId="16" fontId="37" fillId="2" borderId="18" xfId="0" applyNumberFormat="1" applyFont="1" applyFill="1" applyBorder="1" applyAlignment="1">
      <alignment horizontal="center" vertical="center"/>
    </xf>
    <xf numFmtId="16" fontId="35" fillId="15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37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center"/>
    </xf>
    <xf numFmtId="43" fontId="36" fillId="12" borderId="18" xfId="0" applyNumberFormat="1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16" fontId="36" fillId="12" borderId="18" xfId="0" applyNumberFormat="1" applyFont="1" applyFill="1" applyBorder="1" applyAlignment="1">
      <alignment horizontal="center" vertical="center"/>
    </xf>
    <xf numFmtId="0" fontId="35" fillId="12" borderId="34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5" fontId="35" fillId="12" borderId="29" xfId="0" applyNumberFormat="1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3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43" fontId="36" fillId="15" borderId="2" xfId="0" applyNumberFormat="1" applyFont="1" applyFill="1" applyBorder="1" applyAlignment="1">
      <alignment horizontal="center" vertical="center"/>
    </xf>
    <xf numFmtId="43" fontId="36" fillId="15" borderId="18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16" fontId="36" fillId="15" borderId="18" xfId="0" applyNumberFormat="1" applyFont="1" applyFill="1" applyBorder="1" applyAlignment="1">
      <alignment horizontal="center" vertical="center"/>
    </xf>
    <xf numFmtId="0" fontId="35" fillId="15" borderId="34" xfId="0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5" fontId="35" fillId="15" borderId="29" xfId="0" applyNumberFormat="1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1" xfId="0" applyFont="1" applyFill="1" applyBorder="1" applyAlignment="1">
      <alignment horizontal="center" vertical="center"/>
    </xf>
    <xf numFmtId="0" fontId="36" fillId="15" borderId="32" xfId="0" applyFont="1" applyFill="1" applyBorder="1" applyAlignment="1">
      <alignment horizontal="center" vertical="center"/>
    </xf>
    <xf numFmtId="0" fontId="36" fillId="15" borderId="33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36" fillId="15" borderId="18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Q15" sqref="Q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49" t="s">
        <v>16</v>
      </c>
      <c r="B9" s="551" t="s">
        <v>17</v>
      </c>
      <c r="C9" s="551" t="s">
        <v>18</v>
      </c>
      <c r="D9" s="551" t="s">
        <v>19</v>
      </c>
      <c r="E9" s="26" t="s">
        <v>20</v>
      </c>
      <c r="F9" s="26" t="s">
        <v>21</v>
      </c>
      <c r="G9" s="546" t="s">
        <v>22</v>
      </c>
      <c r="H9" s="547"/>
      <c r="I9" s="548"/>
      <c r="J9" s="546" t="s">
        <v>23</v>
      </c>
      <c r="K9" s="547"/>
      <c r="L9" s="548"/>
      <c r="M9" s="26"/>
      <c r="N9" s="27"/>
      <c r="O9" s="27"/>
      <c r="P9" s="27"/>
    </row>
    <row r="10" spans="1:16" ht="59.25" customHeight="1">
      <c r="A10" s="550"/>
      <c r="B10" s="552"/>
      <c r="C10" s="552"/>
      <c r="D10" s="55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37878.5</v>
      </c>
      <c r="F11" s="35">
        <v>37773.333333333336</v>
      </c>
      <c r="G11" s="36">
        <v>37497.816666666673</v>
      </c>
      <c r="H11" s="36">
        <v>37117.133333333339</v>
      </c>
      <c r="I11" s="36">
        <v>36841.616666666676</v>
      </c>
      <c r="J11" s="36">
        <v>38154.01666666667</v>
      </c>
      <c r="K11" s="36">
        <v>38429.533333333333</v>
      </c>
      <c r="L11" s="36">
        <v>38810.216666666667</v>
      </c>
      <c r="M11" s="37">
        <v>38048.85</v>
      </c>
      <c r="N11" s="37">
        <v>37392.65</v>
      </c>
      <c r="O11" s="38">
        <v>2248700</v>
      </c>
      <c r="P11" s="39">
        <v>0.1594374766367187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17708</v>
      </c>
      <c r="F12" s="40">
        <v>17705.033333333336</v>
      </c>
      <c r="G12" s="41">
        <v>17616.016666666674</v>
      </c>
      <c r="H12" s="41">
        <v>17524.033333333336</v>
      </c>
      <c r="I12" s="41">
        <v>17435.016666666674</v>
      </c>
      <c r="J12" s="41">
        <v>17797.016666666674</v>
      </c>
      <c r="K12" s="41">
        <v>17886.033333333336</v>
      </c>
      <c r="L12" s="41">
        <v>17978.016666666674</v>
      </c>
      <c r="M12" s="31">
        <v>17794.05</v>
      </c>
      <c r="N12" s="31">
        <v>17613.05</v>
      </c>
      <c r="O12" s="42">
        <v>15353100</v>
      </c>
      <c r="P12" s="43">
        <v>1.8237994407885078E-3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18412.849999999999</v>
      </c>
      <c r="F13" s="40">
        <v>18393.25</v>
      </c>
      <c r="G13" s="41">
        <v>18324.599999999999</v>
      </c>
      <c r="H13" s="41">
        <v>18236.349999999999</v>
      </c>
      <c r="I13" s="41">
        <v>18167.699999999997</v>
      </c>
      <c r="J13" s="41">
        <v>18481.5</v>
      </c>
      <c r="K13" s="41">
        <v>18550.150000000001</v>
      </c>
      <c r="L13" s="41">
        <v>18638.400000000001</v>
      </c>
      <c r="M13" s="31">
        <v>18461.900000000001</v>
      </c>
      <c r="N13" s="31">
        <v>18305</v>
      </c>
      <c r="O13" s="42">
        <v>3880</v>
      </c>
      <c r="P13" s="43">
        <v>-7.6190476190476197E-2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938.2</v>
      </c>
      <c r="F14" s="40">
        <v>931.63333333333333</v>
      </c>
      <c r="G14" s="41">
        <v>920.7166666666667</v>
      </c>
      <c r="H14" s="41">
        <v>903.23333333333335</v>
      </c>
      <c r="I14" s="41">
        <v>892.31666666666672</v>
      </c>
      <c r="J14" s="41">
        <v>949.11666666666667</v>
      </c>
      <c r="K14" s="41">
        <v>960.03333333333342</v>
      </c>
      <c r="L14" s="41">
        <v>977.51666666666665</v>
      </c>
      <c r="M14" s="31">
        <v>942.55</v>
      </c>
      <c r="N14" s="31">
        <v>914.15</v>
      </c>
      <c r="O14" s="42">
        <v>3245300</v>
      </c>
      <c r="P14" s="43">
        <v>-1.6232929657304818E-2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231.75</v>
      </c>
      <c r="F15" s="40">
        <v>228.18333333333331</v>
      </c>
      <c r="G15" s="41">
        <v>222.76666666666662</v>
      </c>
      <c r="H15" s="41">
        <v>213.7833333333333</v>
      </c>
      <c r="I15" s="41">
        <v>208.36666666666662</v>
      </c>
      <c r="J15" s="41">
        <v>237.16666666666663</v>
      </c>
      <c r="K15" s="41">
        <v>242.58333333333331</v>
      </c>
      <c r="L15" s="41">
        <v>251.56666666666663</v>
      </c>
      <c r="M15" s="31">
        <v>233.6</v>
      </c>
      <c r="N15" s="31">
        <v>219.2</v>
      </c>
      <c r="O15" s="42">
        <v>13527800</v>
      </c>
      <c r="P15" s="43">
        <v>-9.706889988580129E-3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2274.1</v>
      </c>
      <c r="F16" s="40">
        <v>2271.15</v>
      </c>
      <c r="G16" s="41">
        <v>2250.7000000000003</v>
      </c>
      <c r="H16" s="41">
        <v>2227.3000000000002</v>
      </c>
      <c r="I16" s="41">
        <v>2206.8500000000004</v>
      </c>
      <c r="J16" s="41">
        <v>2294.5500000000002</v>
      </c>
      <c r="K16" s="41">
        <v>2315</v>
      </c>
      <c r="L16" s="41">
        <v>2338.4</v>
      </c>
      <c r="M16" s="31">
        <v>2291.6</v>
      </c>
      <c r="N16" s="31">
        <v>2247.75</v>
      </c>
      <c r="O16" s="42">
        <v>3047000</v>
      </c>
      <c r="P16" s="43">
        <v>-1.5349814186459847E-2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1487.1</v>
      </c>
      <c r="F17" s="40">
        <v>1484.0166666666667</v>
      </c>
      <c r="G17" s="41">
        <v>1468.0333333333333</v>
      </c>
      <c r="H17" s="41">
        <v>1448.9666666666667</v>
      </c>
      <c r="I17" s="41">
        <v>1432.9833333333333</v>
      </c>
      <c r="J17" s="41">
        <v>1503.0833333333333</v>
      </c>
      <c r="K17" s="41">
        <v>1519.0666666666664</v>
      </c>
      <c r="L17" s="41">
        <v>1538.1333333333332</v>
      </c>
      <c r="M17" s="31">
        <v>1500</v>
      </c>
      <c r="N17" s="31">
        <v>1464.95</v>
      </c>
      <c r="O17" s="42">
        <v>27235000</v>
      </c>
      <c r="P17" s="43">
        <v>-8.0853698510398083E-3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740.7</v>
      </c>
      <c r="F18" s="40">
        <v>741.5</v>
      </c>
      <c r="G18" s="41">
        <v>734.55</v>
      </c>
      <c r="H18" s="41">
        <v>728.4</v>
      </c>
      <c r="I18" s="41">
        <v>721.44999999999993</v>
      </c>
      <c r="J18" s="41">
        <v>747.65</v>
      </c>
      <c r="K18" s="41">
        <v>754.6</v>
      </c>
      <c r="L18" s="41">
        <v>760.75</v>
      </c>
      <c r="M18" s="31">
        <v>748.45</v>
      </c>
      <c r="N18" s="31">
        <v>735.35</v>
      </c>
      <c r="O18" s="42">
        <v>91231250</v>
      </c>
      <c r="P18" s="43">
        <v>-6.2767203115213898E-3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3946.7</v>
      </c>
      <c r="F19" s="40">
        <v>3965.4500000000003</v>
      </c>
      <c r="G19" s="41">
        <v>3891.6500000000005</v>
      </c>
      <c r="H19" s="41">
        <v>3836.6000000000004</v>
      </c>
      <c r="I19" s="41">
        <v>3762.8000000000006</v>
      </c>
      <c r="J19" s="41">
        <v>4020.5000000000005</v>
      </c>
      <c r="K19" s="41">
        <v>4094.3000000000006</v>
      </c>
      <c r="L19" s="41">
        <v>4149.3500000000004</v>
      </c>
      <c r="M19" s="31">
        <v>4039.25</v>
      </c>
      <c r="N19" s="31">
        <v>3910.4</v>
      </c>
      <c r="O19" s="42">
        <v>393400</v>
      </c>
      <c r="P19" s="43">
        <v>-5.2961001444390948E-2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758.8</v>
      </c>
      <c r="F20" s="40">
        <v>755.33333333333337</v>
      </c>
      <c r="G20" s="41">
        <v>746.7166666666667</v>
      </c>
      <c r="H20" s="41">
        <v>734.63333333333333</v>
      </c>
      <c r="I20" s="41">
        <v>726.01666666666665</v>
      </c>
      <c r="J20" s="41">
        <v>767.41666666666674</v>
      </c>
      <c r="K20" s="41">
        <v>776.0333333333333</v>
      </c>
      <c r="L20" s="41">
        <v>788.11666666666679</v>
      </c>
      <c r="M20" s="31">
        <v>763.95</v>
      </c>
      <c r="N20" s="31">
        <v>743.25</v>
      </c>
      <c r="O20" s="42">
        <v>8832000</v>
      </c>
      <c r="P20" s="43">
        <v>-5.276705276705277E-2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407.8</v>
      </c>
      <c r="F21" s="40">
        <v>407.06666666666666</v>
      </c>
      <c r="G21" s="41">
        <v>403.48333333333335</v>
      </c>
      <c r="H21" s="41">
        <v>399.16666666666669</v>
      </c>
      <c r="I21" s="41">
        <v>395.58333333333337</v>
      </c>
      <c r="J21" s="41">
        <v>411.38333333333333</v>
      </c>
      <c r="K21" s="41">
        <v>414.9666666666667</v>
      </c>
      <c r="L21" s="41">
        <v>419.2833333333333</v>
      </c>
      <c r="M21" s="31">
        <v>410.65</v>
      </c>
      <c r="N21" s="31">
        <v>402.75</v>
      </c>
      <c r="O21" s="42">
        <v>16791000</v>
      </c>
      <c r="P21" s="43">
        <v>1.7081591858986007E-2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797</v>
      </c>
      <c r="F22" s="40">
        <v>790.4666666666667</v>
      </c>
      <c r="G22" s="41">
        <v>781.13333333333344</v>
      </c>
      <c r="H22" s="41">
        <v>765.26666666666677</v>
      </c>
      <c r="I22" s="41">
        <v>755.93333333333351</v>
      </c>
      <c r="J22" s="41">
        <v>806.33333333333337</v>
      </c>
      <c r="K22" s="41">
        <v>815.66666666666663</v>
      </c>
      <c r="L22" s="41">
        <v>831.5333333333333</v>
      </c>
      <c r="M22" s="31">
        <v>799.8</v>
      </c>
      <c r="N22" s="31">
        <v>774.6</v>
      </c>
      <c r="O22" s="42">
        <v>2432650</v>
      </c>
      <c r="P22" s="43">
        <v>-1.9507869651961871E-2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4423.5</v>
      </c>
      <c r="F23" s="40">
        <v>4446.333333333333</v>
      </c>
      <c r="G23" s="41">
        <v>4388.2666666666664</v>
      </c>
      <c r="H23" s="41">
        <v>4353.0333333333338</v>
      </c>
      <c r="I23" s="41">
        <v>4294.9666666666672</v>
      </c>
      <c r="J23" s="41">
        <v>4481.5666666666657</v>
      </c>
      <c r="K23" s="41">
        <v>4539.6333333333332</v>
      </c>
      <c r="L23" s="41">
        <v>4574.866666666665</v>
      </c>
      <c r="M23" s="31">
        <v>4504.3999999999996</v>
      </c>
      <c r="N23" s="31">
        <v>4411.1000000000004</v>
      </c>
      <c r="O23" s="42">
        <v>2897250</v>
      </c>
      <c r="P23" s="43">
        <v>-3.3202636189204972E-2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225</v>
      </c>
      <c r="F24" s="40">
        <v>225.15</v>
      </c>
      <c r="G24" s="41">
        <v>220.70000000000002</v>
      </c>
      <c r="H24" s="41">
        <v>216.4</v>
      </c>
      <c r="I24" s="41">
        <v>211.95000000000002</v>
      </c>
      <c r="J24" s="41">
        <v>229.45000000000002</v>
      </c>
      <c r="K24" s="41">
        <v>233.9</v>
      </c>
      <c r="L24" s="41">
        <v>238.20000000000002</v>
      </c>
      <c r="M24" s="31">
        <v>229.6</v>
      </c>
      <c r="N24" s="31">
        <v>220.85</v>
      </c>
      <c r="O24" s="42">
        <v>13522500</v>
      </c>
      <c r="P24" s="43">
        <v>-7.1097372488408042E-2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129.55000000000001</v>
      </c>
      <c r="F25" s="40">
        <v>128.98333333333332</v>
      </c>
      <c r="G25" s="41">
        <v>126.76666666666665</v>
      </c>
      <c r="H25" s="41">
        <v>123.98333333333333</v>
      </c>
      <c r="I25" s="41">
        <v>121.76666666666667</v>
      </c>
      <c r="J25" s="41">
        <v>131.76666666666665</v>
      </c>
      <c r="K25" s="41">
        <v>133.98333333333329</v>
      </c>
      <c r="L25" s="41">
        <v>136.76666666666662</v>
      </c>
      <c r="M25" s="31">
        <v>131.19999999999999</v>
      </c>
      <c r="N25" s="31">
        <v>126.2</v>
      </c>
      <c r="O25" s="42">
        <v>53887500</v>
      </c>
      <c r="P25" s="43">
        <v>2.6135389888603255E-2</v>
      </c>
    </row>
    <row r="26" spans="1:16" ht="12.75" customHeight="1">
      <c r="A26" s="31">
        <v>16</v>
      </c>
      <c r="B26" s="268" t="s">
        <v>57</v>
      </c>
      <c r="C26" s="33" t="s">
        <v>58</v>
      </c>
      <c r="D26" s="34">
        <v>44469</v>
      </c>
      <c r="E26" s="40">
        <v>3321.8</v>
      </c>
      <c r="F26" s="40">
        <v>3341.1666666666665</v>
      </c>
      <c r="G26" s="41">
        <v>3296.0333333333328</v>
      </c>
      <c r="H26" s="41">
        <v>3270.2666666666664</v>
      </c>
      <c r="I26" s="41">
        <v>3225.1333333333328</v>
      </c>
      <c r="J26" s="41">
        <v>3366.9333333333329</v>
      </c>
      <c r="K26" s="41">
        <v>3412.0666666666671</v>
      </c>
      <c r="L26" s="41">
        <v>3437.833333333333</v>
      </c>
      <c r="M26" s="31">
        <v>3386.3</v>
      </c>
      <c r="N26" s="31">
        <v>3315.4</v>
      </c>
      <c r="O26" s="42">
        <v>4067100</v>
      </c>
      <c r="P26" s="43">
        <v>-5.7559958289885298E-2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2139.0500000000002</v>
      </c>
      <c r="F27" s="40">
        <v>2109.3333333333335</v>
      </c>
      <c r="G27" s="41">
        <v>2065.7166666666672</v>
      </c>
      <c r="H27" s="41">
        <v>1992.3833333333337</v>
      </c>
      <c r="I27" s="41">
        <v>1948.7666666666673</v>
      </c>
      <c r="J27" s="41">
        <v>2182.666666666667</v>
      </c>
      <c r="K27" s="41">
        <v>2226.2833333333328</v>
      </c>
      <c r="L27" s="41">
        <v>2299.6166666666668</v>
      </c>
      <c r="M27" s="31">
        <v>2152.9499999999998</v>
      </c>
      <c r="N27" s="31">
        <v>2036</v>
      </c>
      <c r="O27" s="42">
        <v>482625</v>
      </c>
      <c r="P27" s="43">
        <v>-6.9952305246422888E-2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1163.5999999999999</v>
      </c>
      <c r="F28" s="40">
        <v>1150.7666666666667</v>
      </c>
      <c r="G28" s="41">
        <v>1123.8833333333332</v>
      </c>
      <c r="H28" s="41">
        <v>1084.1666666666665</v>
      </c>
      <c r="I28" s="41">
        <v>1057.2833333333331</v>
      </c>
      <c r="J28" s="41">
        <v>1190.4833333333333</v>
      </c>
      <c r="K28" s="41">
        <v>1217.366666666667</v>
      </c>
      <c r="L28" s="41">
        <v>1257.0833333333335</v>
      </c>
      <c r="M28" s="31">
        <v>1177.6500000000001</v>
      </c>
      <c r="N28" s="31">
        <v>1111.05</v>
      </c>
      <c r="O28" s="42">
        <v>5289500</v>
      </c>
      <c r="P28" s="43">
        <v>-0.18698124807869659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729.9</v>
      </c>
      <c r="F29" s="40">
        <v>728.9666666666667</v>
      </c>
      <c r="G29" s="41">
        <v>719.93333333333339</v>
      </c>
      <c r="H29" s="41">
        <v>709.9666666666667</v>
      </c>
      <c r="I29" s="41">
        <v>700.93333333333339</v>
      </c>
      <c r="J29" s="41">
        <v>738.93333333333339</v>
      </c>
      <c r="K29" s="41">
        <v>747.9666666666667</v>
      </c>
      <c r="L29" s="41">
        <v>757.93333333333339</v>
      </c>
      <c r="M29" s="31">
        <v>738</v>
      </c>
      <c r="N29" s="31">
        <v>719</v>
      </c>
      <c r="O29" s="42">
        <v>14937650</v>
      </c>
      <c r="P29" s="43">
        <v>-2.7771750922108919E-3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783.55</v>
      </c>
      <c r="F30" s="40">
        <v>784.23333333333323</v>
      </c>
      <c r="G30" s="41">
        <v>779.21666666666647</v>
      </c>
      <c r="H30" s="41">
        <v>774.88333333333321</v>
      </c>
      <c r="I30" s="41">
        <v>769.86666666666645</v>
      </c>
      <c r="J30" s="41">
        <v>788.56666666666649</v>
      </c>
      <c r="K30" s="41">
        <v>793.58333333333314</v>
      </c>
      <c r="L30" s="41">
        <v>797.91666666666652</v>
      </c>
      <c r="M30" s="31">
        <v>789.25</v>
      </c>
      <c r="N30" s="31">
        <v>779.9</v>
      </c>
      <c r="O30" s="42">
        <v>36078000</v>
      </c>
      <c r="P30" s="43">
        <v>4.8474280732345248E-2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3901.5</v>
      </c>
      <c r="F31" s="40">
        <v>3897.6833333333329</v>
      </c>
      <c r="G31" s="41">
        <v>3855.7166666666658</v>
      </c>
      <c r="H31" s="41">
        <v>3809.9333333333329</v>
      </c>
      <c r="I31" s="41">
        <v>3767.9666666666658</v>
      </c>
      <c r="J31" s="41">
        <v>3943.4666666666658</v>
      </c>
      <c r="K31" s="41">
        <v>3985.4333333333329</v>
      </c>
      <c r="L31" s="41">
        <v>4031.2166666666658</v>
      </c>
      <c r="M31" s="31">
        <v>3939.65</v>
      </c>
      <c r="N31" s="31">
        <v>3851.9</v>
      </c>
      <c r="O31" s="42">
        <v>3000500</v>
      </c>
      <c r="P31" s="43">
        <v>-2.3354219220441046E-2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17495.75</v>
      </c>
      <c r="F32" s="40">
        <v>17517.05</v>
      </c>
      <c r="G32" s="41">
        <v>17337.099999999999</v>
      </c>
      <c r="H32" s="41">
        <v>17178.45</v>
      </c>
      <c r="I32" s="41">
        <v>16998.5</v>
      </c>
      <c r="J32" s="41">
        <v>17675.699999999997</v>
      </c>
      <c r="K32" s="41">
        <v>17855.650000000001</v>
      </c>
      <c r="L32" s="41">
        <v>18014.299999999996</v>
      </c>
      <c r="M32" s="31">
        <v>17697</v>
      </c>
      <c r="N32" s="31">
        <v>17358.400000000001</v>
      </c>
      <c r="O32" s="42">
        <v>860925</v>
      </c>
      <c r="P32" s="43">
        <v>6.5766397755173626E-3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7534.7</v>
      </c>
      <c r="F33" s="40">
        <v>7547.9833333333336</v>
      </c>
      <c r="G33" s="41">
        <v>7452.7166666666672</v>
      </c>
      <c r="H33" s="41">
        <v>7370.7333333333336</v>
      </c>
      <c r="I33" s="41">
        <v>7275.4666666666672</v>
      </c>
      <c r="J33" s="41">
        <v>7629.9666666666672</v>
      </c>
      <c r="K33" s="41">
        <v>7725.2333333333336</v>
      </c>
      <c r="L33" s="41">
        <v>7807.2166666666672</v>
      </c>
      <c r="M33" s="31">
        <v>7643.25</v>
      </c>
      <c r="N33" s="31">
        <v>7466</v>
      </c>
      <c r="O33" s="42">
        <v>4401750</v>
      </c>
      <c r="P33" s="43">
        <v>-1.3005213296709457E-2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2515</v>
      </c>
      <c r="F34" s="40">
        <v>2529.9333333333329</v>
      </c>
      <c r="G34" s="41">
        <v>2485.1666666666661</v>
      </c>
      <c r="H34" s="41">
        <v>2455.333333333333</v>
      </c>
      <c r="I34" s="41">
        <v>2410.5666666666662</v>
      </c>
      <c r="J34" s="41">
        <v>2559.766666666666</v>
      </c>
      <c r="K34" s="41">
        <v>2604.5333333333333</v>
      </c>
      <c r="L34" s="41">
        <v>2634.3666666666659</v>
      </c>
      <c r="M34" s="31">
        <v>2574.6999999999998</v>
      </c>
      <c r="N34" s="31">
        <v>2500.1</v>
      </c>
      <c r="O34" s="42">
        <v>1887200</v>
      </c>
      <c r="P34" s="43">
        <v>-4.2372881355932202E-4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285.5</v>
      </c>
      <c r="F35" s="40">
        <v>285.18333333333334</v>
      </c>
      <c r="G35" s="41">
        <v>279.86666666666667</v>
      </c>
      <c r="H35" s="41">
        <v>274.23333333333335</v>
      </c>
      <c r="I35" s="41">
        <v>268.91666666666669</v>
      </c>
      <c r="J35" s="41">
        <v>290.81666666666666</v>
      </c>
      <c r="K35" s="41">
        <v>296.13333333333338</v>
      </c>
      <c r="L35" s="41">
        <v>301.76666666666665</v>
      </c>
      <c r="M35" s="31">
        <v>290.5</v>
      </c>
      <c r="N35" s="31">
        <v>279.55</v>
      </c>
      <c r="O35" s="42">
        <v>26883000</v>
      </c>
      <c r="P35" s="43">
        <v>-2.1489877481491188E-2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81.599999999999994</v>
      </c>
      <c r="F36" s="40">
        <v>80.583333333333329</v>
      </c>
      <c r="G36" s="41">
        <v>78.966666666666654</v>
      </c>
      <c r="H36" s="41">
        <v>76.333333333333329</v>
      </c>
      <c r="I36" s="41">
        <v>74.716666666666654</v>
      </c>
      <c r="J36" s="41">
        <v>83.216666666666654</v>
      </c>
      <c r="K36" s="41">
        <v>84.833333333333329</v>
      </c>
      <c r="L36" s="41">
        <v>87.466666666666654</v>
      </c>
      <c r="M36" s="31">
        <v>82.2</v>
      </c>
      <c r="N36" s="31">
        <v>77.95</v>
      </c>
      <c r="O36" s="42">
        <v>175581900</v>
      </c>
      <c r="P36" s="43">
        <v>1.4055003716467328E-2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1764.2</v>
      </c>
      <c r="F37" s="40">
        <v>1762.2833333333335</v>
      </c>
      <c r="G37" s="41">
        <v>1744.616666666667</v>
      </c>
      <c r="H37" s="41">
        <v>1725.0333333333335</v>
      </c>
      <c r="I37" s="41">
        <v>1707.366666666667</v>
      </c>
      <c r="J37" s="41">
        <v>1781.866666666667</v>
      </c>
      <c r="K37" s="41">
        <v>1799.5333333333335</v>
      </c>
      <c r="L37" s="41">
        <v>1819.116666666667</v>
      </c>
      <c r="M37" s="31">
        <v>1779.95</v>
      </c>
      <c r="N37" s="31">
        <v>1742.7</v>
      </c>
      <c r="O37" s="42">
        <v>1909050</v>
      </c>
      <c r="P37" s="43">
        <v>-5.7290174735032942E-3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205.4</v>
      </c>
      <c r="F38" s="40">
        <v>207.25</v>
      </c>
      <c r="G38" s="41">
        <v>202</v>
      </c>
      <c r="H38" s="41">
        <v>198.6</v>
      </c>
      <c r="I38" s="41">
        <v>193.35</v>
      </c>
      <c r="J38" s="41">
        <v>210.65</v>
      </c>
      <c r="K38" s="41">
        <v>215.9</v>
      </c>
      <c r="L38" s="41">
        <v>219.3</v>
      </c>
      <c r="M38" s="31">
        <v>212.5</v>
      </c>
      <c r="N38" s="31">
        <v>203.85</v>
      </c>
      <c r="O38" s="42">
        <v>26432800</v>
      </c>
      <c r="P38" s="43">
        <v>-1.7097640243040838E-2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817.55</v>
      </c>
      <c r="F39" s="40">
        <v>815.7833333333333</v>
      </c>
      <c r="G39" s="41">
        <v>811.01666666666665</v>
      </c>
      <c r="H39" s="41">
        <v>804.48333333333335</v>
      </c>
      <c r="I39" s="41">
        <v>799.7166666666667</v>
      </c>
      <c r="J39" s="41">
        <v>822.31666666666661</v>
      </c>
      <c r="K39" s="41">
        <v>827.08333333333326</v>
      </c>
      <c r="L39" s="41">
        <v>833.61666666666656</v>
      </c>
      <c r="M39" s="31">
        <v>820.55</v>
      </c>
      <c r="N39" s="31">
        <v>809.25</v>
      </c>
      <c r="O39" s="42">
        <v>4941200</v>
      </c>
      <c r="P39" s="43">
        <v>-3.4186196516878091E-2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744.8</v>
      </c>
      <c r="F40" s="40">
        <v>744.16666666666663</v>
      </c>
      <c r="G40" s="41">
        <v>736.5333333333333</v>
      </c>
      <c r="H40" s="41">
        <v>728.26666666666665</v>
      </c>
      <c r="I40" s="41">
        <v>720.63333333333333</v>
      </c>
      <c r="J40" s="41">
        <v>752.43333333333328</v>
      </c>
      <c r="K40" s="41">
        <v>760.06666666666672</v>
      </c>
      <c r="L40" s="41">
        <v>768.33333333333326</v>
      </c>
      <c r="M40" s="31">
        <v>751.8</v>
      </c>
      <c r="N40" s="31">
        <v>735.9</v>
      </c>
      <c r="O40" s="42">
        <v>10641000</v>
      </c>
      <c r="P40" s="43">
        <v>3.9718598856807855E-2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693.85</v>
      </c>
      <c r="F41" s="40">
        <v>695.16666666666663</v>
      </c>
      <c r="G41" s="41">
        <v>687.93333333333328</v>
      </c>
      <c r="H41" s="41">
        <v>682.01666666666665</v>
      </c>
      <c r="I41" s="41">
        <v>674.7833333333333</v>
      </c>
      <c r="J41" s="41">
        <v>701.08333333333326</v>
      </c>
      <c r="K41" s="41">
        <v>708.31666666666661</v>
      </c>
      <c r="L41" s="41">
        <v>714.23333333333323</v>
      </c>
      <c r="M41" s="31">
        <v>702.4</v>
      </c>
      <c r="N41" s="31">
        <v>689.25</v>
      </c>
      <c r="O41" s="42">
        <v>78804624</v>
      </c>
      <c r="P41" s="43">
        <v>7.2815035431857855E-2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62.8</v>
      </c>
      <c r="F42" s="40">
        <v>62.4</v>
      </c>
      <c r="G42" s="41">
        <v>60.7</v>
      </c>
      <c r="H42" s="41">
        <v>58.6</v>
      </c>
      <c r="I42" s="41">
        <v>56.900000000000006</v>
      </c>
      <c r="J42" s="41">
        <v>64.5</v>
      </c>
      <c r="K42" s="41">
        <v>66.2</v>
      </c>
      <c r="L42" s="41">
        <v>68.3</v>
      </c>
      <c r="M42" s="31">
        <v>64.099999999999994</v>
      </c>
      <c r="N42" s="31">
        <v>60.3</v>
      </c>
      <c r="O42" s="42">
        <v>125653500</v>
      </c>
      <c r="P42" s="43">
        <v>1.4238494787693873E-2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362.95</v>
      </c>
      <c r="F43" s="40">
        <v>363.2</v>
      </c>
      <c r="G43" s="41">
        <v>359.75</v>
      </c>
      <c r="H43" s="41">
        <v>356.55</v>
      </c>
      <c r="I43" s="41">
        <v>353.1</v>
      </c>
      <c r="J43" s="41">
        <v>366.4</v>
      </c>
      <c r="K43" s="41">
        <v>369.84999999999991</v>
      </c>
      <c r="L43" s="41">
        <v>373.04999999999995</v>
      </c>
      <c r="M43" s="31">
        <v>366.65</v>
      </c>
      <c r="N43" s="31">
        <v>360</v>
      </c>
      <c r="O43" s="42">
        <v>18103300</v>
      </c>
      <c r="P43" s="43">
        <v>6.9080209799155688E-3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15670.45</v>
      </c>
      <c r="F44" s="40">
        <v>15717.65</v>
      </c>
      <c r="G44" s="41">
        <v>15468.25</v>
      </c>
      <c r="H44" s="41">
        <v>15266.050000000001</v>
      </c>
      <c r="I44" s="41">
        <v>15016.650000000001</v>
      </c>
      <c r="J44" s="41">
        <v>15919.849999999999</v>
      </c>
      <c r="K44" s="41">
        <v>16169.249999999996</v>
      </c>
      <c r="L44" s="41">
        <v>16371.449999999997</v>
      </c>
      <c r="M44" s="31">
        <v>15967.05</v>
      </c>
      <c r="N44" s="31">
        <v>15515.45</v>
      </c>
      <c r="O44" s="42">
        <v>157000</v>
      </c>
      <c r="P44" s="43">
        <v>8.9974293059125968E-3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436.4</v>
      </c>
      <c r="F45" s="40">
        <v>433.2833333333333</v>
      </c>
      <c r="G45" s="41">
        <v>428.96666666666658</v>
      </c>
      <c r="H45" s="41">
        <v>421.5333333333333</v>
      </c>
      <c r="I45" s="41">
        <v>417.21666666666658</v>
      </c>
      <c r="J45" s="41">
        <v>440.71666666666658</v>
      </c>
      <c r="K45" s="41">
        <v>445.0333333333333</v>
      </c>
      <c r="L45" s="41">
        <v>452.46666666666658</v>
      </c>
      <c r="M45" s="31">
        <v>437.6</v>
      </c>
      <c r="N45" s="31">
        <v>425.85</v>
      </c>
      <c r="O45" s="42">
        <v>40417200</v>
      </c>
      <c r="P45" s="43">
        <v>-1.140316118522432E-2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3981.85</v>
      </c>
      <c r="F46" s="40">
        <v>3991.5666666666671</v>
      </c>
      <c r="G46" s="41">
        <v>3953.7833333333342</v>
      </c>
      <c r="H46" s="41">
        <v>3925.7166666666672</v>
      </c>
      <c r="I46" s="41">
        <v>3887.9333333333343</v>
      </c>
      <c r="J46" s="41">
        <v>4019.6333333333341</v>
      </c>
      <c r="K46" s="41">
        <v>4057.416666666667</v>
      </c>
      <c r="L46" s="41">
        <v>4085.483333333334</v>
      </c>
      <c r="M46" s="31">
        <v>4029.35</v>
      </c>
      <c r="N46" s="31">
        <v>3963.5</v>
      </c>
      <c r="O46" s="42">
        <v>1191600</v>
      </c>
      <c r="P46" s="43">
        <v>-1.5532055518836747E-2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549.1</v>
      </c>
      <c r="F47" s="40">
        <v>548.65</v>
      </c>
      <c r="G47" s="41">
        <v>539.94999999999993</v>
      </c>
      <c r="H47" s="41">
        <v>530.79999999999995</v>
      </c>
      <c r="I47" s="41">
        <v>522.09999999999991</v>
      </c>
      <c r="J47" s="41">
        <v>557.79999999999995</v>
      </c>
      <c r="K47" s="41">
        <v>566.5</v>
      </c>
      <c r="L47" s="41">
        <v>575.65</v>
      </c>
      <c r="M47" s="31">
        <v>557.35</v>
      </c>
      <c r="N47" s="31">
        <v>539.5</v>
      </c>
      <c r="O47" s="42">
        <v>18471200</v>
      </c>
      <c r="P47" s="43">
        <v>2.507462686567164E-3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168.55</v>
      </c>
      <c r="F48" s="40">
        <v>167.41666666666666</v>
      </c>
      <c r="G48" s="41">
        <v>162.48333333333332</v>
      </c>
      <c r="H48" s="41">
        <v>156.41666666666666</v>
      </c>
      <c r="I48" s="41">
        <v>151.48333333333332</v>
      </c>
      <c r="J48" s="41">
        <v>173.48333333333332</v>
      </c>
      <c r="K48" s="41">
        <v>178.41666666666666</v>
      </c>
      <c r="L48" s="41">
        <v>184.48333333333332</v>
      </c>
      <c r="M48" s="31">
        <v>172.35</v>
      </c>
      <c r="N48" s="31">
        <v>161.35</v>
      </c>
      <c r="O48" s="42">
        <v>77733000</v>
      </c>
      <c r="P48" s="43">
        <v>8.7482057868096999E-2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654.35</v>
      </c>
      <c r="F49" s="40">
        <v>655.43333333333339</v>
      </c>
      <c r="G49" s="41">
        <v>643.51666666666677</v>
      </c>
      <c r="H49" s="41">
        <v>632.68333333333339</v>
      </c>
      <c r="I49" s="41">
        <v>620.76666666666677</v>
      </c>
      <c r="J49" s="41">
        <v>666.26666666666677</v>
      </c>
      <c r="K49" s="41">
        <v>678.18333333333328</v>
      </c>
      <c r="L49" s="41">
        <v>689.01666666666677</v>
      </c>
      <c r="M49" s="31">
        <v>667.35</v>
      </c>
      <c r="N49" s="31">
        <v>644.6</v>
      </c>
      <c r="O49" s="42">
        <v>3858075</v>
      </c>
      <c r="P49" s="43">
        <v>7.2939262472885028E-2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572.70000000000005</v>
      </c>
      <c r="F50" s="40">
        <v>564.58333333333337</v>
      </c>
      <c r="G50" s="41">
        <v>552.66666666666674</v>
      </c>
      <c r="H50" s="41">
        <v>532.63333333333333</v>
      </c>
      <c r="I50" s="41">
        <v>520.7166666666667</v>
      </c>
      <c r="J50" s="41">
        <v>584.61666666666679</v>
      </c>
      <c r="K50" s="41">
        <v>596.53333333333353</v>
      </c>
      <c r="L50" s="41">
        <v>616.56666666666683</v>
      </c>
      <c r="M50" s="31">
        <v>576.5</v>
      </c>
      <c r="N50" s="31">
        <v>544.54999999999995</v>
      </c>
      <c r="O50" s="42">
        <v>11470000</v>
      </c>
      <c r="P50" s="43">
        <v>-4.1771094402673348E-2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984.65</v>
      </c>
      <c r="F51" s="40">
        <v>985.94999999999993</v>
      </c>
      <c r="G51" s="41">
        <v>965.24999999999989</v>
      </c>
      <c r="H51" s="41">
        <v>945.84999999999991</v>
      </c>
      <c r="I51" s="41">
        <v>925.14999999999986</v>
      </c>
      <c r="J51" s="41">
        <v>1005.3499999999999</v>
      </c>
      <c r="K51" s="41">
        <v>1026.05</v>
      </c>
      <c r="L51" s="41">
        <v>1045.4499999999998</v>
      </c>
      <c r="M51" s="31">
        <v>1006.65</v>
      </c>
      <c r="N51" s="31">
        <v>966.55</v>
      </c>
      <c r="O51" s="42">
        <v>10839400</v>
      </c>
      <c r="P51" s="43">
        <v>-1.0737379130331614E-2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185.85</v>
      </c>
      <c r="F52" s="40">
        <v>184.9</v>
      </c>
      <c r="G52" s="41">
        <v>174.15</v>
      </c>
      <c r="H52" s="41">
        <v>162.44999999999999</v>
      </c>
      <c r="I52" s="41">
        <v>151.69999999999999</v>
      </c>
      <c r="J52" s="41">
        <v>196.60000000000002</v>
      </c>
      <c r="K52" s="41">
        <v>207.35000000000002</v>
      </c>
      <c r="L52" s="41">
        <v>219.05000000000004</v>
      </c>
      <c r="M52" s="31">
        <v>195.65</v>
      </c>
      <c r="N52" s="31">
        <v>173.2</v>
      </c>
      <c r="O52" s="42">
        <v>64936200</v>
      </c>
      <c r="P52" s="43">
        <v>1.2304105685791995E-3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5272</v>
      </c>
      <c r="F53" s="40">
        <v>5154.8166666666666</v>
      </c>
      <c r="G53" s="41">
        <v>4998.2833333333328</v>
      </c>
      <c r="H53" s="41">
        <v>4724.5666666666666</v>
      </c>
      <c r="I53" s="41">
        <v>4568.0333333333328</v>
      </c>
      <c r="J53" s="41">
        <v>5428.5333333333328</v>
      </c>
      <c r="K53" s="41">
        <v>5585.0666666666675</v>
      </c>
      <c r="L53" s="41">
        <v>5858.7833333333328</v>
      </c>
      <c r="M53" s="31">
        <v>5311.35</v>
      </c>
      <c r="N53" s="31">
        <v>4881.1000000000004</v>
      </c>
      <c r="O53" s="42">
        <v>880200</v>
      </c>
      <c r="P53" s="43">
        <v>-1.7853157777281858E-2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1678.05</v>
      </c>
      <c r="F54" s="40">
        <v>1677.2833333333335</v>
      </c>
      <c r="G54" s="41">
        <v>1669.866666666667</v>
      </c>
      <c r="H54" s="41">
        <v>1661.6833333333334</v>
      </c>
      <c r="I54" s="41">
        <v>1654.2666666666669</v>
      </c>
      <c r="J54" s="41">
        <v>1685.4666666666672</v>
      </c>
      <c r="K54" s="41">
        <v>1692.8833333333337</v>
      </c>
      <c r="L54" s="41">
        <v>1701.0666666666673</v>
      </c>
      <c r="M54" s="31">
        <v>1684.7</v>
      </c>
      <c r="N54" s="31">
        <v>1669.1</v>
      </c>
      <c r="O54" s="42">
        <v>3229800</v>
      </c>
      <c r="P54" s="43">
        <v>-2.9652996845425869E-2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704.65</v>
      </c>
      <c r="F55" s="40">
        <v>704.56666666666661</v>
      </c>
      <c r="G55" s="41">
        <v>696.73333333333323</v>
      </c>
      <c r="H55" s="41">
        <v>688.81666666666661</v>
      </c>
      <c r="I55" s="41">
        <v>680.98333333333323</v>
      </c>
      <c r="J55" s="41">
        <v>712.48333333333323</v>
      </c>
      <c r="K55" s="41">
        <v>720.31666666666672</v>
      </c>
      <c r="L55" s="41">
        <v>728.23333333333323</v>
      </c>
      <c r="M55" s="31">
        <v>712.4</v>
      </c>
      <c r="N55" s="31">
        <v>696.65</v>
      </c>
      <c r="O55" s="42">
        <v>7830630</v>
      </c>
      <c r="P55" s="43">
        <v>9.99000999000999E-4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800.35</v>
      </c>
      <c r="F56" s="40">
        <v>800.41666666666663</v>
      </c>
      <c r="G56" s="41">
        <v>785.83333333333326</v>
      </c>
      <c r="H56" s="41">
        <v>771.31666666666661</v>
      </c>
      <c r="I56" s="41">
        <v>756.73333333333323</v>
      </c>
      <c r="J56" s="41">
        <v>814.93333333333328</v>
      </c>
      <c r="K56" s="41">
        <v>829.51666666666654</v>
      </c>
      <c r="L56" s="41">
        <v>844.0333333333333</v>
      </c>
      <c r="M56" s="31">
        <v>815</v>
      </c>
      <c r="N56" s="31">
        <v>785.9</v>
      </c>
      <c r="O56" s="42">
        <v>2259375</v>
      </c>
      <c r="P56" s="43">
        <v>1.6020236087689713E-2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159.44999999999999</v>
      </c>
      <c r="F57" s="40">
        <v>156.39999999999998</v>
      </c>
      <c r="G57" s="41">
        <v>151.94999999999996</v>
      </c>
      <c r="H57" s="41">
        <v>144.44999999999999</v>
      </c>
      <c r="I57" s="41">
        <v>139.99999999999997</v>
      </c>
      <c r="J57" s="41">
        <v>163.89999999999995</v>
      </c>
      <c r="K57" s="41">
        <v>168.35</v>
      </c>
      <c r="L57" s="41">
        <v>175.84999999999994</v>
      </c>
      <c r="M57" s="31">
        <v>160.85</v>
      </c>
      <c r="N57" s="31">
        <v>148.9</v>
      </c>
      <c r="O57" s="42">
        <v>7756200</v>
      </c>
      <c r="P57" s="43">
        <v>-0.22920517560073936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999.9</v>
      </c>
      <c r="F58" s="40">
        <v>1001.2833333333333</v>
      </c>
      <c r="G58" s="41">
        <v>990.86666666666656</v>
      </c>
      <c r="H58" s="41">
        <v>981.83333333333326</v>
      </c>
      <c r="I58" s="41">
        <v>971.41666666666652</v>
      </c>
      <c r="J58" s="41">
        <v>1010.3166666666666</v>
      </c>
      <c r="K58" s="41">
        <v>1020.7333333333333</v>
      </c>
      <c r="L58" s="41">
        <v>1029.7666666666667</v>
      </c>
      <c r="M58" s="31">
        <v>1011.7</v>
      </c>
      <c r="N58" s="31">
        <v>992.25</v>
      </c>
      <c r="O58" s="42">
        <v>2246400</v>
      </c>
      <c r="P58" s="43">
        <v>-6.369426751592357E-3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624.04999999999995</v>
      </c>
      <c r="F59" s="40">
        <v>624.91666666666663</v>
      </c>
      <c r="G59" s="41">
        <v>620.33333333333326</v>
      </c>
      <c r="H59" s="41">
        <v>616.61666666666667</v>
      </c>
      <c r="I59" s="41">
        <v>612.0333333333333</v>
      </c>
      <c r="J59" s="41">
        <v>628.63333333333321</v>
      </c>
      <c r="K59" s="41">
        <v>633.21666666666647</v>
      </c>
      <c r="L59" s="41">
        <v>636.93333333333317</v>
      </c>
      <c r="M59" s="31">
        <v>629.5</v>
      </c>
      <c r="N59" s="31">
        <v>621.20000000000005</v>
      </c>
      <c r="O59" s="42">
        <v>10892500</v>
      </c>
      <c r="P59" s="43">
        <v>-4.2280882184893157E-3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2375.25</v>
      </c>
      <c r="F60" s="40">
        <v>2368.7333333333331</v>
      </c>
      <c r="G60" s="41">
        <v>2341.4666666666662</v>
      </c>
      <c r="H60" s="41">
        <v>2307.6833333333329</v>
      </c>
      <c r="I60" s="41">
        <v>2280.4166666666661</v>
      </c>
      <c r="J60" s="41">
        <v>2402.5166666666664</v>
      </c>
      <c r="K60" s="41">
        <v>2429.7833333333338</v>
      </c>
      <c r="L60" s="41">
        <v>2463.5666666666666</v>
      </c>
      <c r="M60" s="31">
        <v>2396</v>
      </c>
      <c r="N60" s="31">
        <v>2334.9499999999998</v>
      </c>
      <c r="O60" s="42">
        <v>2694000</v>
      </c>
      <c r="P60" s="43">
        <v>3.713330857779428E-4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4816.55</v>
      </c>
      <c r="F61" s="40">
        <v>4830.166666666667</v>
      </c>
      <c r="G61" s="41">
        <v>4747.3333333333339</v>
      </c>
      <c r="H61" s="41">
        <v>4678.1166666666668</v>
      </c>
      <c r="I61" s="41">
        <v>4595.2833333333338</v>
      </c>
      <c r="J61" s="41">
        <v>4899.3833333333341</v>
      </c>
      <c r="K61" s="41">
        <v>4982.2166666666681</v>
      </c>
      <c r="L61" s="41">
        <v>5051.4333333333343</v>
      </c>
      <c r="M61" s="31">
        <v>4913</v>
      </c>
      <c r="N61" s="31">
        <v>4760.95</v>
      </c>
      <c r="O61" s="42">
        <v>2454400</v>
      </c>
      <c r="P61" s="43">
        <v>-6.7983166073162836E-3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4444.8999999999996</v>
      </c>
      <c r="F62" s="40">
        <v>4415.2666666666664</v>
      </c>
      <c r="G62" s="41">
        <v>4353.5333333333328</v>
      </c>
      <c r="H62" s="41">
        <v>4262.1666666666661</v>
      </c>
      <c r="I62" s="41">
        <v>4200.4333333333325</v>
      </c>
      <c r="J62" s="41">
        <v>4506.6333333333332</v>
      </c>
      <c r="K62" s="41">
        <v>4568.3666666666668</v>
      </c>
      <c r="L62" s="41">
        <v>4659.7333333333336</v>
      </c>
      <c r="M62" s="31">
        <v>4477</v>
      </c>
      <c r="N62" s="31">
        <v>4323.8999999999996</v>
      </c>
      <c r="O62" s="42">
        <v>448750</v>
      </c>
      <c r="P62" s="43">
        <v>-6.4860640791872884E-2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410.55</v>
      </c>
      <c r="F63" s="40">
        <v>412.2833333333333</v>
      </c>
      <c r="G63" s="41">
        <v>402.86666666666662</v>
      </c>
      <c r="H63" s="41">
        <v>395.18333333333334</v>
      </c>
      <c r="I63" s="41">
        <v>385.76666666666665</v>
      </c>
      <c r="J63" s="41">
        <v>419.96666666666658</v>
      </c>
      <c r="K63" s="41">
        <v>429.38333333333333</v>
      </c>
      <c r="L63" s="41">
        <v>437.06666666666655</v>
      </c>
      <c r="M63" s="31">
        <v>421.7</v>
      </c>
      <c r="N63" s="31">
        <v>404.6</v>
      </c>
      <c r="O63" s="42">
        <v>34260600</v>
      </c>
      <c r="P63" s="43">
        <v>-2.5347352609838527E-2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4883</v>
      </c>
      <c r="F64" s="40">
        <v>4865.4333333333334</v>
      </c>
      <c r="G64" s="41">
        <v>4806.6166666666668</v>
      </c>
      <c r="H64" s="41">
        <v>4730.2333333333336</v>
      </c>
      <c r="I64" s="41">
        <v>4671.416666666667</v>
      </c>
      <c r="J64" s="41">
        <v>4941.8166666666666</v>
      </c>
      <c r="K64" s="41">
        <v>5000.6333333333341</v>
      </c>
      <c r="L64" s="41">
        <v>5077.0166666666664</v>
      </c>
      <c r="M64" s="31">
        <v>4924.25</v>
      </c>
      <c r="N64" s="31">
        <v>4789.05</v>
      </c>
      <c r="O64" s="42">
        <v>2848375</v>
      </c>
      <c r="P64" s="43">
        <v>-1.4317847564668224E-2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2844.65</v>
      </c>
      <c r="F65" s="40">
        <v>2855.6333333333337</v>
      </c>
      <c r="G65" s="41">
        <v>2823.4666666666672</v>
      </c>
      <c r="H65" s="41">
        <v>2802.2833333333333</v>
      </c>
      <c r="I65" s="41">
        <v>2770.1166666666668</v>
      </c>
      <c r="J65" s="41">
        <v>2876.8166666666675</v>
      </c>
      <c r="K65" s="41">
        <v>2908.9833333333345</v>
      </c>
      <c r="L65" s="41">
        <v>2930.1666666666679</v>
      </c>
      <c r="M65" s="31">
        <v>2887.8</v>
      </c>
      <c r="N65" s="31">
        <v>2834.45</v>
      </c>
      <c r="O65" s="42">
        <v>4240600</v>
      </c>
      <c r="P65" s="43">
        <v>-2.9011059464657797E-2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1491.25</v>
      </c>
      <c r="F66" s="40">
        <v>1490.6000000000001</v>
      </c>
      <c r="G66" s="41">
        <v>1471.2000000000003</v>
      </c>
      <c r="H66" s="41">
        <v>1451.15</v>
      </c>
      <c r="I66" s="41">
        <v>1431.7500000000002</v>
      </c>
      <c r="J66" s="41">
        <v>1510.6500000000003</v>
      </c>
      <c r="K66" s="41">
        <v>1530.0500000000004</v>
      </c>
      <c r="L66" s="41">
        <v>1550.1000000000004</v>
      </c>
      <c r="M66" s="31">
        <v>1510</v>
      </c>
      <c r="N66" s="31">
        <v>1470.55</v>
      </c>
      <c r="O66" s="42">
        <v>6722650</v>
      </c>
      <c r="P66" s="43">
        <v>1.7142381626029792E-2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180.65</v>
      </c>
      <c r="F67" s="40">
        <v>180.68333333333337</v>
      </c>
      <c r="G67" s="41">
        <v>178.56666666666672</v>
      </c>
      <c r="H67" s="41">
        <v>176.48333333333335</v>
      </c>
      <c r="I67" s="41">
        <v>174.3666666666667</v>
      </c>
      <c r="J67" s="41">
        <v>182.76666666666674</v>
      </c>
      <c r="K67" s="41">
        <v>184.88333333333335</v>
      </c>
      <c r="L67" s="41">
        <v>186.96666666666675</v>
      </c>
      <c r="M67" s="31">
        <v>182.8</v>
      </c>
      <c r="N67" s="31">
        <v>178.6</v>
      </c>
      <c r="O67" s="42">
        <v>33379200</v>
      </c>
      <c r="P67" s="43">
        <v>-5.1166598444535409E-2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81.650000000000006</v>
      </c>
      <c r="F68" s="40">
        <v>81.150000000000006</v>
      </c>
      <c r="G68" s="41">
        <v>79.900000000000006</v>
      </c>
      <c r="H68" s="41">
        <v>78.150000000000006</v>
      </c>
      <c r="I68" s="41">
        <v>76.900000000000006</v>
      </c>
      <c r="J68" s="41">
        <v>82.9</v>
      </c>
      <c r="K68" s="41">
        <v>84.15</v>
      </c>
      <c r="L68" s="41">
        <v>85.9</v>
      </c>
      <c r="M68" s="31">
        <v>82.4</v>
      </c>
      <c r="N68" s="31">
        <v>79.400000000000006</v>
      </c>
      <c r="O68" s="42">
        <v>97800000</v>
      </c>
      <c r="P68" s="43">
        <v>4.7670058918050345E-2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156.5</v>
      </c>
      <c r="F69" s="40">
        <v>157.6</v>
      </c>
      <c r="G69" s="41">
        <v>153.5</v>
      </c>
      <c r="H69" s="41">
        <v>150.5</v>
      </c>
      <c r="I69" s="41">
        <v>146.4</v>
      </c>
      <c r="J69" s="41">
        <v>160.6</v>
      </c>
      <c r="K69" s="41">
        <v>164.69999999999996</v>
      </c>
      <c r="L69" s="41">
        <v>167.7</v>
      </c>
      <c r="M69" s="31">
        <v>161.69999999999999</v>
      </c>
      <c r="N69" s="31">
        <v>154.6</v>
      </c>
      <c r="O69" s="42">
        <v>49129400</v>
      </c>
      <c r="P69" s="43">
        <v>2.0785804816223066E-2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510.35</v>
      </c>
      <c r="F70" s="40">
        <v>506.4666666666667</v>
      </c>
      <c r="G70" s="41">
        <v>496.83333333333337</v>
      </c>
      <c r="H70" s="41">
        <v>483.31666666666666</v>
      </c>
      <c r="I70" s="41">
        <v>473.68333333333334</v>
      </c>
      <c r="J70" s="41">
        <v>519.98333333333335</v>
      </c>
      <c r="K70" s="41">
        <v>529.61666666666679</v>
      </c>
      <c r="L70" s="41">
        <v>543.13333333333344</v>
      </c>
      <c r="M70" s="31">
        <v>516.1</v>
      </c>
      <c r="N70" s="31">
        <v>492.95</v>
      </c>
      <c r="O70" s="42">
        <v>7598050</v>
      </c>
      <c r="P70" s="43">
        <v>1.599261879132708E-2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38.049999999999997</v>
      </c>
      <c r="F71" s="40">
        <v>37.666666666666664</v>
      </c>
      <c r="G71" s="41">
        <v>35.833333333333329</v>
      </c>
      <c r="H71" s="41">
        <v>33.616666666666667</v>
      </c>
      <c r="I71" s="41">
        <v>31.783333333333331</v>
      </c>
      <c r="J71" s="41">
        <v>39.883333333333326</v>
      </c>
      <c r="K71" s="41">
        <v>41.716666666666654</v>
      </c>
      <c r="L71" s="41">
        <v>43.933333333333323</v>
      </c>
      <c r="M71" s="31">
        <v>39.5</v>
      </c>
      <c r="N71" s="31">
        <v>35.450000000000003</v>
      </c>
      <c r="O71" s="42">
        <v>135450000</v>
      </c>
      <c r="P71" s="43">
        <v>9.4147582697201013E-2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1023.9</v>
      </c>
      <c r="F72" s="40">
        <v>1033.5666666666666</v>
      </c>
      <c r="G72" s="41">
        <v>1008.1333333333332</v>
      </c>
      <c r="H72" s="41">
        <v>992.36666666666656</v>
      </c>
      <c r="I72" s="41">
        <v>966.93333333333317</v>
      </c>
      <c r="J72" s="41">
        <v>1049.3333333333333</v>
      </c>
      <c r="K72" s="41">
        <v>1074.7666666666667</v>
      </c>
      <c r="L72" s="41">
        <v>1090.5333333333333</v>
      </c>
      <c r="M72" s="31">
        <v>1059</v>
      </c>
      <c r="N72" s="31">
        <v>1017.8</v>
      </c>
      <c r="O72" s="42">
        <v>5698000</v>
      </c>
      <c r="P72" s="43">
        <v>-5.5840927920463961E-2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2312.15</v>
      </c>
      <c r="F73" s="40">
        <v>2309.15</v>
      </c>
      <c r="G73" s="41">
        <v>2205.1000000000004</v>
      </c>
      <c r="H73" s="41">
        <v>2098.0500000000002</v>
      </c>
      <c r="I73" s="41">
        <v>1994.0000000000005</v>
      </c>
      <c r="J73" s="41">
        <v>2416.2000000000003</v>
      </c>
      <c r="K73" s="41">
        <v>2520.2500000000005</v>
      </c>
      <c r="L73" s="41">
        <v>2627.3</v>
      </c>
      <c r="M73" s="31">
        <v>2413.1999999999998</v>
      </c>
      <c r="N73" s="31">
        <v>2202.1</v>
      </c>
      <c r="O73" s="42">
        <v>2769650</v>
      </c>
      <c r="P73" s="43">
        <v>-3.2470481380563125E-2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322.7</v>
      </c>
      <c r="F74" s="40">
        <v>321.55</v>
      </c>
      <c r="G74" s="41">
        <v>317.15000000000003</v>
      </c>
      <c r="H74" s="41">
        <v>311.60000000000002</v>
      </c>
      <c r="I74" s="41">
        <v>307.20000000000005</v>
      </c>
      <c r="J74" s="41">
        <v>327.10000000000002</v>
      </c>
      <c r="K74" s="41">
        <v>331.5</v>
      </c>
      <c r="L74" s="41">
        <v>337.05</v>
      </c>
      <c r="M74" s="31">
        <v>325.95</v>
      </c>
      <c r="N74" s="31">
        <v>316</v>
      </c>
      <c r="O74" s="42">
        <v>11815650</v>
      </c>
      <c r="P74" s="43">
        <v>-5.3496868475991647E-3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1668.55</v>
      </c>
      <c r="F75" s="40">
        <v>1661.2</v>
      </c>
      <c r="G75" s="41">
        <v>1643.95</v>
      </c>
      <c r="H75" s="41">
        <v>1619.35</v>
      </c>
      <c r="I75" s="41">
        <v>1602.1</v>
      </c>
      <c r="J75" s="41">
        <v>1685.8000000000002</v>
      </c>
      <c r="K75" s="41">
        <v>1703.0500000000002</v>
      </c>
      <c r="L75" s="41">
        <v>1727.6500000000003</v>
      </c>
      <c r="M75" s="31">
        <v>1678.45</v>
      </c>
      <c r="N75" s="31">
        <v>1636.6</v>
      </c>
      <c r="O75" s="42">
        <v>10537400</v>
      </c>
      <c r="P75" s="43">
        <v>-1.9794853338132084E-3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627.79999999999995</v>
      </c>
      <c r="F76" s="40">
        <v>626.41666666666663</v>
      </c>
      <c r="G76" s="41">
        <v>619.83333333333326</v>
      </c>
      <c r="H76" s="41">
        <v>611.86666666666667</v>
      </c>
      <c r="I76" s="41">
        <v>605.2833333333333</v>
      </c>
      <c r="J76" s="41">
        <v>634.38333333333321</v>
      </c>
      <c r="K76" s="41">
        <v>640.96666666666647</v>
      </c>
      <c r="L76" s="41">
        <v>648.93333333333317</v>
      </c>
      <c r="M76" s="31">
        <v>633</v>
      </c>
      <c r="N76" s="31">
        <v>618.45000000000005</v>
      </c>
      <c r="O76" s="42">
        <v>7670000</v>
      </c>
      <c r="P76" s="43">
        <v>5.538355693154455E-2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1344</v>
      </c>
      <c r="F77" s="40">
        <v>1351.6666666666667</v>
      </c>
      <c r="G77" s="41">
        <v>1331.6333333333334</v>
      </c>
      <c r="H77" s="41">
        <v>1319.2666666666667</v>
      </c>
      <c r="I77" s="41">
        <v>1299.2333333333333</v>
      </c>
      <c r="J77" s="41">
        <v>1364.0333333333335</v>
      </c>
      <c r="K77" s="41">
        <v>1384.0666666666668</v>
      </c>
      <c r="L77" s="41">
        <v>1396.4333333333336</v>
      </c>
      <c r="M77" s="31">
        <v>1371.7</v>
      </c>
      <c r="N77" s="31">
        <v>1339.3</v>
      </c>
      <c r="O77" s="42">
        <v>1903800</v>
      </c>
      <c r="P77" s="43">
        <v>-3.9309683604985615E-2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1371.95</v>
      </c>
      <c r="F78" s="40">
        <v>1368.8833333333332</v>
      </c>
      <c r="G78" s="41">
        <v>1357.4166666666665</v>
      </c>
      <c r="H78" s="41">
        <v>1342.8833333333332</v>
      </c>
      <c r="I78" s="41">
        <v>1331.4166666666665</v>
      </c>
      <c r="J78" s="41">
        <v>1383.4166666666665</v>
      </c>
      <c r="K78" s="41">
        <v>1394.8833333333332</v>
      </c>
      <c r="L78" s="41">
        <v>1409.4166666666665</v>
      </c>
      <c r="M78" s="31">
        <v>1380.35</v>
      </c>
      <c r="N78" s="31">
        <v>1354.35</v>
      </c>
      <c r="O78" s="42">
        <v>5351500</v>
      </c>
      <c r="P78" s="43">
        <v>-1.6087516087516088E-2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1278.45</v>
      </c>
      <c r="F79" s="40">
        <v>1279.3</v>
      </c>
      <c r="G79" s="41">
        <v>1260.5999999999999</v>
      </c>
      <c r="H79" s="41">
        <v>1242.75</v>
      </c>
      <c r="I79" s="41">
        <v>1224.05</v>
      </c>
      <c r="J79" s="41">
        <v>1297.1499999999999</v>
      </c>
      <c r="K79" s="41">
        <v>1315.8500000000001</v>
      </c>
      <c r="L79" s="41">
        <v>1333.6999999999998</v>
      </c>
      <c r="M79" s="31">
        <v>1298</v>
      </c>
      <c r="N79" s="31">
        <v>1261.45</v>
      </c>
      <c r="O79" s="42">
        <v>17697400</v>
      </c>
      <c r="P79" s="43">
        <v>2.3272756708625084E-2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2752.95</v>
      </c>
      <c r="F80" s="40">
        <v>2765.25</v>
      </c>
      <c r="G80" s="41">
        <v>2733.1</v>
      </c>
      <c r="H80" s="41">
        <v>2713.25</v>
      </c>
      <c r="I80" s="41">
        <v>2681.1</v>
      </c>
      <c r="J80" s="41">
        <v>2785.1</v>
      </c>
      <c r="K80" s="41">
        <v>2817.2499999999995</v>
      </c>
      <c r="L80" s="41">
        <v>2837.1</v>
      </c>
      <c r="M80" s="31">
        <v>2797.4</v>
      </c>
      <c r="N80" s="31">
        <v>2745.4</v>
      </c>
      <c r="O80" s="42">
        <v>12951300</v>
      </c>
      <c r="P80" s="43">
        <v>2.4101530067607638E-2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2915.7</v>
      </c>
      <c r="F81" s="40">
        <v>2913.0833333333335</v>
      </c>
      <c r="G81" s="41">
        <v>2882.3166666666671</v>
      </c>
      <c r="H81" s="41">
        <v>2848.9333333333334</v>
      </c>
      <c r="I81" s="41">
        <v>2818.166666666667</v>
      </c>
      <c r="J81" s="41">
        <v>2946.4666666666672</v>
      </c>
      <c r="K81" s="41">
        <v>2977.2333333333336</v>
      </c>
      <c r="L81" s="41">
        <v>3010.6166666666672</v>
      </c>
      <c r="M81" s="31">
        <v>2943.85</v>
      </c>
      <c r="N81" s="31">
        <v>2879.7</v>
      </c>
      <c r="O81" s="42">
        <v>3416400</v>
      </c>
      <c r="P81" s="43">
        <v>1.1278026905829597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1599.25</v>
      </c>
      <c r="F82" s="40">
        <v>1598.4000000000003</v>
      </c>
      <c r="G82" s="41">
        <v>1587.0000000000007</v>
      </c>
      <c r="H82" s="41">
        <v>1574.7500000000005</v>
      </c>
      <c r="I82" s="41">
        <v>1563.3500000000008</v>
      </c>
      <c r="J82" s="41">
        <v>1610.6500000000005</v>
      </c>
      <c r="K82" s="41">
        <v>1622.0500000000002</v>
      </c>
      <c r="L82" s="41">
        <v>1634.3000000000004</v>
      </c>
      <c r="M82" s="31">
        <v>1609.8</v>
      </c>
      <c r="N82" s="31">
        <v>1586.15</v>
      </c>
      <c r="O82" s="42">
        <v>33831050</v>
      </c>
      <c r="P82" s="43">
        <v>8.4219061216575894E-2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734.05</v>
      </c>
      <c r="F83" s="40">
        <v>731.08333333333337</v>
      </c>
      <c r="G83" s="41">
        <v>724.7166666666667</v>
      </c>
      <c r="H83" s="41">
        <v>715.38333333333333</v>
      </c>
      <c r="I83" s="41">
        <v>709.01666666666665</v>
      </c>
      <c r="J83" s="41">
        <v>740.41666666666674</v>
      </c>
      <c r="K83" s="41">
        <v>746.7833333333333</v>
      </c>
      <c r="L83" s="41">
        <v>756.11666666666679</v>
      </c>
      <c r="M83" s="31">
        <v>737.45</v>
      </c>
      <c r="N83" s="31">
        <v>721.75</v>
      </c>
      <c r="O83" s="42">
        <v>18665900</v>
      </c>
      <c r="P83" s="43">
        <v>-6.3824803841199202E-3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2887.2</v>
      </c>
      <c r="F84" s="40">
        <v>2889.75</v>
      </c>
      <c r="G84" s="41">
        <v>2863.5</v>
      </c>
      <c r="H84" s="41">
        <v>2839.8</v>
      </c>
      <c r="I84" s="41">
        <v>2813.55</v>
      </c>
      <c r="J84" s="41">
        <v>2913.45</v>
      </c>
      <c r="K84" s="41">
        <v>2939.7</v>
      </c>
      <c r="L84" s="41">
        <v>2963.3999999999996</v>
      </c>
      <c r="M84" s="31">
        <v>2916</v>
      </c>
      <c r="N84" s="31">
        <v>2866.05</v>
      </c>
      <c r="O84" s="42">
        <v>4095600</v>
      </c>
      <c r="P84" s="43">
        <v>1.2384130515387467E-2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493.15</v>
      </c>
      <c r="F85" s="40">
        <v>488.06666666666666</v>
      </c>
      <c r="G85" s="41">
        <v>479.33333333333331</v>
      </c>
      <c r="H85" s="41">
        <v>465.51666666666665</v>
      </c>
      <c r="I85" s="41">
        <v>456.7833333333333</v>
      </c>
      <c r="J85" s="41">
        <v>501.88333333333333</v>
      </c>
      <c r="K85" s="41">
        <v>510.61666666666667</v>
      </c>
      <c r="L85" s="41">
        <v>524.43333333333339</v>
      </c>
      <c r="M85" s="31">
        <v>496.8</v>
      </c>
      <c r="N85" s="31">
        <v>474.25</v>
      </c>
      <c r="O85" s="42">
        <v>39396600</v>
      </c>
      <c r="P85" s="43">
        <v>0.14360606627972289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299.5</v>
      </c>
      <c r="F86" s="40">
        <v>296.23333333333335</v>
      </c>
      <c r="G86" s="41">
        <v>291.86666666666667</v>
      </c>
      <c r="H86" s="41">
        <v>284.23333333333335</v>
      </c>
      <c r="I86" s="41">
        <v>279.86666666666667</v>
      </c>
      <c r="J86" s="41">
        <v>303.86666666666667</v>
      </c>
      <c r="K86" s="41">
        <v>308.23333333333335</v>
      </c>
      <c r="L86" s="41">
        <v>315.86666666666667</v>
      </c>
      <c r="M86" s="31">
        <v>300.60000000000002</v>
      </c>
      <c r="N86" s="31">
        <v>288.60000000000002</v>
      </c>
      <c r="O86" s="42">
        <v>21802500</v>
      </c>
      <c r="P86" s="43">
        <v>-7.7037375700080013E-2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2688.75</v>
      </c>
      <c r="F87" s="40">
        <v>2705.9833333333336</v>
      </c>
      <c r="G87" s="41">
        <v>2663.416666666667</v>
      </c>
      <c r="H87" s="41">
        <v>2638.0833333333335</v>
      </c>
      <c r="I87" s="41">
        <v>2595.5166666666669</v>
      </c>
      <c r="J87" s="41">
        <v>2731.3166666666671</v>
      </c>
      <c r="K87" s="41">
        <v>2773.8833333333337</v>
      </c>
      <c r="L87" s="41">
        <v>2799.2166666666672</v>
      </c>
      <c r="M87" s="31">
        <v>2748.55</v>
      </c>
      <c r="N87" s="31">
        <v>2680.65</v>
      </c>
      <c r="O87" s="42">
        <v>5961000</v>
      </c>
      <c r="P87" s="43">
        <v>-7.1321742381753594E-2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229.1</v>
      </c>
      <c r="F88" s="40">
        <v>228.45000000000002</v>
      </c>
      <c r="G88" s="41">
        <v>223.25000000000003</v>
      </c>
      <c r="H88" s="41">
        <v>217.4</v>
      </c>
      <c r="I88" s="41">
        <v>212.20000000000002</v>
      </c>
      <c r="J88" s="41">
        <v>234.30000000000004</v>
      </c>
      <c r="K88" s="41">
        <v>239.50000000000003</v>
      </c>
      <c r="L88" s="41">
        <v>245.35000000000005</v>
      </c>
      <c r="M88" s="31">
        <v>233.65</v>
      </c>
      <c r="N88" s="31">
        <v>222.6</v>
      </c>
      <c r="O88" s="42">
        <v>38579500</v>
      </c>
      <c r="P88" s="43">
        <v>2.1840873634945399E-2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709.75</v>
      </c>
      <c r="F89" s="40">
        <v>708.2166666666667</v>
      </c>
      <c r="G89" s="41">
        <v>703.68333333333339</v>
      </c>
      <c r="H89" s="41">
        <v>697.61666666666667</v>
      </c>
      <c r="I89" s="41">
        <v>693.08333333333337</v>
      </c>
      <c r="J89" s="41">
        <v>714.28333333333342</v>
      </c>
      <c r="K89" s="41">
        <v>718.81666666666672</v>
      </c>
      <c r="L89" s="41">
        <v>724.88333333333344</v>
      </c>
      <c r="M89" s="31">
        <v>712.75</v>
      </c>
      <c r="N89" s="31">
        <v>702.15</v>
      </c>
      <c r="O89" s="42">
        <v>80172125</v>
      </c>
      <c r="P89" s="43">
        <v>4.3926135189140767E-3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1593.25</v>
      </c>
      <c r="F90" s="40">
        <v>1579.1833333333334</v>
      </c>
      <c r="G90" s="41">
        <v>1560.1166666666668</v>
      </c>
      <c r="H90" s="41">
        <v>1526.9833333333333</v>
      </c>
      <c r="I90" s="41">
        <v>1507.9166666666667</v>
      </c>
      <c r="J90" s="41">
        <v>1612.3166666666668</v>
      </c>
      <c r="K90" s="41">
        <v>1631.3833333333334</v>
      </c>
      <c r="L90" s="41">
        <v>1664.5166666666669</v>
      </c>
      <c r="M90" s="31">
        <v>1598.25</v>
      </c>
      <c r="N90" s="31">
        <v>1546.05</v>
      </c>
      <c r="O90" s="42">
        <v>2462875</v>
      </c>
      <c r="P90" s="43">
        <v>-0.12196969696969696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674.1</v>
      </c>
      <c r="F91" s="40">
        <v>671.41666666666663</v>
      </c>
      <c r="G91" s="41">
        <v>663.68333333333328</v>
      </c>
      <c r="H91" s="41">
        <v>653.26666666666665</v>
      </c>
      <c r="I91" s="41">
        <v>645.5333333333333</v>
      </c>
      <c r="J91" s="41">
        <v>681.83333333333326</v>
      </c>
      <c r="K91" s="41">
        <v>689.56666666666661</v>
      </c>
      <c r="L91" s="41">
        <v>699.98333333333323</v>
      </c>
      <c r="M91" s="31">
        <v>679.15</v>
      </c>
      <c r="N91" s="31">
        <v>661</v>
      </c>
      <c r="O91" s="42">
        <v>5947500</v>
      </c>
      <c r="P91" s="43">
        <v>-2.6037828543355439E-2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11.3</v>
      </c>
      <c r="F92" s="40">
        <v>11.283333333333333</v>
      </c>
      <c r="G92" s="41">
        <v>11.066666666666666</v>
      </c>
      <c r="H92" s="41">
        <v>10.833333333333334</v>
      </c>
      <c r="I92" s="41">
        <v>10.616666666666667</v>
      </c>
      <c r="J92" s="41">
        <v>11.516666666666666</v>
      </c>
      <c r="K92" s="41">
        <v>11.733333333333331</v>
      </c>
      <c r="L92" s="41">
        <v>11.966666666666665</v>
      </c>
      <c r="M92" s="31">
        <v>11.5</v>
      </c>
      <c r="N92" s="31">
        <v>11.05</v>
      </c>
      <c r="O92" s="42">
        <v>629720000</v>
      </c>
      <c r="P92" s="43">
        <v>-3.2480103248010324E-2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48.3</v>
      </c>
      <c r="F93" s="40">
        <v>47.5</v>
      </c>
      <c r="G93" s="41">
        <v>46.35</v>
      </c>
      <c r="H93" s="41">
        <v>44.4</v>
      </c>
      <c r="I93" s="41">
        <v>43.25</v>
      </c>
      <c r="J93" s="41">
        <v>49.45</v>
      </c>
      <c r="K93" s="41">
        <v>50.600000000000009</v>
      </c>
      <c r="L93" s="41">
        <v>52.550000000000004</v>
      </c>
      <c r="M93" s="31">
        <v>48.65</v>
      </c>
      <c r="N93" s="31">
        <v>45.55</v>
      </c>
      <c r="O93" s="42">
        <v>182751500</v>
      </c>
      <c r="P93" s="43">
        <v>-3.1223246210404391E-2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637.9</v>
      </c>
      <c r="F94" s="40">
        <v>623.88333333333333</v>
      </c>
      <c r="G94" s="41">
        <v>603.51666666666665</v>
      </c>
      <c r="H94" s="41">
        <v>569.13333333333333</v>
      </c>
      <c r="I94" s="41">
        <v>548.76666666666665</v>
      </c>
      <c r="J94" s="41">
        <v>658.26666666666665</v>
      </c>
      <c r="K94" s="41">
        <v>678.63333333333321</v>
      </c>
      <c r="L94" s="41">
        <v>713.01666666666665</v>
      </c>
      <c r="M94" s="31">
        <v>644.25</v>
      </c>
      <c r="N94" s="31">
        <v>589.5</v>
      </c>
      <c r="O94" s="42">
        <v>8108750</v>
      </c>
      <c r="P94" s="43">
        <v>-2.9203811865969875E-3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520.20000000000005</v>
      </c>
      <c r="F95" s="40">
        <v>517.7166666666667</v>
      </c>
      <c r="G95" s="41">
        <v>513.58333333333337</v>
      </c>
      <c r="H95" s="41">
        <v>506.9666666666667</v>
      </c>
      <c r="I95" s="41">
        <v>502.83333333333337</v>
      </c>
      <c r="J95" s="41">
        <v>524.33333333333337</v>
      </c>
      <c r="K95" s="41">
        <v>528.46666666666658</v>
      </c>
      <c r="L95" s="41">
        <v>535.08333333333337</v>
      </c>
      <c r="M95" s="31">
        <v>521.85</v>
      </c>
      <c r="N95" s="31">
        <v>511.1</v>
      </c>
      <c r="O95" s="42">
        <v>13022625</v>
      </c>
      <c r="P95" s="43">
        <v>8.3266613290632507E-2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185.55</v>
      </c>
      <c r="F96" s="40">
        <v>186.73333333333335</v>
      </c>
      <c r="G96" s="41">
        <v>182.91666666666669</v>
      </c>
      <c r="H96" s="41">
        <v>180.28333333333333</v>
      </c>
      <c r="I96" s="41">
        <v>176.46666666666667</v>
      </c>
      <c r="J96" s="41">
        <v>189.3666666666667</v>
      </c>
      <c r="K96" s="41">
        <v>193.18333333333337</v>
      </c>
      <c r="L96" s="41">
        <v>195.81666666666672</v>
      </c>
      <c r="M96" s="31">
        <v>190.55</v>
      </c>
      <c r="N96" s="31">
        <v>184.1</v>
      </c>
      <c r="O96" s="42">
        <v>20455500</v>
      </c>
      <c r="P96" s="43">
        <v>-7.2338167668906966E-2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8279.7999999999993</v>
      </c>
      <c r="F97" s="40">
        <v>8258.65</v>
      </c>
      <c r="G97" s="41">
        <v>8181.15</v>
      </c>
      <c r="H97" s="41">
        <v>8082.5</v>
      </c>
      <c r="I97" s="41">
        <v>8005</v>
      </c>
      <c r="J97" s="41">
        <v>8357.2999999999993</v>
      </c>
      <c r="K97" s="41">
        <v>8434.7999999999993</v>
      </c>
      <c r="L97" s="41">
        <v>8533.4499999999989</v>
      </c>
      <c r="M97" s="31">
        <v>8336.15</v>
      </c>
      <c r="N97" s="31">
        <v>8160</v>
      </c>
      <c r="O97" s="42">
        <v>178350</v>
      </c>
      <c r="P97" s="43">
        <v>-4.4596223382884694E-2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2011.75</v>
      </c>
      <c r="F98" s="40">
        <v>2022.8</v>
      </c>
      <c r="G98" s="41">
        <v>1988.7999999999997</v>
      </c>
      <c r="H98" s="41">
        <v>1965.8499999999997</v>
      </c>
      <c r="I98" s="41">
        <v>1931.8499999999995</v>
      </c>
      <c r="J98" s="41">
        <v>2045.75</v>
      </c>
      <c r="K98" s="41">
        <v>2079.7500000000005</v>
      </c>
      <c r="L98" s="41">
        <v>2102.7000000000003</v>
      </c>
      <c r="M98" s="31">
        <v>2056.8000000000002</v>
      </c>
      <c r="N98" s="31">
        <v>1999.85</v>
      </c>
      <c r="O98" s="42">
        <v>4635500</v>
      </c>
      <c r="P98" s="43">
        <v>-2.9316301957910167E-2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1128.25</v>
      </c>
      <c r="F99" s="40">
        <v>1127.4166666666667</v>
      </c>
      <c r="G99" s="41">
        <v>1116.3333333333335</v>
      </c>
      <c r="H99" s="41">
        <v>1104.4166666666667</v>
      </c>
      <c r="I99" s="41">
        <v>1093.3333333333335</v>
      </c>
      <c r="J99" s="41">
        <v>1139.3333333333335</v>
      </c>
      <c r="K99" s="41">
        <v>1150.416666666667</v>
      </c>
      <c r="L99" s="41">
        <v>1162.3333333333335</v>
      </c>
      <c r="M99" s="31">
        <v>1138.5</v>
      </c>
      <c r="N99" s="31">
        <v>1115.5</v>
      </c>
      <c r="O99" s="42">
        <v>14909400</v>
      </c>
      <c r="P99" s="43">
        <v>3.4599050711966027E-2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318.39999999999998</v>
      </c>
      <c r="F100" s="40">
        <v>319.24999999999994</v>
      </c>
      <c r="G100" s="41">
        <v>311.2999999999999</v>
      </c>
      <c r="H100" s="41">
        <v>304.19999999999993</v>
      </c>
      <c r="I100" s="41">
        <v>296.24999999999989</v>
      </c>
      <c r="J100" s="41">
        <v>326.34999999999991</v>
      </c>
      <c r="K100" s="41">
        <v>334.29999999999995</v>
      </c>
      <c r="L100" s="41">
        <v>341.39999999999992</v>
      </c>
      <c r="M100" s="31">
        <v>327.2</v>
      </c>
      <c r="N100" s="31">
        <v>312.14999999999998</v>
      </c>
      <c r="O100" s="42">
        <v>13165600</v>
      </c>
      <c r="P100" s="43">
        <v>-9.4201502600654977E-2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1686.65</v>
      </c>
      <c r="F101" s="40">
        <v>1679.5333333333335</v>
      </c>
      <c r="G101" s="41">
        <v>1662.116666666667</v>
      </c>
      <c r="H101" s="41">
        <v>1637.5833333333335</v>
      </c>
      <c r="I101" s="41">
        <v>1620.166666666667</v>
      </c>
      <c r="J101" s="41">
        <v>1704.0666666666671</v>
      </c>
      <c r="K101" s="41">
        <v>1721.4833333333336</v>
      </c>
      <c r="L101" s="41">
        <v>1746.0166666666671</v>
      </c>
      <c r="M101" s="31">
        <v>1696.95</v>
      </c>
      <c r="N101" s="31">
        <v>1655</v>
      </c>
      <c r="O101" s="42">
        <v>34801800</v>
      </c>
      <c r="P101" s="43">
        <v>4.1870239977008193E-2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127.25</v>
      </c>
      <c r="F102" s="40">
        <v>125.75</v>
      </c>
      <c r="G102" s="41">
        <v>123.7</v>
      </c>
      <c r="H102" s="41">
        <v>120.15</v>
      </c>
      <c r="I102" s="41">
        <v>118.10000000000001</v>
      </c>
      <c r="J102" s="41">
        <v>129.30000000000001</v>
      </c>
      <c r="K102" s="41">
        <v>131.35000000000002</v>
      </c>
      <c r="L102" s="41">
        <v>134.89999999999998</v>
      </c>
      <c r="M102" s="31">
        <v>127.8</v>
      </c>
      <c r="N102" s="31">
        <v>122.2</v>
      </c>
      <c r="O102" s="42">
        <v>46858500</v>
      </c>
      <c r="P102" s="43">
        <v>-4.2883696229421134E-2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2355.4</v>
      </c>
      <c r="F103" s="40">
        <v>2356.8500000000004</v>
      </c>
      <c r="G103" s="41">
        <v>2305.4000000000005</v>
      </c>
      <c r="H103" s="41">
        <v>2255.4</v>
      </c>
      <c r="I103" s="41">
        <v>2203.9500000000003</v>
      </c>
      <c r="J103" s="41">
        <v>2406.8500000000008</v>
      </c>
      <c r="K103" s="41">
        <v>2458.3000000000006</v>
      </c>
      <c r="L103" s="41">
        <v>2508.3000000000011</v>
      </c>
      <c r="M103" s="31">
        <v>2408.3000000000002</v>
      </c>
      <c r="N103" s="31">
        <v>2306.85</v>
      </c>
      <c r="O103" s="42">
        <v>459000</v>
      </c>
      <c r="P103" s="43">
        <v>4.9261083743842365E-3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3772.75</v>
      </c>
      <c r="F104" s="40">
        <v>3785.6833333333329</v>
      </c>
      <c r="G104" s="41">
        <v>3723.3666666666659</v>
      </c>
      <c r="H104" s="41">
        <v>3673.9833333333331</v>
      </c>
      <c r="I104" s="41">
        <v>3611.6666666666661</v>
      </c>
      <c r="J104" s="41">
        <v>3835.0666666666657</v>
      </c>
      <c r="K104" s="41">
        <v>3897.3833333333323</v>
      </c>
      <c r="L104" s="41">
        <v>3946.7666666666655</v>
      </c>
      <c r="M104" s="31">
        <v>3848</v>
      </c>
      <c r="N104" s="31">
        <v>3736.3</v>
      </c>
      <c r="O104" s="42">
        <v>2249000</v>
      </c>
      <c r="P104" s="43">
        <v>1.4471780028943559E-3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237.85</v>
      </c>
      <c r="F105" s="40">
        <v>238.25</v>
      </c>
      <c r="G105" s="41">
        <v>235.15</v>
      </c>
      <c r="H105" s="41">
        <v>232.45000000000002</v>
      </c>
      <c r="I105" s="41">
        <v>229.35000000000002</v>
      </c>
      <c r="J105" s="41">
        <v>240.95</v>
      </c>
      <c r="K105" s="41">
        <v>244.05</v>
      </c>
      <c r="L105" s="41">
        <v>246.74999999999997</v>
      </c>
      <c r="M105" s="31">
        <v>241.35</v>
      </c>
      <c r="N105" s="31">
        <v>235.55</v>
      </c>
      <c r="O105" s="42">
        <v>188044800</v>
      </c>
      <c r="P105" s="43">
        <v>2.9863301787592007E-2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382.75</v>
      </c>
      <c r="F106" s="40">
        <v>376.18333333333334</v>
      </c>
      <c r="G106" s="41">
        <v>364.7166666666667</v>
      </c>
      <c r="H106" s="41">
        <v>346.68333333333334</v>
      </c>
      <c r="I106" s="41">
        <v>335.2166666666667</v>
      </c>
      <c r="J106" s="41">
        <v>394.2166666666667</v>
      </c>
      <c r="K106" s="41">
        <v>405.68333333333328</v>
      </c>
      <c r="L106" s="41">
        <v>423.7166666666667</v>
      </c>
      <c r="M106" s="31">
        <v>387.65</v>
      </c>
      <c r="N106" s="31">
        <v>358.15</v>
      </c>
      <c r="O106" s="42">
        <v>42910000</v>
      </c>
      <c r="P106" s="43">
        <v>2.581879034185991E-2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679</v>
      </c>
      <c r="F107" s="40">
        <v>671.9</v>
      </c>
      <c r="G107" s="41">
        <v>660.05</v>
      </c>
      <c r="H107" s="41">
        <v>641.1</v>
      </c>
      <c r="I107" s="41">
        <v>629.25</v>
      </c>
      <c r="J107" s="41">
        <v>690.84999999999991</v>
      </c>
      <c r="K107" s="41">
        <v>702.7</v>
      </c>
      <c r="L107" s="41">
        <v>721.64999999999986</v>
      </c>
      <c r="M107" s="31">
        <v>683.75</v>
      </c>
      <c r="N107" s="31">
        <v>652.95000000000005</v>
      </c>
      <c r="O107" s="42">
        <v>46344150</v>
      </c>
      <c r="P107" s="43">
        <v>-3.7702528452093959E-2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4074.3</v>
      </c>
      <c r="F108" s="40">
        <v>4045.6833333333329</v>
      </c>
      <c r="G108" s="41">
        <v>3965.4166666666661</v>
      </c>
      <c r="H108" s="41">
        <v>3856.5333333333333</v>
      </c>
      <c r="I108" s="41">
        <v>3776.2666666666664</v>
      </c>
      <c r="J108" s="41">
        <v>4154.5666666666657</v>
      </c>
      <c r="K108" s="41">
        <v>4234.833333333333</v>
      </c>
      <c r="L108" s="41">
        <v>4343.7166666666653</v>
      </c>
      <c r="M108" s="31">
        <v>4125.95</v>
      </c>
      <c r="N108" s="31">
        <v>3936.8</v>
      </c>
      <c r="O108" s="42">
        <v>1745750</v>
      </c>
      <c r="P108" s="43">
        <v>-1.3282464321039989E-2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2030.6</v>
      </c>
      <c r="F109" s="40">
        <v>2035.9833333333333</v>
      </c>
      <c r="G109" s="41">
        <v>2013.9666666666667</v>
      </c>
      <c r="H109" s="41">
        <v>1997.3333333333333</v>
      </c>
      <c r="I109" s="41">
        <v>1975.3166666666666</v>
      </c>
      <c r="J109" s="41">
        <v>2052.6166666666668</v>
      </c>
      <c r="K109" s="41">
        <v>2074.6333333333337</v>
      </c>
      <c r="L109" s="41">
        <v>2091.2666666666669</v>
      </c>
      <c r="M109" s="31">
        <v>2058</v>
      </c>
      <c r="N109" s="31">
        <v>2019.35</v>
      </c>
      <c r="O109" s="42">
        <v>14187200</v>
      </c>
      <c r="P109" s="43">
        <v>-2.0193928009061023E-2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90</v>
      </c>
      <c r="F110" s="40">
        <v>89.133333333333326</v>
      </c>
      <c r="G110" s="41">
        <v>87.716666666666654</v>
      </c>
      <c r="H110" s="41">
        <v>85.433333333333323</v>
      </c>
      <c r="I110" s="41">
        <v>84.016666666666652</v>
      </c>
      <c r="J110" s="41">
        <v>91.416666666666657</v>
      </c>
      <c r="K110" s="41">
        <v>92.833333333333343</v>
      </c>
      <c r="L110" s="41">
        <v>95.11666666666666</v>
      </c>
      <c r="M110" s="31">
        <v>90.55</v>
      </c>
      <c r="N110" s="31">
        <v>86.85</v>
      </c>
      <c r="O110" s="42">
        <v>64404508</v>
      </c>
      <c r="P110" s="43">
        <v>-8.8302172814552798E-2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3721.35</v>
      </c>
      <c r="F111" s="40">
        <v>3676.9666666666667</v>
      </c>
      <c r="G111" s="41">
        <v>3620.5833333333335</v>
      </c>
      <c r="H111" s="41">
        <v>3519.8166666666666</v>
      </c>
      <c r="I111" s="41">
        <v>3463.4333333333334</v>
      </c>
      <c r="J111" s="41">
        <v>3777.7333333333336</v>
      </c>
      <c r="K111" s="41">
        <v>3834.1166666666668</v>
      </c>
      <c r="L111" s="41">
        <v>3934.8833333333337</v>
      </c>
      <c r="M111" s="31">
        <v>3733.35</v>
      </c>
      <c r="N111" s="31">
        <v>3576.2</v>
      </c>
      <c r="O111" s="42">
        <v>632750</v>
      </c>
      <c r="P111" s="43">
        <v>-5.312383090160868E-2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436</v>
      </c>
      <c r="F112" s="40">
        <v>435.40000000000003</v>
      </c>
      <c r="G112" s="41">
        <v>429.05000000000007</v>
      </c>
      <c r="H112" s="41">
        <v>422.1</v>
      </c>
      <c r="I112" s="41">
        <v>415.75000000000006</v>
      </c>
      <c r="J112" s="41">
        <v>442.35000000000008</v>
      </c>
      <c r="K112" s="41">
        <v>448.7000000000001</v>
      </c>
      <c r="L112" s="41">
        <v>455.65000000000009</v>
      </c>
      <c r="M112" s="31">
        <v>441.75</v>
      </c>
      <c r="N112" s="31">
        <v>428.45</v>
      </c>
      <c r="O112" s="42">
        <v>18512000</v>
      </c>
      <c r="P112" s="43">
        <v>2.0394664314849521E-2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1724.15</v>
      </c>
      <c r="F113" s="40">
        <v>1728.5333333333335</v>
      </c>
      <c r="G113" s="41">
        <v>1714.366666666667</v>
      </c>
      <c r="H113" s="41">
        <v>1704.5833333333335</v>
      </c>
      <c r="I113" s="41">
        <v>1690.416666666667</v>
      </c>
      <c r="J113" s="41">
        <v>1738.3166666666671</v>
      </c>
      <c r="K113" s="41">
        <v>1752.4833333333336</v>
      </c>
      <c r="L113" s="41">
        <v>1762.2666666666671</v>
      </c>
      <c r="M113" s="31">
        <v>1742.7</v>
      </c>
      <c r="N113" s="31">
        <v>1718.75</v>
      </c>
      <c r="O113" s="42">
        <v>12059475</v>
      </c>
      <c r="P113" s="43">
        <v>-1.5952704921878665E-2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5762.6</v>
      </c>
      <c r="F114" s="40">
        <v>5774.3</v>
      </c>
      <c r="G114" s="41">
        <v>5615.05</v>
      </c>
      <c r="H114" s="41">
        <v>5467.5</v>
      </c>
      <c r="I114" s="41">
        <v>5308.25</v>
      </c>
      <c r="J114" s="41">
        <v>5921.85</v>
      </c>
      <c r="K114" s="41">
        <v>6081.1</v>
      </c>
      <c r="L114" s="41">
        <v>6228.6500000000005</v>
      </c>
      <c r="M114" s="31">
        <v>5933.55</v>
      </c>
      <c r="N114" s="31">
        <v>5626.75</v>
      </c>
      <c r="O114" s="42">
        <v>762450</v>
      </c>
      <c r="P114" s="43">
        <v>9.3118279569892479E-2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4775.6499999999996</v>
      </c>
      <c r="F115" s="40">
        <v>4730.1500000000005</v>
      </c>
      <c r="G115" s="41">
        <v>4555.5000000000009</v>
      </c>
      <c r="H115" s="41">
        <v>4335.3500000000004</v>
      </c>
      <c r="I115" s="41">
        <v>4160.7000000000007</v>
      </c>
      <c r="J115" s="41">
        <v>4950.3000000000011</v>
      </c>
      <c r="K115" s="41">
        <v>5124.9500000000007</v>
      </c>
      <c r="L115" s="41">
        <v>5345.1000000000013</v>
      </c>
      <c r="M115" s="31">
        <v>4904.8</v>
      </c>
      <c r="N115" s="31">
        <v>4510</v>
      </c>
      <c r="O115" s="42">
        <v>600400</v>
      </c>
      <c r="P115" s="43">
        <v>-9.0578612541654044E-2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949.85</v>
      </c>
      <c r="F116" s="40">
        <v>953.6</v>
      </c>
      <c r="G116" s="41">
        <v>943.7</v>
      </c>
      <c r="H116" s="41">
        <v>937.55000000000007</v>
      </c>
      <c r="I116" s="41">
        <v>927.65000000000009</v>
      </c>
      <c r="J116" s="41">
        <v>959.75</v>
      </c>
      <c r="K116" s="41">
        <v>969.64999999999986</v>
      </c>
      <c r="L116" s="41">
        <v>975.8</v>
      </c>
      <c r="M116" s="31">
        <v>963.5</v>
      </c>
      <c r="N116" s="31">
        <v>947.45</v>
      </c>
      <c r="O116" s="42">
        <v>12591050</v>
      </c>
      <c r="P116" s="43">
        <v>4.1042940473680511E-2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811.75</v>
      </c>
      <c r="F117" s="40">
        <v>808.48333333333323</v>
      </c>
      <c r="G117" s="41">
        <v>800.96666666666647</v>
      </c>
      <c r="H117" s="41">
        <v>790.18333333333328</v>
      </c>
      <c r="I117" s="41">
        <v>782.66666666666652</v>
      </c>
      <c r="J117" s="41">
        <v>819.26666666666642</v>
      </c>
      <c r="K117" s="41">
        <v>826.78333333333308</v>
      </c>
      <c r="L117" s="41">
        <v>837.56666666666638</v>
      </c>
      <c r="M117" s="31">
        <v>816</v>
      </c>
      <c r="N117" s="31">
        <v>797.7</v>
      </c>
      <c r="O117" s="42">
        <v>14686700</v>
      </c>
      <c r="P117" s="43">
        <v>-3.9111518204717199E-2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183.45</v>
      </c>
      <c r="F118" s="40">
        <v>181.33333333333334</v>
      </c>
      <c r="G118" s="41">
        <v>177.31666666666669</v>
      </c>
      <c r="H118" s="41">
        <v>171.18333333333334</v>
      </c>
      <c r="I118" s="41">
        <v>167.16666666666669</v>
      </c>
      <c r="J118" s="41">
        <v>187.4666666666667</v>
      </c>
      <c r="K118" s="41">
        <v>191.48333333333335</v>
      </c>
      <c r="L118" s="41">
        <v>197.6166666666667</v>
      </c>
      <c r="M118" s="31">
        <v>185.35</v>
      </c>
      <c r="N118" s="31">
        <v>175.2</v>
      </c>
      <c r="O118" s="42">
        <v>27256000</v>
      </c>
      <c r="P118" s="43">
        <v>-6.85031336539863E-3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173.4</v>
      </c>
      <c r="F119" s="40">
        <v>171.70000000000002</v>
      </c>
      <c r="G119" s="41">
        <v>168.30000000000004</v>
      </c>
      <c r="H119" s="41">
        <v>163.20000000000002</v>
      </c>
      <c r="I119" s="41">
        <v>159.80000000000004</v>
      </c>
      <c r="J119" s="41">
        <v>176.80000000000004</v>
      </c>
      <c r="K119" s="41">
        <v>180.20000000000002</v>
      </c>
      <c r="L119" s="41">
        <v>185.30000000000004</v>
      </c>
      <c r="M119" s="31">
        <v>175.1</v>
      </c>
      <c r="N119" s="31">
        <v>166.6</v>
      </c>
      <c r="O119" s="42">
        <v>21438000</v>
      </c>
      <c r="P119" s="43">
        <v>-3.013029315960912E-2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553.4</v>
      </c>
      <c r="F120" s="40">
        <v>552.96666666666658</v>
      </c>
      <c r="G120" s="41">
        <v>547.98333333333312</v>
      </c>
      <c r="H120" s="41">
        <v>542.56666666666649</v>
      </c>
      <c r="I120" s="41">
        <v>537.58333333333303</v>
      </c>
      <c r="J120" s="41">
        <v>558.38333333333321</v>
      </c>
      <c r="K120" s="41">
        <v>563.36666666666656</v>
      </c>
      <c r="L120" s="41">
        <v>568.7833333333333</v>
      </c>
      <c r="M120" s="31">
        <v>557.95000000000005</v>
      </c>
      <c r="N120" s="31">
        <v>547.54999999999995</v>
      </c>
      <c r="O120" s="42">
        <v>10060000</v>
      </c>
      <c r="P120" s="43">
        <v>-3.7872991583779651E-2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7382.25</v>
      </c>
      <c r="F121" s="40">
        <v>7382.9333333333334</v>
      </c>
      <c r="G121" s="41">
        <v>7295.9666666666672</v>
      </c>
      <c r="H121" s="41">
        <v>7209.6833333333334</v>
      </c>
      <c r="I121" s="41">
        <v>7122.7166666666672</v>
      </c>
      <c r="J121" s="41">
        <v>7469.2166666666672</v>
      </c>
      <c r="K121" s="41">
        <v>7556.1833333333325</v>
      </c>
      <c r="L121" s="41">
        <v>7642.4666666666672</v>
      </c>
      <c r="M121" s="31">
        <v>7469.9</v>
      </c>
      <c r="N121" s="31">
        <v>7296.65</v>
      </c>
      <c r="O121" s="42">
        <v>3363500</v>
      </c>
      <c r="P121" s="43">
        <v>-4.4243009774948855E-2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829.5</v>
      </c>
      <c r="F122" s="40">
        <v>827.93333333333339</v>
      </c>
      <c r="G122" s="41">
        <v>819.26666666666677</v>
      </c>
      <c r="H122" s="41">
        <v>809.03333333333342</v>
      </c>
      <c r="I122" s="41">
        <v>800.36666666666679</v>
      </c>
      <c r="J122" s="41">
        <v>838.16666666666674</v>
      </c>
      <c r="K122" s="41">
        <v>846.83333333333326</v>
      </c>
      <c r="L122" s="41">
        <v>857.06666666666672</v>
      </c>
      <c r="M122" s="31">
        <v>836.6</v>
      </c>
      <c r="N122" s="31">
        <v>817.7</v>
      </c>
      <c r="O122" s="42">
        <v>17666250</v>
      </c>
      <c r="P122" s="43">
        <v>6.695633592136192E-3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1662.45</v>
      </c>
      <c r="F123" s="40">
        <v>1657.1166666666668</v>
      </c>
      <c r="G123" s="41">
        <v>1630.4833333333336</v>
      </c>
      <c r="H123" s="41">
        <v>1598.5166666666669</v>
      </c>
      <c r="I123" s="41">
        <v>1571.8833333333337</v>
      </c>
      <c r="J123" s="41">
        <v>1689.0833333333335</v>
      </c>
      <c r="K123" s="41">
        <v>1715.7166666666667</v>
      </c>
      <c r="L123" s="41">
        <v>1747.6833333333334</v>
      </c>
      <c r="M123" s="31">
        <v>1683.75</v>
      </c>
      <c r="N123" s="31">
        <v>1625.15</v>
      </c>
      <c r="O123" s="42">
        <v>2315250</v>
      </c>
      <c r="P123" s="43">
        <v>8.5315832649712875E-2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2715.35</v>
      </c>
      <c r="F124" s="40">
        <v>2732.5333333333328</v>
      </c>
      <c r="G124" s="41">
        <v>2672.5166666666655</v>
      </c>
      <c r="H124" s="41">
        <v>2629.6833333333325</v>
      </c>
      <c r="I124" s="41">
        <v>2569.6666666666652</v>
      </c>
      <c r="J124" s="41">
        <v>2775.3666666666659</v>
      </c>
      <c r="K124" s="41">
        <v>2835.3833333333332</v>
      </c>
      <c r="L124" s="41">
        <v>2878.2166666666662</v>
      </c>
      <c r="M124" s="31">
        <v>2792.55</v>
      </c>
      <c r="N124" s="31">
        <v>2689.7</v>
      </c>
      <c r="O124" s="42">
        <v>483600</v>
      </c>
      <c r="P124" s="43">
        <v>1.5113350125944584E-2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1006.4</v>
      </c>
      <c r="F125" s="40">
        <v>1000.6</v>
      </c>
      <c r="G125" s="41">
        <v>990.2</v>
      </c>
      <c r="H125" s="41">
        <v>974</v>
      </c>
      <c r="I125" s="41">
        <v>963.6</v>
      </c>
      <c r="J125" s="41">
        <v>1016.8000000000001</v>
      </c>
      <c r="K125" s="41">
        <v>1027.1999999999998</v>
      </c>
      <c r="L125" s="41">
        <v>1043.4000000000001</v>
      </c>
      <c r="M125" s="31">
        <v>1011</v>
      </c>
      <c r="N125" s="31">
        <v>984.4</v>
      </c>
      <c r="O125" s="42">
        <v>2778750</v>
      </c>
      <c r="P125" s="43">
        <v>-1.3157894736842105E-2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1077.95</v>
      </c>
      <c r="F126" s="40">
        <v>1073.2833333333333</v>
      </c>
      <c r="G126" s="41">
        <v>1063.7666666666667</v>
      </c>
      <c r="H126" s="41">
        <v>1049.5833333333333</v>
      </c>
      <c r="I126" s="41">
        <v>1040.0666666666666</v>
      </c>
      <c r="J126" s="41">
        <v>1087.4666666666667</v>
      </c>
      <c r="K126" s="41">
        <v>1096.9833333333331</v>
      </c>
      <c r="L126" s="41">
        <v>1111.1666666666667</v>
      </c>
      <c r="M126" s="31">
        <v>1082.8</v>
      </c>
      <c r="N126" s="31">
        <v>1059.0999999999999</v>
      </c>
      <c r="O126" s="42">
        <v>3136800</v>
      </c>
      <c r="P126" s="43">
        <v>7.3952341824157761E-2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4238.3</v>
      </c>
      <c r="F127" s="40">
        <v>4239.0999999999995</v>
      </c>
      <c r="G127" s="41">
        <v>4129.2499999999991</v>
      </c>
      <c r="H127" s="41">
        <v>4020.2</v>
      </c>
      <c r="I127" s="41">
        <v>3910.3499999999995</v>
      </c>
      <c r="J127" s="41">
        <v>4348.1499999999987</v>
      </c>
      <c r="K127" s="41">
        <v>4457.9999999999991</v>
      </c>
      <c r="L127" s="41">
        <v>4567.0499999999984</v>
      </c>
      <c r="M127" s="31">
        <v>4348.95</v>
      </c>
      <c r="N127" s="31">
        <v>4130.05</v>
      </c>
      <c r="O127" s="42">
        <v>2731200</v>
      </c>
      <c r="P127" s="43">
        <v>9.2829705505761848E-2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229.75</v>
      </c>
      <c r="F128" s="40">
        <v>228.55000000000004</v>
      </c>
      <c r="G128" s="41">
        <v>225.00000000000009</v>
      </c>
      <c r="H128" s="41">
        <v>220.25000000000006</v>
      </c>
      <c r="I128" s="41">
        <v>216.7000000000001</v>
      </c>
      <c r="J128" s="41">
        <v>233.30000000000007</v>
      </c>
      <c r="K128" s="41">
        <v>236.85000000000002</v>
      </c>
      <c r="L128" s="41">
        <v>241.60000000000005</v>
      </c>
      <c r="M128" s="31">
        <v>232.1</v>
      </c>
      <c r="N128" s="31">
        <v>223.8</v>
      </c>
      <c r="O128" s="42">
        <v>30754500</v>
      </c>
      <c r="P128" s="43">
        <v>-3.1522098534112204E-2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3146.3</v>
      </c>
      <c r="F129" s="40">
        <v>3150.4500000000003</v>
      </c>
      <c r="G129" s="41">
        <v>3069.8500000000004</v>
      </c>
      <c r="H129" s="41">
        <v>2993.4</v>
      </c>
      <c r="I129" s="41">
        <v>2912.8</v>
      </c>
      <c r="J129" s="41">
        <v>3226.9000000000005</v>
      </c>
      <c r="K129" s="41">
        <v>3307.5</v>
      </c>
      <c r="L129" s="41">
        <v>3383.9500000000007</v>
      </c>
      <c r="M129" s="31">
        <v>3231.05</v>
      </c>
      <c r="N129" s="31">
        <v>3074</v>
      </c>
      <c r="O129" s="42">
        <v>2201875</v>
      </c>
      <c r="P129" s="43">
        <v>0.11102000655952772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79321.850000000006</v>
      </c>
      <c r="F130" s="40">
        <v>79656.216666666674</v>
      </c>
      <c r="G130" s="41">
        <v>78812.633333333346</v>
      </c>
      <c r="H130" s="41">
        <v>78303.416666666672</v>
      </c>
      <c r="I130" s="41">
        <v>77459.833333333343</v>
      </c>
      <c r="J130" s="41">
        <v>80165.433333333349</v>
      </c>
      <c r="K130" s="41">
        <v>81009.016666666663</v>
      </c>
      <c r="L130" s="41">
        <v>81518.233333333352</v>
      </c>
      <c r="M130" s="31">
        <v>80499.8</v>
      </c>
      <c r="N130" s="31">
        <v>79147</v>
      </c>
      <c r="O130" s="42">
        <v>48920</v>
      </c>
      <c r="P130" s="43">
        <v>4.4183564567769479E-2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1473</v>
      </c>
      <c r="F131" s="40">
        <v>1470.3333333333333</v>
      </c>
      <c r="G131" s="41">
        <v>1451.9166666666665</v>
      </c>
      <c r="H131" s="41">
        <v>1430.8333333333333</v>
      </c>
      <c r="I131" s="41">
        <v>1412.4166666666665</v>
      </c>
      <c r="J131" s="41">
        <v>1491.4166666666665</v>
      </c>
      <c r="K131" s="41">
        <v>1509.833333333333</v>
      </c>
      <c r="L131" s="41">
        <v>1530.9166666666665</v>
      </c>
      <c r="M131" s="31">
        <v>1488.75</v>
      </c>
      <c r="N131" s="31">
        <v>1449.25</v>
      </c>
      <c r="O131" s="42">
        <v>3651000</v>
      </c>
      <c r="P131" s="43">
        <v>1.2900540990428632E-2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430</v>
      </c>
      <c r="F132" s="40">
        <v>429.41666666666669</v>
      </c>
      <c r="G132" s="41">
        <v>425.43333333333339</v>
      </c>
      <c r="H132" s="41">
        <v>420.86666666666673</v>
      </c>
      <c r="I132" s="41">
        <v>416.88333333333344</v>
      </c>
      <c r="J132" s="41">
        <v>433.98333333333335</v>
      </c>
      <c r="K132" s="41">
        <v>437.96666666666658</v>
      </c>
      <c r="L132" s="41">
        <v>442.5333333333333</v>
      </c>
      <c r="M132" s="31">
        <v>433.4</v>
      </c>
      <c r="N132" s="31">
        <v>424.85</v>
      </c>
      <c r="O132" s="42">
        <v>2454400</v>
      </c>
      <c r="P132" s="43">
        <v>-7.7015643802647415E-2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94.45</v>
      </c>
      <c r="F133" s="40">
        <v>92.800000000000011</v>
      </c>
      <c r="G133" s="41">
        <v>89.950000000000017</v>
      </c>
      <c r="H133" s="41">
        <v>85.45</v>
      </c>
      <c r="I133" s="41">
        <v>82.600000000000009</v>
      </c>
      <c r="J133" s="41">
        <v>97.300000000000026</v>
      </c>
      <c r="K133" s="41">
        <v>100.15000000000002</v>
      </c>
      <c r="L133" s="41">
        <v>104.65000000000003</v>
      </c>
      <c r="M133" s="31">
        <v>95.65</v>
      </c>
      <c r="N133" s="31">
        <v>88.3</v>
      </c>
      <c r="O133" s="42">
        <v>94673000</v>
      </c>
      <c r="P133" s="43">
        <v>4.386129334582943E-2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6460.5</v>
      </c>
      <c r="F134" s="40">
        <v>6526.3499999999995</v>
      </c>
      <c r="G134" s="41">
        <v>6362.8499999999985</v>
      </c>
      <c r="H134" s="41">
        <v>6265.1999999999989</v>
      </c>
      <c r="I134" s="41">
        <v>6101.699999999998</v>
      </c>
      <c r="J134" s="41">
        <v>6623.9999999999991</v>
      </c>
      <c r="K134" s="41">
        <v>6787.5000000000009</v>
      </c>
      <c r="L134" s="41">
        <v>6885.15</v>
      </c>
      <c r="M134" s="31">
        <v>6689.85</v>
      </c>
      <c r="N134" s="31">
        <v>6428.7</v>
      </c>
      <c r="O134" s="42">
        <v>993000</v>
      </c>
      <c r="P134" s="43">
        <v>-1.2308839985080195E-2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3676.85</v>
      </c>
      <c r="F135" s="40">
        <v>3685.35</v>
      </c>
      <c r="G135" s="41">
        <v>3627</v>
      </c>
      <c r="H135" s="41">
        <v>3577.15</v>
      </c>
      <c r="I135" s="41">
        <v>3518.8</v>
      </c>
      <c r="J135" s="41">
        <v>3735.2</v>
      </c>
      <c r="K135" s="41">
        <v>3793.5499999999993</v>
      </c>
      <c r="L135" s="41">
        <v>3843.3999999999996</v>
      </c>
      <c r="M135" s="31">
        <v>3743.7</v>
      </c>
      <c r="N135" s="31">
        <v>3635.5</v>
      </c>
      <c r="O135" s="42">
        <v>692325</v>
      </c>
      <c r="P135" s="43">
        <v>0.10603882099209203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19536.5</v>
      </c>
      <c r="F136" s="40">
        <v>19576.016666666666</v>
      </c>
      <c r="G136" s="41">
        <v>19438.233333333334</v>
      </c>
      <c r="H136" s="41">
        <v>19339.966666666667</v>
      </c>
      <c r="I136" s="41">
        <v>19202.183333333334</v>
      </c>
      <c r="J136" s="41">
        <v>19674.283333333333</v>
      </c>
      <c r="K136" s="41">
        <v>19812.066666666666</v>
      </c>
      <c r="L136" s="41">
        <v>19910.333333333332</v>
      </c>
      <c r="M136" s="31">
        <v>19713.8</v>
      </c>
      <c r="N136" s="31">
        <v>19477.75</v>
      </c>
      <c r="O136" s="42">
        <v>376850</v>
      </c>
      <c r="P136" s="43">
        <v>1.3285505513484788E-3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143.35</v>
      </c>
      <c r="F137" s="40">
        <v>142.04999999999998</v>
      </c>
      <c r="G137" s="41">
        <v>138.94999999999996</v>
      </c>
      <c r="H137" s="41">
        <v>134.54999999999998</v>
      </c>
      <c r="I137" s="41">
        <v>131.44999999999996</v>
      </c>
      <c r="J137" s="41">
        <v>146.44999999999996</v>
      </c>
      <c r="K137" s="41">
        <v>149.54999999999998</v>
      </c>
      <c r="L137" s="41">
        <v>153.94999999999996</v>
      </c>
      <c r="M137" s="31">
        <v>145.15</v>
      </c>
      <c r="N137" s="31">
        <v>137.65</v>
      </c>
      <c r="O137" s="42">
        <v>110911800</v>
      </c>
      <c r="P137" s="43">
        <v>-3.2382511105915363E-2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140.25</v>
      </c>
      <c r="F138" s="40">
        <v>138.15</v>
      </c>
      <c r="G138" s="41">
        <v>132.9</v>
      </c>
      <c r="H138" s="41">
        <v>125.55000000000001</v>
      </c>
      <c r="I138" s="41">
        <v>120.30000000000001</v>
      </c>
      <c r="J138" s="41">
        <v>145.5</v>
      </c>
      <c r="K138" s="41">
        <v>150.75</v>
      </c>
      <c r="L138" s="41">
        <v>158.1</v>
      </c>
      <c r="M138" s="31">
        <v>143.4</v>
      </c>
      <c r="N138" s="31">
        <v>130.80000000000001</v>
      </c>
      <c r="O138" s="42">
        <v>60357300</v>
      </c>
      <c r="P138" s="43">
        <v>1.9840123278435904E-2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4554.8999999999996</v>
      </c>
      <c r="F139" s="40">
        <v>4536.0666666666666</v>
      </c>
      <c r="G139" s="41">
        <v>4464.1333333333332</v>
      </c>
      <c r="H139" s="41">
        <v>4373.3666666666668</v>
      </c>
      <c r="I139" s="41">
        <v>4301.4333333333334</v>
      </c>
      <c r="J139" s="41">
        <v>4626.833333333333</v>
      </c>
      <c r="K139" s="41">
        <v>4698.7666666666655</v>
      </c>
      <c r="L139" s="41">
        <v>4789.5333333333328</v>
      </c>
      <c r="M139" s="31">
        <v>4608</v>
      </c>
      <c r="N139" s="31">
        <v>4445.3</v>
      </c>
      <c r="O139" s="42">
        <v>753750</v>
      </c>
      <c r="P139" s="43">
        <v>0.19785458879618595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144.5</v>
      </c>
      <c r="F140" s="40">
        <v>144.01666666666665</v>
      </c>
      <c r="G140" s="41">
        <v>139.83333333333331</v>
      </c>
      <c r="H140" s="41">
        <v>135.16666666666666</v>
      </c>
      <c r="I140" s="41">
        <v>130.98333333333332</v>
      </c>
      <c r="J140" s="41">
        <v>148.68333333333331</v>
      </c>
      <c r="K140" s="41">
        <v>152.86666666666665</v>
      </c>
      <c r="L140" s="41">
        <v>157.5333333333333</v>
      </c>
      <c r="M140" s="31">
        <v>148.19999999999999</v>
      </c>
      <c r="N140" s="31">
        <v>139.35</v>
      </c>
      <c r="O140" s="42">
        <v>70901600</v>
      </c>
      <c r="P140" s="43">
        <v>4.3872576805350866E-2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32382.75</v>
      </c>
      <c r="F141" s="40">
        <v>32378.399999999998</v>
      </c>
      <c r="G141" s="41">
        <v>31914.35</v>
      </c>
      <c r="H141" s="41">
        <v>31445.95</v>
      </c>
      <c r="I141" s="41">
        <v>30981.9</v>
      </c>
      <c r="J141" s="41">
        <v>32846.799999999996</v>
      </c>
      <c r="K141" s="41">
        <v>33310.849999999991</v>
      </c>
      <c r="L141" s="41">
        <v>33779.249999999993</v>
      </c>
      <c r="M141" s="31">
        <v>32842.449999999997</v>
      </c>
      <c r="N141" s="31">
        <v>31910</v>
      </c>
      <c r="O141" s="42">
        <v>83130</v>
      </c>
      <c r="P141" s="43">
        <v>-1.2825080156750979E-2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2643.15</v>
      </c>
      <c r="F142" s="40">
        <v>2661.2166666666667</v>
      </c>
      <c r="G142" s="41">
        <v>2610.5833333333335</v>
      </c>
      <c r="H142" s="41">
        <v>2578.0166666666669</v>
      </c>
      <c r="I142" s="41">
        <v>2527.3833333333337</v>
      </c>
      <c r="J142" s="41">
        <v>2693.7833333333333</v>
      </c>
      <c r="K142" s="41">
        <v>2744.4166666666665</v>
      </c>
      <c r="L142" s="41">
        <v>2776.9833333333331</v>
      </c>
      <c r="M142" s="31">
        <v>2711.85</v>
      </c>
      <c r="N142" s="31">
        <v>2628.65</v>
      </c>
      <c r="O142" s="42">
        <v>4532825</v>
      </c>
      <c r="P142" s="43">
        <v>1.8203883495145632E-4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240.1</v>
      </c>
      <c r="F143" s="40">
        <v>239.6</v>
      </c>
      <c r="G143" s="41">
        <v>235.75</v>
      </c>
      <c r="H143" s="41">
        <v>231.4</v>
      </c>
      <c r="I143" s="41">
        <v>227.55</v>
      </c>
      <c r="J143" s="41">
        <v>243.95</v>
      </c>
      <c r="K143" s="41">
        <v>247.79999999999995</v>
      </c>
      <c r="L143" s="41">
        <v>252.14999999999998</v>
      </c>
      <c r="M143" s="31">
        <v>243.45</v>
      </c>
      <c r="N143" s="31">
        <v>235.25</v>
      </c>
      <c r="O143" s="42">
        <v>25908000</v>
      </c>
      <c r="P143" s="43">
        <v>-9.2921876792474468E-3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144.69999999999999</v>
      </c>
      <c r="F144" s="40">
        <v>144.31666666666669</v>
      </c>
      <c r="G144" s="41">
        <v>140.48333333333338</v>
      </c>
      <c r="H144" s="41">
        <v>136.26666666666668</v>
      </c>
      <c r="I144" s="41">
        <v>132.43333333333337</v>
      </c>
      <c r="J144" s="41">
        <v>148.53333333333339</v>
      </c>
      <c r="K144" s="41">
        <v>152.3666666666667</v>
      </c>
      <c r="L144" s="41">
        <v>156.5833333333334</v>
      </c>
      <c r="M144" s="31">
        <v>148.15</v>
      </c>
      <c r="N144" s="31">
        <v>140.1</v>
      </c>
      <c r="O144" s="42">
        <v>27428800</v>
      </c>
      <c r="P144" s="43">
        <v>-4.3872919818456882E-2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5599.6</v>
      </c>
      <c r="F145" s="40">
        <v>5596.3666666666659</v>
      </c>
      <c r="G145" s="41">
        <v>5567.7833333333319</v>
      </c>
      <c r="H145" s="41">
        <v>5535.9666666666662</v>
      </c>
      <c r="I145" s="41">
        <v>5507.3833333333323</v>
      </c>
      <c r="J145" s="41">
        <v>5628.1833333333316</v>
      </c>
      <c r="K145" s="41">
        <v>5656.7666666666655</v>
      </c>
      <c r="L145" s="41">
        <v>5688.5833333333312</v>
      </c>
      <c r="M145" s="31">
        <v>5624.95</v>
      </c>
      <c r="N145" s="31">
        <v>5564.55</v>
      </c>
      <c r="O145" s="42">
        <v>239500</v>
      </c>
      <c r="P145" s="43">
        <v>-5.1954477981197428E-2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2400.4</v>
      </c>
      <c r="F146" s="40">
        <v>2401.2333333333336</v>
      </c>
      <c r="G146" s="41">
        <v>2384.0166666666673</v>
      </c>
      <c r="H146" s="41">
        <v>2367.6333333333337</v>
      </c>
      <c r="I146" s="41">
        <v>2350.4166666666674</v>
      </c>
      <c r="J146" s="41">
        <v>2417.6166666666672</v>
      </c>
      <c r="K146" s="41">
        <v>2434.8333333333335</v>
      </c>
      <c r="L146" s="41">
        <v>2451.2166666666672</v>
      </c>
      <c r="M146" s="31">
        <v>2418.4499999999998</v>
      </c>
      <c r="N146" s="31">
        <v>2384.85</v>
      </c>
      <c r="O146" s="42">
        <v>2824000</v>
      </c>
      <c r="P146" s="43">
        <v>-2.7045650301464254E-2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3237.25</v>
      </c>
      <c r="F147" s="40">
        <v>3198.8333333333335</v>
      </c>
      <c r="G147" s="41">
        <v>3134.666666666667</v>
      </c>
      <c r="H147" s="41">
        <v>3032.0833333333335</v>
      </c>
      <c r="I147" s="41">
        <v>2967.916666666667</v>
      </c>
      <c r="J147" s="41">
        <v>3301.416666666667</v>
      </c>
      <c r="K147" s="41">
        <v>3365.5833333333339</v>
      </c>
      <c r="L147" s="41">
        <v>3468.166666666667</v>
      </c>
      <c r="M147" s="31">
        <v>3263</v>
      </c>
      <c r="N147" s="31">
        <v>3096.25</v>
      </c>
      <c r="O147" s="42">
        <v>1406500</v>
      </c>
      <c r="P147" s="43">
        <v>5.335230304108127E-4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39.700000000000003</v>
      </c>
      <c r="F148" s="40">
        <v>39.750000000000007</v>
      </c>
      <c r="G148" s="41">
        <v>38.400000000000013</v>
      </c>
      <c r="H148" s="41">
        <v>37.100000000000009</v>
      </c>
      <c r="I148" s="41">
        <v>35.750000000000014</v>
      </c>
      <c r="J148" s="41">
        <v>41.050000000000011</v>
      </c>
      <c r="K148" s="41">
        <v>42.400000000000006</v>
      </c>
      <c r="L148" s="41">
        <v>43.70000000000001</v>
      </c>
      <c r="M148" s="31">
        <v>41.1</v>
      </c>
      <c r="N148" s="31">
        <v>38.450000000000003</v>
      </c>
      <c r="O148" s="42">
        <v>319568000</v>
      </c>
      <c r="P148" s="43">
        <v>9.4231085301046402E-2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2344.6999999999998</v>
      </c>
      <c r="F149" s="40">
        <v>2336.35</v>
      </c>
      <c r="G149" s="41">
        <v>2313.6</v>
      </c>
      <c r="H149" s="41">
        <v>2282.5</v>
      </c>
      <c r="I149" s="41">
        <v>2259.75</v>
      </c>
      <c r="J149" s="41">
        <v>2367.4499999999998</v>
      </c>
      <c r="K149" s="41">
        <v>2390.1999999999998</v>
      </c>
      <c r="L149" s="41">
        <v>2421.2999999999997</v>
      </c>
      <c r="M149" s="31">
        <v>2359.1</v>
      </c>
      <c r="N149" s="31">
        <v>2305.25</v>
      </c>
      <c r="O149" s="42">
        <v>807600</v>
      </c>
      <c r="P149" s="43">
        <v>-3.713330857779428E-4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194.9</v>
      </c>
      <c r="F150" s="40">
        <v>191.01666666666665</v>
      </c>
      <c r="G150" s="41">
        <v>186.0333333333333</v>
      </c>
      <c r="H150" s="41">
        <v>177.16666666666666</v>
      </c>
      <c r="I150" s="41">
        <v>172.18333333333331</v>
      </c>
      <c r="J150" s="41">
        <v>199.8833333333333</v>
      </c>
      <c r="K150" s="41">
        <v>204.86666666666665</v>
      </c>
      <c r="L150" s="41">
        <v>213.73333333333329</v>
      </c>
      <c r="M150" s="31">
        <v>196</v>
      </c>
      <c r="N150" s="31">
        <v>182.15</v>
      </c>
      <c r="O150" s="42">
        <v>39010895</v>
      </c>
      <c r="P150" s="43">
        <v>4.807692307692308E-3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1615.65</v>
      </c>
      <c r="F151" s="40">
        <v>1615.6833333333334</v>
      </c>
      <c r="G151" s="41">
        <v>1583.1666666666667</v>
      </c>
      <c r="H151" s="41">
        <v>1550.6833333333334</v>
      </c>
      <c r="I151" s="41">
        <v>1518.1666666666667</v>
      </c>
      <c r="J151" s="41">
        <v>1648.1666666666667</v>
      </c>
      <c r="K151" s="41">
        <v>1680.6833333333332</v>
      </c>
      <c r="L151" s="41">
        <v>1713.1666666666667</v>
      </c>
      <c r="M151" s="31">
        <v>1648.2</v>
      </c>
      <c r="N151" s="31">
        <v>1583.2</v>
      </c>
      <c r="O151" s="42">
        <v>2915748</v>
      </c>
      <c r="P151" s="43">
        <v>-6.4629847238542884E-2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990.5</v>
      </c>
      <c r="F152" s="40">
        <v>985.19999999999993</v>
      </c>
      <c r="G152" s="41">
        <v>978.39999999999986</v>
      </c>
      <c r="H152" s="41">
        <v>966.3</v>
      </c>
      <c r="I152" s="41">
        <v>959.49999999999989</v>
      </c>
      <c r="J152" s="41">
        <v>997.29999999999984</v>
      </c>
      <c r="K152" s="41">
        <v>1004.0999999999998</v>
      </c>
      <c r="L152" s="41">
        <v>1016.1999999999998</v>
      </c>
      <c r="M152" s="31">
        <v>992</v>
      </c>
      <c r="N152" s="31">
        <v>973.1</v>
      </c>
      <c r="O152" s="42">
        <v>2249950</v>
      </c>
      <c r="P152" s="43">
        <v>-8.6142322097378272E-3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188.2</v>
      </c>
      <c r="F153" s="40">
        <v>187.21666666666667</v>
      </c>
      <c r="G153" s="41">
        <v>183.73333333333335</v>
      </c>
      <c r="H153" s="41">
        <v>179.26666666666668</v>
      </c>
      <c r="I153" s="41">
        <v>175.78333333333336</v>
      </c>
      <c r="J153" s="41">
        <v>191.68333333333334</v>
      </c>
      <c r="K153" s="41">
        <v>195.16666666666663</v>
      </c>
      <c r="L153" s="41">
        <v>199.63333333333333</v>
      </c>
      <c r="M153" s="31">
        <v>190.7</v>
      </c>
      <c r="N153" s="31">
        <v>182.75</v>
      </c>
      <c r="O153" s="42">
        <v>26433500</v>
      </c>
      <c r="P153" s="43">
        <v>-4.3044619422572178E-2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162.5</v>
      </c>
      <c r="F154" s="40">
        <v>161.9</v>
      </c>
      <c r="G154" s="41">
        <v>157.55000000000001</v>
      </c>
      <c r="H154" s="41">
        <v>152.6</v>
      </c>
      <c r="I154" s="41">
        <v>148.25</v>
      </c>
      <c r="J154" s="41">
        <v>166.85000000000002</v>
      </c>
      <c r="K154" s="41">
        <v>171.2</v>
      </c>
      <c r="L154" s="41">
        <v>176.15000000000003</v>
      </c>
      <c r="M154" s="31">
        <v>166.25</v>
      </c>
      <c r="N154" s="31">
        <v>156.94999999999999</v>
      </c>
      <c r="O154" s="42">
        <v>24810000</v>
      </c>
      <c r="P154" s="43">
        <v>-3.8544928932787281E-3</v>
      </c>
    </row>
    <row r="155" spans="1:16" ht="12.75" customHeight="1">
      <c r="A155" s="31">
        <v>145</v>
      </c>
      <c r="B155" s="268" t="s">
        <v>80</v>
      </c>
      <c r="C155" s="33" t="s">
        <v>188</v>
      </c>
      <c r="D155" s="34">
        <v>44469</v>
      </c>
      <c r="E155" s="40">
        <v>2523.1999999999998</v>
      </c>
      <c r="F155" s="40">
        <v>2532.4833333333331</v>
      </c>
      <c r="G155" s="41">
        <v>2506.0166666666664</v>
      </c>
      <c r="H155" s="41">
        <v>2488.8333333333335</v>
      </c>
      <c r="I155" s="41">
        <v>2462.3666666666668</v>
      </c>
      <c r="J155" s="41">
        <v>2549.6666666666661</v>
      </c>
      <c r="K155" s="41">
        <v>2576.1333333333323</v>
      </c>
      <c r="L155" s="41">
        <v>2593.3166666666657</v>
      </c>
      <c r="M155" s="31">
        <v>2558.9499999999998</v>
      </c>
      <c r="N155" s="31">
        <v>2515.3000000000002</v>
      </c>
      <c r="O155" s="42">
        <v>30383250</v>
      </c>
      <c r="P155" s="43">
        <v>-2.5678232426885581E-2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114.7</v>
      </c>
      <c r="F156" s="40">
        <v>113.88333333333333</v>
      </c>
      <c r="G156" s="41">
        <v>112.26666666666665</v>
      </c>
      <c r="H156" s="41">
        <v>109.83333333333333</v>
      </c>
      <c r="I156" s="41">
        <v>108.21666666666665</v>
      </c>
      <c r="J156" s="41">
        <v>116.31666666666665</v>
      </c>
      <c r="K156" s="41">
        <v>117.93333333333332</v>
      </c>
      <c r="L156" s="41">
        <v>120.36666666666665</v>
      </c>
      <c r="M156" s="31">
        <v>115.5</v>
      </c>
      <c r="N156" s="31">
        <v>111.45</v>
      </c>
      <c r="O156" s="42">
        <v>157272500</v>
      </c>
      <c r="P156" s="43">
        <v>-8.1960849553596185E-2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1205.55</v>
      </c>
      <c r="F157" s="40">
        <v>1206.3</v>
      </c>
      <c r="G157" s="41">
        <v>1197.9499999999998</v>
      </c>
      <c r="H157" s="41">
        <v>1190.3499999999999</v>
      </c>
      <c r="I157" s="41">
        <v>1181.9999999999998</v>
      </c>
      <c r="J157" s="41">
        <v>1213.8999999999999</v>
      </c>
      <c r="K157" s="41">
        <v>1222.2499999999998</v>
      </c>
      <c r="L157" s="41">
        <v>1229.8499999999999</v>
      </c>
      <c r="M157" s="31">
        <v>1214.6500000000001</v>
      </c>
      <c r="N157" s="31">
        <v>1198.7</v>
      </c>
      <c r="O157" s="42">
        <v>9880500</v>
      </c>
      <c r="P157" s="43">
        <v>-5.6608045890255872E-3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459.2</v>
      </c>
      <c r="F158" s="40">
        <v>453.08333333333331</v>
      </c>
      <c r="G158" s="41">
        <v>445.16666666666663</v>
      </c>
      <c r="H158" s="41">
        <v>431.13333333333333</v>
      </c>
      <c r="I158" s="41">
        <v>423.21666666666664</v>
      </c>
      <c r="J158" s="41">
        <v>467.11666666666662</v>
      </c>
      <c r="K158" s="41">
        <v>475.03333333333325</v>
      </c>
      <c r="L158" s="41">
        <v>489.06666666666661</v>
      </c>
      <c r="M158" s="31">
        <v>461</v>
      </c>
      <c r="N158" s="31">
        <v>439.05</v>
      </c>
      <c r="O158" s="42">
        <v>92181000</v>
      </c>
      <c r="P158" s="43">
        <v>1.2204964340421327E-2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29394.35</v>
      </c>
      <c r="F159" s="40">
        <v>29407.633333333331</v>
      </c>
      <c r="G159" s="41">
        <v>29220.866666666661</v>
      </c>
      <c r="H159" s="41">
        <v>29047.383333333331</v>
      </c>
      <c r="I159" s="41">
        <v>28860.616666666661</v>
      </c>
      <c r="J159" s="41">
        <v>29581.116666666661</v>
      </c>
      <c r="K159" s="41">
        <v>29767.883333333331</v>
      </c>
      <c r="L159" s="41">
        <v>29941.366666666661</v>
      </c>
      <c r="M159" s="31">
        <v>29594.400000000001</v>
      </c>
      <c r="N159" s="31">
        <v>29234.15</v>
      </c>
      <c r="O159" s="42">
        <v>158150</v>
      </c>
      <c r="P159" s="43">
        <v>-5.214264309259814E-2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2128</v>
      </c>
      <c r="F160" s="40">
        <v>2115</v>
      </c>
      <c r="G160" s="41">
        <v>2085.9499999999998</v>
      </c>
      <c r="H160" s="41">
        <v>2043.8999999999996</v>
      </c>
      <c r="I160" s="41">
        <v>2014.8499999999995</v>
      </c>
      <c r="J160" s="41">
        <v>2157.0500000000002</v>
      </c>
      <c r="K160" s="41">
        <v>2186.1000000000004</v>
      </c>
      <c r="L160" s="41">
        <v>2228.1500000000005</v>
      </c>
      <c r="M160" s="31">
        <v>2144.0500000000002</v>
      </c>
      <c r="N160" s="31">
        <v>2072.9499999999998</v>
      </c>
      <c r="O160" s="42">
        <v>2023725</v>
      </c>
      <c r="P160" s="43">
        <v>-3.2347140039447733E-2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11214.85</v>
      </c>
      <c r="F161" s="40">
        <v>11123.433333333334</v>
      </c>
      <c r="G161" s="41">
        <v>10951.866666666669</v>
      </c>
      <c r="H161" s="41">
        <v>10688.883333333335</v>
      </c>
      <c r="I161" s="41">
        <v>10517.316666666669</v>
      </c>
      <c r="J161" s="41">
        <v>11386.416666666668</v>
      </c>
      <c r="K161" s="41">
        <v>11557.983333333334</v>
      </c>
      <c r="L161" s="41">
        <v>11820.966666666667</v>
      </c>
      <c r="M161" s="31">
        <v>11295</v>
      </c>
      <c r="N161" s="31">
        <v>10860.45</v>
      </c>
      <c r="O161" s="42">
        <v>801125</v>
      </c>
      <c r="P161" s="43">
        <v>-1.9580847483555149E-2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1303.8</v>
      </c>
      <c r="F162" s="40">
        <v>1299.9333333333334</v>
      </c>
      <c r="G162" s="41">
        <v>1286.9166666666667</v>
      </c>
      <c r="H162" s="41">
        <v>1270.0333333333333</v>
      </c>
      <c r="I162" s="41">
        <v>1257.0166666666667</v>
      </c>
      <c r="J162" s="41">
        <v>1316.8166666666668</v>
      </c>
      <c r="K162" s="41">
        <v>1329.8333333333333</v>
      </c>
      <c r="L162" s="41">
        <v>1346.7166666666669</v>
      </c>
      <c r="M162" s="31">
        <v>1312.95</v>
      </c>
      <c r="N162" s="31">
        <v>1283.05</v>
      </c>
      <c r="O162" s="42">
        <v>4700400</v>
      </c>
      <c r="P162" s="43">
        <v>2.9017666638217975E-3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596.45000000000005</v>
      </c>
      <c r="F163" s="40">
        <v>590.45000000000005</v>
      </c>
      <c r="G163" s="41">
        <v>578.95000000000005</v>
      </c>
      <c r="H163" s="41">
        <v>561.45000000000005</v>
      </c>
      <c r="I163" s="41">
        <v>549.95000000000005</v>
      </c>
      <c r="J163" s="41">
        <v>607.95000000000005</v>
      </c>
      <c r="K163" s="41">
        <v>619.45000000000005</v>
      </c>
      <c r="L163" s="41">
        <v>636.95000000000005</v>
      </c>
      <c r="M163" s="31">
        <v>601.95000000000005</v>
      </c>
      <c r="N163" s="31">
        <v>572.95000000000005</v>
      </c>
      <c r="O163" s="42">
        <v>2656125</v>
      </c>
      <c r="P163" s="43">
        <v>3.6344482486173293E-2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810.3</v>
      </c>
      <c r="F164" s="40">
        <v>800.83333333333337</v>
      </c>
      <c r="G164" s="41">
        <v>782.26666666666677</v>
      </c>
      <c r="H164" s="41">
        <v>754.23333333333335</v>
      </c>
      <c r="I164" s="41">
        <v>735.66666666666674</v>
      </c>
      <c r="J164" s="41">
        <v>828.86666666666679</v>
      </c>
      <c r="K164" s="41">
        <v>847.43333333333339</v>
      </c>
      <c r="L164" s="41">
        <v>875.46666666666681</v>
      </c>
      <c r="M164" s="31">
        <v>819.4</v>
      </c>
      <c r="N164" s="31">
        <v>772.8</v>
      </c>
      <c r="O164" s="42">
        <v>38092600</v>
      </c>
      <c r="P164" s="43">
        <v>0.13954851949574903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501.4</v>
      </c>
      <c r="F165" s="40">
        <v>500.59999999999997</v>
      </c>
      <c r="G165" s="41">
        <v>493.24999999999994</v>
      </c>
      <c r="H165" s="41">
        <v>485.09999999999997</v>
      </c>
      <c r="I165" s="41">
        <v>477.74999999999994</v>
      </c>
      <c r="J165" s="41">
        <v>508.74999999999994</v>
      </c>
      <c r="K165" s="41">
        <v>516.09999999999991</v>
      </c>
      <c r="L165" s="41">
        <v>524.25</v>
      </c>
      <c r="M165" s="31">
        <v>507.95</v>
      </c>
      <c r="N165" s="31">
        <v>492.45</v>
      </c>
      <c r="O165" s="42">
        <v>13986000</v>
      </c>
      <c r="P165" s="43">
        <v>-2.35626767200754E-2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613.9</v>
      </c>
      <c r="F166" s="40">
        <v>615.43333333333328</v>
      </c>
      <c r="G166" s="41">
        <v>603.51666666666654</v>
      </c>
      <c r="H166" s="41">
        <v>593.13333333333321</v>
      </c>
      <c r="I166" s="41">
        <v>581.21666666666647</v>
      </c>
      <c r="J166" s="41">
        <v>625.81666666666661</v>
      </c>
      <c r="K166" s="41">
        <v>637.73333333333335</v>
      </c>
      <c r="L166" s="41">
        <v>648.11666666666667</v>
      </c>
      <c r="M166" s="31">
        <v>627.35</v>
      </c>
      <c r="N166" s="31">
        <v>605.04999999999995</v>
      </c>
      <c r="O166" s="42">
        <v>1950750</v>
      </c>
      <c r="P166" s="43">
        <v>6.6945606694560664E-2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933.4</v>
      </c>
      <c r="F167" s="40">
        <v>921.7833333333333</v>
      </c>
      <c r="G167" s="41">
        <v>906.41666666666663</v>
      </c>
      <c r="H167" s="41">
        <v>879.43333333333328</v>
      </c>
      <c r="I167" s="41">
        <v>864.06666666666661</v>
      </c>
      <c r="J167" s="41">
        <v>948.76666666666665</v>
      </c>
      <c r="K167" s="41">
        <v>964.13333333333344</v>
      </c>
      <c r="L167" s="41">
        <v>991.11666666666667</v>
      </c>
      <c r="M167" s="31">
        <v>937.15</v>
      </c>
      <c r="N167" s="31">
        <v>894.8</v>
      </c>
      <c r="O167" s="42">
        <v>12098000</v>
      </c>
      <c r="P167" s="43">
        <v>2.647208552519939E-2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824.6</v>
      </c>
      <c r="F168" s="40">
        <v>821.68333333333339</v>
      </c>
      <c r="G168" s="41">
        <v>812.96666666666681</v>
      </c>
      <c r="H168" s="41">
        <v>801.33333333333337</v>
      </c>
      <c r="I168" s="41">
        <v>792.61666666666679</v>
      </c>
      <c r="J168" s="41">
        <v>833.31666666666683</v>
      </c>
      <c r="K168" s="41">
        <v>842.03333333333353</v>
      </c>
      <c r="L168" s="41">
        <v>853.66666666666686</v>
      </c>
      <c r="M168" s="31">
        <v>830.4</v>
      </c>
      <c r="N168" s="31">
        <v>810.05</v>
      </c>
      <c r="O168" s="42">
        <v>10841850</v>
      </c>
      <c r="P168" s="43">
        <v>1.4655716993051168E-2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331.05</v>
      </c>
      <c r="F169" s="40">
        <v>329.56666666666666</v>
      </c>
      <c r="G169" s="41">
        <v>325.23333333333335</v>
      </c>
      <c r="H169" s="41">
        <v>319.41666666666669</v>
      </c>
      <c r="I169" s="41">
        <v>315.08333333333337</v>
      </c>
      <c r="J169" s="41">
        <v>335.38333333333333</v>
      </c>
      <c r="K169" s="41">
        <v>339.7166666666667</v>
      </c>
      <c r="L169" s="41">
        <v>345.5333333333333</v>
      </c>
      <c r="M169" s="31">
        <v>333.9</v>
      </c>
      <c r="N169" s="31">
        <v>323.75</v>
      </c>
      <c r="O169" s="42">
        <v>104241600</v>
      </c>
      <c r="P169" s="43">
        <v>-3.5529804039465413E-4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151.4</v>
      </c>
      <c r="F170" s="40">
        <v>148.4</v>
      </c>
      <c r="G170" s="41">
        <v>141.80000000000001</v>
      </c>
      <c r="H170" s="41">
        <v>132.20000000000002</v>
      </c>
      <c r="I170" s="41">
        <v>125.60000000000002</v>
      </c>
      <c r="J170" s="41">
        <v>158</v>
      </c>
      <c r="K170" s="41">
        <v>164.59999999999997</v>
      </c>
      <c r="L170" s="41">
        <v>174.2</v>
      </c>
      <c r="M170" s="31">
        <v>155</v>
      </c>
      <c r="N170" s="31">
        <v>138.80000000000001</v>
      </c>
      <c r="O170" s="42">
        <v>143235000</v>
      </c>
      <c r="P170" s="43">
        <v>3.8317801220492929E-3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1298.6500000000001</v>
      </c>
      <c r="F171" s="40">
        <v>1293.25</v>
      </c>
      <c r="G171" s="41">
        <v>1273.4000000000001</v>
      </c>
      <c r="H171" s="41">
        <v>1248.1500000000001</v>
      </c>
      <c r="I171" s="41">
        <v>1228.3000000000002</v>
      </c>
      <c r="J171" s="41">
        <v>1318.5</v>
      </c>
      <c r="K171" s="41">
        <v>1338.35</v>
      </c>
      <c r="L171" s="41">
        <v>1363.6</v>
      </c>
      <c r="M171" s="31">
        <v>1313.1</v>
      </c>
      <c r="N171" s="31">
        <v>1268</v>
      </c>
      <c r="O171" s="42">
        <v>50169550</v>
      </c>
      <c r="P171" s="43">
        <v>-1.0544491383356802E-2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3792.65</v>
      </c>
      <c r="F172" s="40">
        <v>3777.0833333333335</v>
      </c>
      <c r="G172" s="41">
        <v>3743.1166666666668</v>
      </c>
      <c r="H172" s="41">
        <v>3693.5833333333335</v>
      </c>
      <c r="I172" s="41">
        <v>3659.6166666666668</v>
      </c>
      <c r="J172" s="41">
        <v>3826.6166666666668</v>
      </c>
      <c r="K172" s="41">
        <v>3860.583333333333</v>
      </c>
      <c r="L172" s="41">
        <v>3910.1166666666668</v>
      </c>
      <c r="M172" s="31">
        <v>3811.05</v>
      </c>
      <c r="N172" s="31">
        <v>3727.55</v>
      </c>
      <c r="O172" s="42">
        <v>8437500</v>
      </c>
      <c r="P172" s="43">
        <v>-6.0275986501386616E-2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1400</v>
      </c>
      <c r="F173" s="40">
        <v>1395.9333333333334</v>
      </c>
      <c r="G173" s="41">
        <v>1379.3666666666668</v>
      </c>
      <c r="H173" s="41">
        <v>1358.7333333333333</v>
      </c>
      <c r="I173" s="41">
        <v>1342.1666666666667</v>
      </c>
      <c r="J173" s="41">
        <v>1416.5666666666668</v>
      </c>
      <c r="K173" s="41">
        <v>1433.1333333333334</v>
      </c>
      <c r="L173" s="41">
        <v>1453.7666666666669</v>
      </c>
      <c r="M173" s="31">
        <v>1412.5</v>
      </c>
      <c r="N173" s="31">
        <v>1375.3</v>
      </c>
      <c r="O173" s="42">
        <v>12381600</v>
      </c>
      <c r="P173" s="43">
        <v>0.14244588385096607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2148.35</v>
      </c>
      <c r="F174" s="40">
        <v>2143.5499999999997</v>
      </c>
      <c r="G174" s="41">
        <v>2115.2999999999993</v>
      </c>
      <c r="H174" s="41">
        <v>2082.2499999999995</v>
      </c>
      <c r="I174" s="41">
        <v>2053.9999999999991</v>
      </c>
      <c r="J174" s="41">
        <v>2176.5999999999995</v>
      </c>
      <c r="K174" s="41">
        <v>2204.8500000000004</v>
      </c>
      <c r="L174" s="41">
        <v>2237.8999999999996</v>
      </c>
      <c r="M174" s="31">
        <v>2171.8000000000002</v>
      </c>
      <c r="N174" s="31">
        <v>2110.5</v>
      </c>
      <c r="O174" s="42">
        <v>4989000</v>
      </c>
      <c r="P174" s="43">
        <v>1.6348357524828112E-2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3140.6</v>
      </c>
      <c r="F175" s="40">
        <v>3143.2833333333333</v>
      </c>
      <c r="G175" s="41">
        <v>3092.1666666666665</v>
      </c>
      <c r="H175" s="41">
        <v>3043.7333333333331</v>
      </c>
      <c r="I175" s="41">
        <v>2992.6166666666663</v>
      </c>
      <c r="J175" s="41">
        <v>3191.7166666666667</v>
      </c>
      <c r="K175" s="41">
        <v>3242.8333333333335</v>
      </c>
      <c r="L175" s="41">
        <v>3291.2666666666669</v>
      </c>
      <c r="M175" s="31">
        <v>3194.4</v>
      </c>
      <c r="N175" s="31">
        <v>3094.85</v>
      </c>
      <c r="O175" s="42">
        <v>733250</v>
      </c>
      <c r="P175" s="43">
        <v>-1.6431924882629109E-2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518.25</v>
      </c>
      <c r="F176" s="40">
        <v>515.06666666666661</v>
      </c>
      <c r="G176" s="41">
        <v>501.53333333333319</v>
      </c>
      <c r="H176" s="41">
        <v>484.81666666666661</v>
      </c>
      <c r="I176" s="41">
        <v>471.28333333333319</v>
      </c>
      <c r="J176" s="41">
        <v>531.78333333333319</v>
      </c>
      <c r="K176" s="41">
        <v>545.31666666666649</v>
      </c>
      <c r="L176" s="41">
        <v>562.03333333333319</v>
      </c>
      <c r="M176" s="31">
        <v>528.6</v>
      </c>
      <c r="N176" s="31">
        <v>498.35</v>
      </c>
      <c r="O176" s="42">
        <v>3934500</v>
      </c>
      <c r="P176" s="43">
        <v>8.3884297520661164E-2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1008.75</v>
      </c>
      <c r="F177" s="40">
        <v>1001.2666666666668</v>
      </c>
      <c r="G177" s="41">
        <v>988.63333333333355</v>
      </c>
      <c r="H177" s="41">
        <v>968.51666666666677</v>
      </c>
      <c r="I177" s="41">
        <v>955.88333333333355</v>
      </c>
      <c r="J177" s="41">
        <v>1021.3833333333336</v>
      </c>
      <c r="K177" s="41">
        <v>1034.0166666666669</v>
      </c>
      <c r="L177" s="41">
        <v>1054.1333333333337</v>
      </c>
      <c r="M177" s="31">
        <v>1013.9</v>
      </c>
      <c r="N177" s="31">
        <v>981.15</v>
      </c>
      <c r="O177" s="42">
        <v>1608775</v>
      </c>
      <c r="P177" s="43">
        <v>-9.2062193126022915E-2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552.15</v>
      </c>
      <c r="F178" s="40">
        <v>551.26666666666665</v>
      </c>
      <c r="G178" s="41">
        <v>544.88333333333333</v>
      </c>
      <c r="H178" s="41">
        <v>537.61666666666667</v>
      </c>
      <c r="I178" s="41">
        <v>531.23333333333335</v>
      </c>
      <c r="J178" s="41">
        <v>558.5333333333333</v>
      </c>
      <c r="K178" s="41">
        <v>564.91666666666652</v>
      </c>
      <c r="L178" s="41">
        <v>572.18333333333328</v>
      </c>
      <c r="M178" s="31">
        <v>557.65</v>
      </c>
      <c r="N178" s="31">
        <v>544</v>
      </c>
      <c r="O178" s="42">
        <v>5671400</v>
      </c>
      <c r="P178" s="43">
        <v>7.5391558269179718E-2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1559.6</v>
      </c>
      <c r="F179" s="40">
        <v>1560.1000000000001</v>
      </c>
      <c r="G179" s="41">
        <v>1537.2000000000003</v>
      </c>
      <c r="H179" s="41">
        <v>1514.8000000000002</v>
      </c>
      <c r="I179" s="41">
        <v>1491.9000000000003</v>
      </c>
      <c r="J179" s="41">
        <v>1582.5000000000002</v>
      </c>
      <c r="K179" s="41">
        <v>1605.4000000000003</v>
      </c>
      <c r="L179" s="41">
        <v>1627.8000000000002</v>
      </c>
      <c r="M179" s="31">
        <v>1583</v>
      </c>
      <c r="N179" s="31">
        <v>1537.7</v>
      </c>
      <c r="O179" s="42">
        <v>1859900</v>
      </c>
      <c r="P179" s="43">
        <v>4.4418238993710689E-2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7480.6</v>
      </c>
      <c r="F180" s="40">
        <v>7534.8499999999995</v>
      </c>
      <c r="G180" s="41">
        <v>7399.7499999999991</v>
      </c>
      <c r="H180" s="41">
        <v>7318.9</v>
      </c>
      <c r="I180" s="41">
        <v>7183.7999999999993</v>
      </c>
      <c r="J180" s="41">
        <v>7615.6999999999989</v>
      </c>
      <c r="K180" s="41">
        <v>7750.7999999999993</v>
      </c>
      <c r="L180" s="41">
        <v>7831.6499999999987</v>
      </c>
      <c r="M180" s="31">
        <v>7669.95</v>
      </c>
      <c r="N180" s="31">
        <v>7454</v>
      </c>
      <c r="O180" s="42">
        <v>1728800</v>
      </c>
      <c r="P180" s="43">
        <v>-8.9429030038981876E-3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717.25</v>
      </c>
      <c r="F181" s="40">
        <v>716.65</v>
      </c>
      <c r="G181" s="41">
        <v>709.3</v>
      </c>
      <c r="H181" s="41">
        <v>701.35</v>
      </c>
      <c r="I181" s="41">
        <v>694</v>
      </c>
      <c r="J181" s="41">
        <v>724.59999999999991</v>
      </c>
      <c r="K181" s="41">
        <v>731.95</v>
      </c>
      <c r="L181" s="41">
        <v>739.89999999999986</v>
      </c>
      <c r="M181" s="31">
        <v>724</v>
      </c>
      <c r="N181" s="31">
        <v>708.7</v>
      </c>
      <c r="O181" s="42">
        <v>24289200</v>
      </c>
      <c r="P181" s="43">
        <v>-5.7471264367816091E-3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291.95</v>
      </c>
      <c r="F182" s="40">
        <v>291.34999999999997</v>
      </c>
      <c r="G182" s="41">
        <v>287.59999999999991</v>
      </c>
      <c r="H182" s="41">
        <v>283.24999999999994</v>
      </c>
      <c r="I182" s="41">
        <v>279.49999999999989</v>
      </c>
      <c r="J182" s="41">
        <v>295.69999999999993</v>
      </c>
      <c r="K182" s="41">
        <v>299.45000000000005</v>
      </c>
      <c r="L182" s="41">
        <v>303.79999999999995</v>
      </c>
      <c r="M182" s="31">
        <v>295.10000000000002</v>
      </c>
      <c r="N182" s="31">
        <v>287</v>
      </c>
      <c r="O182" s="42">
        <v>120757400</v>
      </c>
      <c r="P182" s="43">
        <v>8.3089586622835405E-3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1206.9000000000001</v>
      </c>
      <c r="F183" s="40">
        <v>1210.4833333333333</v>
      </c>
      <c r="G183" s="41">
        <v>1195.4166666666667</v>
      </c>
      <c r="H183" s="41">
        <v>1183.9333333333334</v>
      </c>
      <c r="I183" s="41">
        <v>1168.8666666666668</v>
      </c>
      <c r="J183" s="41">
        <v>1221.9666666666667</v>
      </c>
      <c r="K183" s="41">
        <v>1237.0333333333333</v>
      </c>
      <c r="L183" s="41">
        <v>1248.5166666666667</v>
      </c>
      <c r="M183" s="31">
        <v>1225.55</v>
      </c>
      <c r="N183" s="31">
        <v>1199</v>
      </c>
      <c r="O183" s="42">
        <v>3520500</v>
      </c>
      <c r="P183" s="43">
        <v>-3.37587484561548E-2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642.6</v>
      </c>
      <c r="F184" s="40">
        <v>639.73333333333335</v>
      </c>
      <c r="G184" s="41">
        <v>631.06666666666672</v>
      </c>
      <c r="H184" s="41">
        <v>619.53333333333342</v>
      </c>
      <c r="I184" s="41">
        <v>610.86666666666679</v>
      </c>
      <c r="J184" s="41">
        <v>651.26666666666665</v>
      </c>
      <c r="K184" s="41">
        <v>659.93333333333317</v>
      </c>
      <c r="L184" s="41">
        <v>671.46666666666658</v>
      </c>
      <c r="M184" s="31">
        <v>648.4</v>
      </c>
      <c r="N184" s="31">
        <v>628.20000000000005</v>
      </c>
      <c r="O184" s="42">
        <v>33592000</v>
      </c>
      <c r="P184" s="43">
        <v>1.2636859113490571E-2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310.3</v>
      </c>
      <c r="F185" s="40">
        <v>309.46666666666664</v>
      </c>
      <c r="G185" s="41">
        <v>305.93333333333328</v>
      </c>
      <c r="H185" s="41">
        <v>301.56666666666666</v>
      </c>
      <c r="I185" s="41">
        <v>298.0333333333333</v>
      </c>
      <c r="J185" s="41">
        <v>313.83333333333326</v>
      </c>
      <c r="K185" s="41">
        <v>317.36666666666667</v>
      </c>
      <c r="L185" s="41">
        <v>321.73333333333323</v>
      </c>
      <c r="M185" s="31">
        <v>313</v>
      </c>
      <c r="N185" s="31">
        <v>305.10000000000002</v>
      </c>
      <c r="O185" s="42">
        <v>49686000</v>
      </c>
      <c r="P185" s="43">
        <v>-3.3609522698097798E-2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49" t="s">
        <v>16</v>
      </c>
      <c r="B8" s="551"/>
      <c r="C8" s="555" t="s">
        <v>20</v>
      </c>
      <c r="D8" s="555" t="s">
        <v>21</v>
      </c>
      <c r="E8" s="546" t="s">
        <v>22</v>
      </c>
      <c r="F8" s="547"/>
      <c r="G8" s="548"/>
      <c r="H8" s="546" t="s">
        <v>23</v>
      </c>
      <c r="I8" s="547"/>
      <c r="J8" s="548"/>
      <c r="K8" s="26"/>
      <c r="L8" s="53"/>
      <c r="M8" s="53"/>
      <c r="N8" s="1"/>
      <c r="O8" s="1"/>
    </row>
    <row r="9" spans="1:15" ht="36" customHeight="1">
      <c r="A9" s="553"/>
      <c r="B9" s="554"/>
      <c r="C9" s="554"/>
      <c r="D9" s="55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17711.3</v>
      </c>
      <c r="D10" s="35">
        <v>17700.400000000001</v>
      </c>
      <c r="E10" s="35">
        <v>17619.050000000003</v>
      </c>
      <c r="F10" s="35">
        <v>17526.800000000003</v>
      </c>
      <c r="G10" s="35">
        <v>17445.450000000004</v>
      </c>
      <c r="H10" s="35">
        <v>17792.650000000001</v>
      </c>
      <c r="I10" s="35">
        <v>17874</v>
      </c>
      <c r="J10" s="35">
        <v>17966.25</v>
      </c>
      <c r="K10" s="37">
        <v>17781.75</v>
      </c>
      <c r="L10" s="37">
        <v>17608.150000000001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37743</v>
      </c>
      <c r="D11" s="40">
        <v>37679.166666666664</v>
      </c>
      <c r="E11" s="40">
        <v>37434.883333333331</v>
      </c>
      <c r="F11" s="40">
        <v>37126.76666666667</v>
      </c>
      <c r="G11" s="40">
        <v>36882.483333333337</v>
      </c>
      <c r="H11" s="40">
        <v>37987.283333333326</v>
      </c>
      <c r="I11" s="40">
        <v>38231.566666666666</v>
      </c>
      <c r="J11" s="40">
        <v>38539.68333333332</v>
      </c>
      <c r="K11" s="31">
        <v>37923.449999999997</v>
      </c>
      <c r="L11" s="31">
        <v>37371.050000000003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2371.9499999999998</v>
      </c>
      <c r="D12" s="40">
        <v>2340.9666666666667</v>
      </c>
      <c r="E12" s="40">
        <v>2294.0833333333335</v>
      </c>
      <c r="F12" s="40">
        <v>2216.2166666666667</v>
      </c>
      <c r="G12" s="40">
        <v>2169.3333333333335</v>
      </c>
      <c r="H12" s="40">
        <v>2418.8333333333335</v>
      </c>
      <c r="I12" s="40">
        <v>2465.7166666666667</v>
      </c>
      <c r="J12" s="40">
        <v>2543.5833333333335</v>
      </c>
      <c r="K12" s="31">
        <v>2387.85</v>
      </c>
      <c r="L12" s="31">
        <v>2263.1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5043.8999999999996</v>
      </c>
      <c r="D13" s="40">
        <v>5034.9666666666672</v>
      </c>
      <c r="E13" s="40">
        <v>5010.3833333333341</v>
      </c>
      <c r="F13" s="40">
        <v>4976.8666666666668</v>
      </c>
      <c r="G13" s="40">
        <v>4952.2833333333338</v>
      </c>
      <c r="H13" s="40">
        <v>5068.4833333333345</v>
      </c>
      <c r="I13" s="40">
        <v>5093.0666666666666</v>
      </c>
      <c r="J13" s="40">
        <v>5126.5833333333348</v>
      </c>
      <c r="K13" s="31">
        <v>5059.55</v>
      </c>
      <c r="L13" s="31">
        <v>5001.45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35282.65</v>
      </c>
      <c r="D14" s="40">
        <v>35198.300000000003</v>
      </c>
      <c r="E14" s="40">
        <v>34818.300000000003</v>
      </c>
      <c r="F14" s="40">
        <v>34353.949999999997</v>
      </c>
      <c r="G14" s="40">
        <v>33973.949999999997</v>
      </c>
      <c r="H14" s="40">
        <v>35662.650000000009</v>
      </c>
      <c r="I14" s="40">
        <v>36042.650000000009</v>
      </c>
      <c r="J14" s="40">
        <v>36507.000000000015</v>
      </c>
      <c r="K14" s="31">
        <v>35578.300000000003</v>
      </c>
      <c r="L14" s="31">
        <v>34733.949999999997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4113.7</v>
      </c>
      <c r="D15" s="40">
        <v>4072.6499999999996</v>
      </c>
      <c r="E15" s="40">
        <v>4015.6499999999996</v>
      </c>
      <c r="F15" s="40">
        <v>3917.6</v>
      </c>
      <c r="G15" s="40">
        <v>3860.6</v>
      </c>
      <c r="H15" s="40">
        <v>4170.6999999999989</v>
      </c>
      <c r="I15" s="40">
        <v>4227.6999999999989</v>
      </c>
      <c r="J15" s="40">
        <v>4325.7499999999991</v>
      </c>
      <c r="K15" s="31">
        <v>4129.6499999999996</v>
      </c>
      <c r="L15" s="31">
        <v>3974.6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8257.9500000000007</v>
      </c>
      <c r="D16" s="40">
        <v>8219.6166666666668</v>
      </c>
      <c r="E16" s="40">
        <v>8135.6833333333343</v>
      </c>
      <c r="F16" s="40">
        <v>8013.4166666666679</v>
      </c>
      <c r="G16" s="40">
        <v>7929.4833333333354</v>
      </c>
      <c r="H16" s="40">
        <v>8341.8833333333332</v>
      </c>
      <c r="I16" s="40">
        <v>8425.8166666666639</v>
      </c>
      <c r="J16" s="40">
        <v>8548.0833333333321</v>
      </c>
      <c r="K16" s="31">
        <v>8303.5499999999993</v>
      </c>
      <c r="L16" s="31">
        <v>8097.35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2271.1</v>
      </c>
      <c r="D17" s="40">
        <v>2269.85</v>
      </c>
      <c r="E17" s="40">
        <v>2246.35</v>
      </c>
      <c r="F17" s="40">
        <v>2221.6</v>
      </c>
      <c r="G17" s="40">
        <v>2198.1</v>
      </c>
      <c r="H17" s="40">
        <v>2294.6</v>
      </c>
      <c r="I17" s="40">
        <v>2318.1</v>
      </c>
      <c r="J17" s="40">
        <v>2342.85</v>
      </c>
      <c r="K17" s="31">
        <v>2293.35</v>
      </c>
      <c r="L17" s="31">
        <v>2245.1</v>
      </c>
      <c r="M17" s="31">
        <v>5.1886599999999996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1158.9000000000001</v>
      </c>
      <c r="D18" s="40">
        <v>1150.1333333333334</v>
      </c>
      <c r="E18" s="40">
        <v>1121.2666666666669</v>
      </c>
      <c r="F18" s="40">
        <v>1083.6333333333334</v>
      </c>
      <c r="G18" s="40">
        <v>1054.7666666666669</v>
      </c>
      <c r="H18" s="40">
        <v>1187.7666666666669</v>
      </c>
      <c r="I18" s="40">
        <v>1216.6333333333332</v>
      </c>
      <c r="J18" s="40">
        <v>1254.2666666666669</v>
      </c>
      <c r="K18" s="31">
        <v>1179</v>
      </c>
      <c r="L18" s="31">
        <v>1112.5</v>
      </c>
      <c r="M18" s="31">
        <v>38.264299999999999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937.65</v>
      </c>
      <c r="D19" s="40">
        <v>932</v>
      </c>
      <c r="E19" s="40">
        <v>922</v>
      </c>
      <c r="F19" s="40">
        <v>906.35</v>
      </c>
      <c r="G19" s="40">
        <v>896.35</v>
      </c>
      <c r="H19" s="40">
        <v>947.65</v>
      </c>
      <c r="I19" s="40">
        <v>957.65</v>
      </c>
      <c r="J19" s="40">
        <v>973.3</v>
      </c>
      <c r="K19" s="31">
        <v>942</v>
      </c>
      <c r="L19" s="31">
        <v>916.35</v>
      </c>
      <c r="M19" s="31">
        <v>9.8009199999999996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19555.8</v>
      </c>
      <c r="D20" s="40">
        <v>19922.533333333333</v>
      </c>
      <c r="E20" s="40">
        <v>18834.266666666666</v>
      </c>
      <c r="F20" s="40">
        <v>18112.733333333334</v>
      </c>
      <c r="G20" s="40">
        <v>17024.466666666667</v>
      </c>
      <c r="H20" s="40">
        <v>20644.066666666666</v>
      </c>
      <c r="I20" s="40">
        <v>21732.333333333328</v>
      </c>
      <c r="J20" s="40">
        <v>22453.866666666665</v>
      </c>
      <c r="K20" s="31">
        <v>21010.799999999999</v>
      </c>
      <c r="L20" s="31">
        <v>19201</v>
      </c>
      <c r="M20" s="31">
        <v>0.6512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1485.65</v>
      </c>
      <c r="D21" s="40">
        <v>1482.6499999999999</v>
      </c>
      <c r="E21" s="40">
        <v>1467.2999999999997</v>
      </c>
      <c r="F21" s="40">
        <v>1448.9499999999998</v>
      </c>
      <c r="G21" s="40">
        <v>1433.5999999999997</v>
      </c>
      <c r="H21" s="40">
        <v>1500.9999999999998</v>
      </c>
      <c r="I21" s="40">
        <v>1516.3499999999997</v>
      </c>
      <c r="J21" s="40">
        <v>1534.6999999999998</v>
      </c>
      <c r="K21" s="31">
        <v>1498</v>
      </c>
      <c r="L21" s="31">
        <v>1464.3</v>
      </c>
      <c r="M21" s="31">
        <v>17.6435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1138.6500000000001</v>
      </c>
      <c r="D22" s="40">
        <v>1133.2333333333333</v>
      </c>
      <c r="E22" s="40">
        <v>1116.6666666666667</v>
      </c>
      <c r="F22" s="40">
        <v>1094.6833333333334</v>
      </c>
      <c r="G22" s="40">
        <v>1078.1166666666668</v>
      </c>
      <c r="H22" s="40">
        <v>1155.2166666666667</v>
      </c>
      <c r="I22" s="40">
        <v>1171.7833333333333</v>
      </c>
      <c r="J22" s="40">
        <v>1193.7666666666667</v>
      </c>
      <c r="K22" s="31">
        <v>1149.8</v>
      </c>
      <c r="L22" s="31">
        <v>1111.25</v>
      </c>
      <c r="M22" s="31">
        <v>36.94509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742</v>
      </c>
      <c r="D23" s="40">
        <v>741.94999999999993</v>
      </c>
      <c r="E23" s="40">
        <v>736.04999999999984</v>
      </c>
      <c r="F23" s="40">
        <v>730.09999999999991</v>
      </c>
      <c r="G23" s="40">
        <v>724.19999999999982</v>
      </c>
      <c r="H23" s="40">
        <v>747.89999999999986</v>
      </c>
      <c r="I23" s="40">
        <v>753.8</v>
      </c>
      <c r="J23" s="40">
        <v>759.74999999999989</v>
      </c>
      <c r="K23" s="31">
        <v>747.85</v>
      </c>
      <c r="L23" s="31">
        <v>736</v>
      </c>
      <c r="M23" s="31">
        <v>27.340530000000001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1417.85</v>
      </c>
      <c r="D24" s="40">
        <v>1397.7833333333335</v>
      </c>
      <c r="E24" s="40">
        <v>1370.0666666666671</v>
      </c>
      <c r="F24" s="40">
        <v>1322.2833333333335</v>
      </c>
      <c r="G24" s="40">
        <v>1294.5666666666671</v>
      </c>
      <c r="H24" s="40">
        <v>1445.5666666666671</v>
      </c>
      <c r="I24" s="40">
        <v>1473.2833333333338</v>
      </c>
      <c r="J24" s="40">
        <v>1521.0666666666671</v>
      </c>
      <c r="K24" s="31">
        <v>1425.5</v>
      </c>
      <c r="L24" s="31">
        <v>1350</v>
      </c>
      <c r="M24" s="31">
        <v>5.0151599999999998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1530.6</v>
      </c>
      <c r="D25" s="40">
        <v>1540.2333333333333</v>
      </c>
      <c r="E25" s="40">
        <v>1492.4666666666667</v>
      </c>
      <c r="F25" s="40">
        <v>1454.3333333333333</v>
      </c>
      <c r="G25" s="40">
        <v>1406.5666666666666</v>
      </c>
      <c r="H25" s="40">
        <v>1578.3666666666668</v>
      </c>
      <c r="I25" s="40">
        <v>1626.1333333333337</v>
      </c>
      <c r="J25" s="40">
        <v>1664.2666666666669</v>
      </c>
      <c r="K25" s="31">
        <v>1588</v>
      </c>
      <c r="L25" s="31">
        <v>1502.1</v>
      </c>
      <c r="M25" s="31">
        <v>2.43398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114.15</v>
      </c>
      <c r="D26" s="40">
        <v>114.38333333333334</v>
      </c>
      <c r="E26" s="40">
        <v>113.06666666666668</v>
      </c>
      <c r="F26" s="40">
        <v>111.98333333333333</v>
      </c>
      <c r="G26" s="40">
        <v>110.66666666666667</v>
      </c>
      <c r="H26" s="40">
        <v>115.46666666666668</v>
      </c>
      <c r="I26" s="40">
        <v>116.78333333333335</v>
      </c>
      <c r="J26" s="40">
        <v>117.86666666666669</v>
      </c>
      <c r="K26" s="31">
        <v>115.7</v>
      </c>
      <c r="L26" s="31">
        <v>113.3</v>
      </c>
      <c r="M26" s="31">
        <v>25.557539999999999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231.65</v>
      </c>
      <c r="D27" s="40">
        <v>228.13333333333333</v>
      </c>
      <c r="E27" s="40">
        <v>222.76666666666665</v>
      </c>
      <c r="F27" s="40">
        <v>213.88333333333333</v>
      </c>
      <c r="G27" s="40">
        <v>208.51666666666665</v>
      </c>
      <c r="H27" s="40">
        <v>237.01666666666665</v>
      </c>
      <c r="I27" s="40">
        <v>242.38333333333333</v>
      </c>
      <c r="J27" s="40">
        <v>251.26666666666665</v>
      </c>
      <c r="K27" s="31">
        <v>233.5</v>
      </c>
      <c r="L27" s="31">
        <v>219.25</v>
      </c>
      <c r="M27" s="31">
        <v>45.156730000000003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2301.1999999999998</v>
      </c>
      <c r="D28" s="40">
        <v>2263.8333333333335</v>
      </c>
      <c r="E28" s="40">
        <v>2207.666666666667</v>
      </c>
      <c r="F28" s="40">
        <v>2114.1333333333337</v>
      </c>
      <c r="G28" s="40">
        <v>2057.9666666666672</v>
      </c>
      <c r="H28" s="40">
        <v>2357.3666666666668</v>
      </c>
      <c r="I28" s="40">
        <v>2413.5333333333338</v>
      </c>
      <c r="J28" s="40">
        <v>2507.0666666666666</v>
      </c>
      <c r="K28" s="31">
        <v>2320</v>
      </c>
      <c r="L28" s="31">
        <v>2170.3000000000002</v>
      </c>
      <c r="M28" s="31">
        <v>1.12425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794.75</v>
      </c>
      <c r="D29" s="40">
        <v>789.33333333333337</v>
      </c>
      <c r="E29" s="40">
        <v>780.66666666666674</v>
      </c>
      <c r="F29" s="40">
        <v>766.58333333333337</v>
      </c>
      <c r="G29" s="40">
        <v>757.91666666666674</v>
      </c>
      <c r="H29" s="40">
        <v>803.41666666666674</v>
      </c>
      <c r="I29" s="40">
        <v>812.08333333333348</v>
      </c>
      <c r="J29" s="40">
        <v>826.16666666666674</v>
      </c>
      <c r="K29" s="31">
        <v>798</v>
      </c>
      <c r="L29" s="31">
        <v>775.25</v>
      </c>
      <c r="M29" s="31">
        <v>1.7588299999999999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3936.05</v>
      </c>
      <c r="D30" s="40">
        <v>3960.8833333333332</v>
      </c>
      <c r="E30" s="40">
        <v>3879.7666666666664</v>
      </c>
      <c r="F30" s="40">
        <v>3823.4833333333331</v>
      </c>
      <c r="G30" s="40">
        <v>3742.3666666666663</v>
      </c>
      <c r="H30" s="40">
        <v>4017.1666666666665</v>
      </c>
      <c r="I30" s="40">
        <v>4098.2833333333328</v>
      </c>
      <c r="J30" s="40">
        <v>4154.5666666666666</v>
      </c>
      <c r="K30" s="31">
        <v>4042</v>
      </c>
      <c r="L30" s="31">
        <v>3904.6</v>
      </c>
      <c r="M30" s="31">
        <v>6.6298700000000004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756.55</v>
      </c>
      <c r="D31" s="40">
        <v>754.0333333333333</v>
      </c>
      <c r="E31" s="40">
        <v>746.51666666666665</v>
      </c>
      <c r="F31" s="40">
        <v>736.48333333333335</v>
      </c>
      <c r="G31" s="40">
        <v>728.9666666666667</v>
      </c>
      <c r="H31" s="40">
        <v>764.06666666666661</v>
      </c>
      <c r="I31" s="40">
        <v>771.58333333333326</v>
      </c>
      <c r="J31" s="40">
        <v>781.61666666666656</v>
      </c>
      <c r="K31" s="31">
        <v>761.55</v>
      </c>
      <c r="L31" s="31">
        <v>744</v>
      </c>
      <c r="M31" s="31">
        <v>11.65596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406.45</v>
      </c>
      <c r="D32" s="40">
        <v>405.86666666666662</v>
      </c>
      <c r="E32" s="40">
        <v>401.73333333333323</v>
      </c>
      <c r="F32" s="40">
        <v>397.01666666666659</v>
      </c>
      <c r="G32" s="40">
        <v>392.88333333333321</v>
      </c>
      <c r="H32" s="40">
        <v>410.58333333333326</v>
      </c>
      <c r="I32" s="40">
        <v>414.71666666666658</v>
      </c>
      <c r="J32" s="40">
        <v>419.43333333333328</v>
      </c>
      <c r="K32" s="31">
        <v>410</v>
      </c>
      <c r="L32" s="31">
        <v>401.15</v>
      </c>
      <c r="M32" s="31">
        <v>57.287799999999997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4423.5</v>
      </c>
      <c r="D33" s="40">
        <v>4443.5333333333338</v>
      </c>
      <c r="E33" s="40">
        <v>4379.9666666666672</v>
      </c>
      <c r="F33" s="40">
        <v>4336.4333333333334</v>
      </c>
      <c r="G33" s="40">
        <v>4272.8666666666668</v>
      </c>
      <c r="H33" s="40">
        <v>4487.0666666666675</v>
      </c>
      <c r="I33" s="40">
        <v>4550.633333333335</v>
      </c>
      <c r="J33" s="40">
        <v>4594.1666666666679</v>
      </c>
      <c r="K33" s="31">
        <v>4507.1000000000004</v>
      </c>
      <c r="L33" s="31">
        <v>4400</v>
      </c>
      <c r="M33" s="31">
        <v>5.71896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224.7</v>
      </c>
      <c r="D34" s="40">
        <v>224.95000000000002</v>
      </c>
      <c r="E34" s="40">
        <v>220.60000000000002</v>
      </c>
      <c r="F34" s="40">
        <v>216.5</v>
      </c>
      <c r="G34" s="40">
        <v>212.15</v>
      </c>
      <c r="H34" s="40">
        <v>229.05000000000004</v>
      </c>
      <c r="I34" s="40">
        <v>233.4</v>
      </c>
      <c r="J34" s="40">
        <v>237.50000000000006</v>
      </c>
      <c r="K34" s="31">
        <v>229.3</v>
      </c>
      <c r="L34" s="31">
        <v>220.85</v>
      </c>
      <c r="M34" s="31">
        <v>40.450850000000003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129.35</v>
      </c>
      <c r="D35" s="40">
        <v>128.83333333333331</v>
      </c>
      <c r="E35" s="40">
        <v>126.71666666666664</v>
      </c>
      <c r="F35" s="40">
        <v>124.08333333333333</v>
      </c>
      <c r="G35" s="40">
        <v>121.96666666666665</v>
      </c>
      <c r="H35" s="40">
        <v>131.46666666666664</v>
      </c>
      <c r="I35" s="40">
        <v>133.58333333333331</v>
      </c>
      <c r="J35" s="40">
        <v>136.21666666666661</v>
      </c>
      <c r="K35" s="31">
        <v>130.94999999999999</v>
      </c>
      <c r="L35" s="31">
        <v>126.2</v>
      </c>
      <c r="M35" s="31">
        <v>189.91879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3323.05</v>
      </c>
      <c r="D36" s="40">
        <v>3338.25</v>
      </c>
      <c r="E36" s="40">
        <v>3294.8</v>
      </c>
      <c r="F36" s="40">
        <v>3266.55</v>
      </c>
      <c r="G36" s="40">
        <v>3223.1000000000004</v>
      </c>
      <c r="H36" s="40">
        <v>3366.5</v>
      </c>
      <c r="I36" s="40">
        <v>3409.95</v>
      </c>
      <c r="J36" s="40">
        <v>3438.2</v>
      </c>
      <c r="K36" s="31">
        <v>3381.7</v>
      </c>
      <c r="L36" s="31">
        <v>3310</v>
      </c>
      <c r="M36" s="31">
        <v>9.7338699999999996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727.95</v>
      </c>
      <c r="D37" s="40">
        <v>727.91666666666663</v>
      </c>
      <c r="E37" s="40">
        <v>718.93333333333328</v>
      </c>
      <c r="F37" s="40">
        <v>709.91666666666663</v>
      </c>
      <c r="G37" s="40">
        <v>700.93333333333328</v>
      </c>
      <c r="H37" s="40">
        <v>736.93333333333328</v>
      </c>
      <c r="I37" s="40">
        <v>745.91666666666663</v>
      </c>
      <c r="J37" s="40">
        <v>754.93333333333328</v>
      </c>
      <c r="K37" s="31">
        <v>736.9</v>
      </c>
      <c r="L37" s="31">
        <v>718.9</v>
      </c>
      <c r="M37" s="31">
        <v>22.403770000000002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4251.2</v>
      </c>
      <c r="D38" s="40">
        <v>4283.05</v>
      </c>
      <c r="E38" s="40">
        <v>4170.1500000000005</v>
      </c>
      <c r="F38" s="40">
        <v>4089.1000000000004</v>
      </c>
      <c r="G38" s="40">
        <v>3976.2000000000007</v>
      </c>
      <c r="H38" s="40">
        <v>4364.1000000000004</v>
      </c>
      <c r="I38" s="40">
        <v>4477</v>
      </c>
      <c r="J38" s="40">
        <v>4558.05</v>
      </c>
      <c r="K38" s="31">
        <v>4395.95</v>
      </c>
      <c r="L38" s="31">
        <v>4202</v>
      </c>
      <c r="M38" s="31">
        <v>3.7725399999999998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782.15</v>
      </c>
      <c r="D39" s="40">
        <v>783.38333333333333</v>
      </c>
      <c r="E39" s="40">
        <v>777.26666666666665</v>
      </c>
      <c r="F39" s="40">
        <v>772.38333333333333</v>
      </c>
      <c r="G39" s="40">
        <v>766.26666666666665</v>
      </c>
      <c r="H39" s="40">
        <v>788.26666666666665</v>
      </c>
      <c r="I39" s="40">
        <v>794.38333333333321</v>
      </c>
      <c r="J39" s="40">
        <v>799.26666666666665</v>
      </c>
      <c r="K39" s="31">
        <v>789.5</v>
      </c>
      <c r="L39" s="31">
        <v>778.5</v>
      </c>
      <c r="M39" s="31">
        <v>142.41004000000001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3899.25</v>
      </c>
      <c r="D40" s="40">
        <v>3895.0499999999997</v>
      </c>
      <c r="E40" s="40">
        <v>3854.1999999999994</v>
      </c>
      <c r="F40" s="40">
        <v>3809.1499999999996</v>
      </c>
      <c r="G40" s="40">
        <v>3768.2999999999993</v>
      </c>
      <c r="H40" s="40">
        <v>3940.0999999999995</v>
      </c>
      <c r="I40" s="40">
        <v>3980.95</v>
      </c>
      <c r="J40" s="40">
        <v>4025.9999999999995</v>
      </c>
      <c r="K40" s="31">
        <v>3935.9</v>
      </c>
      <c r="L40" s="31">
        <v>3850</v>
      </c>
      <c r="M40" s="31">
        <v>3.7989600000000001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7515.4</v>
      </c>
      <c r="D41" s="40">
        <v>7535.8</v>
      </c>
      <c r="E41" s="40">
        <v>7435.75</v>
      </c>
      <c r="F41" s="40">
        <v>7356.0999999999995</v>
      </c>
      <c r="G41" s="40">
        <v>7256.0499999999993</v>
      </c>
      <c r="H41" s="40">
        <v>7615.4500000000007</v>
      </c>
      <c r="I41" s="40">
        <v>7715.5000000000018</v>
      </c>
      <c r="J41" s="40">
        <v>7795.1500000000015</v>
      </c>
      <c r="K41" s="31">
        <v>7635.85</v>
      </c>
      <c r="L41" s="31">
        <v>7456.15</v>
      </c>
      <c r="M41" s="31">
        <v>9.4587900000000005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17433.75</v>
      </c>
      <c r="D42" s="40">
        <v>17463.149999999998</v>
      </c>
      <c r="E42" s="40">
        <v>17278.399999999994</v>
      </c>
      <c r="F42" s="40">
        <v>17123.049999999996</v>
      </c>
      <c r="G42" s="40">
        <v>16938.299999999992</v>
      </c>
      <c r="H42" s="40">
        <v>17618.499999999996</v>
      </c>
      <c r="I42" s="40">
        <v>17803.250000000004</v>
      </c>
      <c r="J42" s="40">
        <v>17958.599999999999</v>
      </c>
      <c r="K42" s="31">
        <v>17647.900000000001</v>
      </c>
      <c r="L42" s="31">
        <v>17307.8</v>
      </c>
      <c r="M42" s="31">
        <v>3.0971199999999999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4712.55</v>
      </c>
      <c r="D43" s="40">
        <v>4726.3166666666666</v>
      </c>
      <c r="E43" s="40">
        <v>4636.2333333333336</v>
      </c>
      <c r="F43" s="40">
        <v>4559.916666666667</v>
      </c>
      <c r="G43" s="40">
        <v>4469.8333333333339</v>
      </c>
      <c r="H43" s="40">
        <v>4802.6333333333332</v>
      </c>
      <c r="I43" s="40">
        <v>4892.7166666666672</v>
      </c>
      <c r="J43" s="40">
        <v>4969.0333333333328</v>
      </c>
      <c r="K43" s="31">
        <v>4816.3999999999996</v>
      </c>
      <c r="L43" s="31">
        <v>4650</v>
      </c>
      <c r="M43" s="31">
        <v>0.79366000000000003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2504.9499999999998</v>
      </c>
      <c r="D44" s="40">
        <v>2520.8666666666668</v>
      </c>
      <c r="E44" s="40">
        <v>2473.7333333333336</v>
      </c>
      <c r="F44" s="40">
        <v>2442.5166666666669</v>
      </c>
      <c r="G44" s="40">
        <v>2395.3833333333337</v>
      </c>
      <c r="H44" s="40">
        <v>2552.0833333333335</v>
      </c>
      <c r="I44" s="40">
        <v>2599.2166666666667</v>
      </c>
      <c r="J44" s="40">
        <v>2630.4333333333334</v>
      </c>
      <c r="K44" s="31">
        <v>2568</v>
      </c>
      <c r="L44" s="31">
        <v>2489.65</v>
      </c>
      <c r="M44" s="31">
        <v>4.4115700000000002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284.39999999999998</v>
      </c>
      <c r="D45" s="40">
        <v>284.75</v>
      </c>
      <c r="E45" s="40">
        <v>279.5</v>
      </c>
      <c r="F45" s="40">
        <v>274.60000000000002</v>
      </c>
      <c r="G45" s="40">
        <v>269.35000000000002</v>
      </c>
      <c r="H45" s="40">
        <v>289.64999999999998</v>
      </c>
      <c r="I45" s="40">
        <v>294.89999999999998</v>
      </c>
      <c r="J45" s="40">
        <v>299.79999999999995</v>
      </c>
      <c r="K45" s="31">
        <v>290</v>
      </c>
      <c r="L45" s="31">
        <v>279.85000000000002</v>
      </c>
      <c r="M45" s="31">
        <v>66.25067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81.7</v>
      </c>
      <c r="D46" s="40">
        <v>80.61666666666666</v>
      </c>
      <c r="E46" s="40">
        <v>79.23333333333332</v>
      </c>
      <c r="F46" s="40">
        <v>76.766666666666666</v>
      </c>
      <c r="G46" s="40">
        <v>75.383333333333326</v>
      </c>
      <c r="H46" s="40">
        <v>83.083333333333314</v>
      </c>
      <c r="I46" s="40">
        <v>84.466666666666669</v>
      </c>
      <c r="J46" s="40">
        <v>86.933333333333309</v>
      </c>
      <c r="K46" s="31">
        <v>82</v>
      </c>
      <c r="L46" s="31">
        <v>78.150000000000006</v>
      </c>
      <c r="M46" s="31">
        <v>539.12004000000002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55.1</v>
      </c>
      <c r="D47" s="40">
        <v>54.516666666666673</v>
      </c>
      <c r="E47" s="40">
        <v>53.283333333333346</v>
      </c>
      <c r="F47" s="40">
        <v>51.466666666666676</v>
      </c>
      <c r="G47" s="40">
        <v>50.233333333333348</v>
      </c>
      <c r="H47" s="40">
        <v>56.333333333333343</v>
      </c>
      <c r="I47" s="40">
        <v>57.566666666666677</v>
      </c>
      <c r="J47" s="40">
        <v>59.38333333333334</v>
      </c>
      <c r="K47" s="31">
        <v>55.75</v>
      </c>
      <c r="L47" s="31">
        <v>52.7</v>
      </c>
      <c r="M47" s="31">
        <v>196.61028999999999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1763.45</v>
      </c>
      <c r="D48" s="40">
        <v>1761.2833333333335</v>
      </c>
      <c r="E48" s="40">
        <v>1742.416666666667</v>
      </c>
      <c r="F48" s="40">
        <v>1721.3833333333334</v>
      </c>
      <c r="G48" s="40">
        <v>1702.5166666666669</v>
      </c>
      <c r="H48" s="40">
        <v>1782.3166666666671</v>
      </c>
      <c r="I48" s="40">
        <v>1801.1833333333334</v>
      </c>
      <c r="J48" s="40">
        <v>1822.2166666666672</v>
      </c>
      <c r="K48" s="31">
        <v>1780.15</v>
      </c>
      <c r="L48" s="31">
        <v>1740.25</v>
      </c>
      <c r="M48" s="31">
        <v>4.5467199999999997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817.15</v>
      </c>
      <c r="D49" s="40">
        <v>816.1</v>
      </c>
      <c r="E49" s="40">
        <v>811</v>
      </c>
      <c r="F49" s="40">
        <v>804.85</v>
      </c>
      <c r="G49" s="40">
        <v>799.75</v>
      </c>
      <c r="H49" s="40">
        <v>822.25</v>
      </c>
      <c r="I49" s="40">
        <v>827.35000000000014</v>
      </c>
      <c r="J49" s="40">
        <v>833.5</v>
      </c>
      <c r="K49" s="31">
        <v>821.2</v>
      </c>
      <c r="L49" s="31">
        <v>809.95</v>
      </c>
      <c r="M49" s="31">
        <v>4.9453300000000002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205.15</v>
      </c>
      <c r="D50" s="40">
        <v>207.08333333333334</v>
      </c>
      <c r="E50" s="40">
        <v>201.76666666666668</v>
      </c>
      <c r="F50" s="40">
        <v>198.38333333333333</v>
      </c>
      <c r="G50" s="40">
        <v>193.06666666666666</v>
      </c>
      <c r="H50" s="40">
        <v>210.4666666666667</v>
      </c>
      <c r="I50" s="40">
        <v>215.78333333333336</v>
      </c>
      <c r="J50" s="40">
        <v>219.16666666666671</v>
      </c>
      <c r="K50" s="31">
        <v>212.4</v>
      </c>
      <c r="L50" s="31">
        <v>203.7</v>
      </c>
      <c r="M50" s="31">
        <v>91.260750000000002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744.2</v>
      </c>
      <c r="D51" s="40">
        <v>744.6</v>
      </c>
      <c r="E51" s="40">
        <v>736.5</v>
      </c>
      <c r="F51" s="40">
        <v>728.8</v>
      </c>
      <c r="G51" s="40">
        <v>720.69999999999993</v>
      </c>
      <c r="H51" s="40">
        <v>752.30000000000007</v>
      </c>
      <c r="I51" s="40">
        <v>760.4000000000002</v>
      </c>
      <c r="J51" s="40">
        <v>768.10000000000014</v>
      </c>
      <c r="K51" s="31">
        <v>752.7</v>
      </c>
      <c r="L51" s="31">
        <v>736.9</v>
      </c>
      <c r="M51" s="31">
        <v>31.497399999999999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62.8</v>
      </c>
      <c r="D52" s="40">
        <v>62.383333333333333</v>
      </c>
      <c r="E52" s="40">
        <v>60.816666666666663</v>
      </c>
      <c r="F52" s="40">
        <v>58.833333333333329</v>
      </c>
      <c r="G52" s="40">
        <v>57.266666666666659</v>
      </c>
      <c r="H52" s="40">
        <v>64.366666666666674</v>
      </c>
      <c r="I52" s="40">
        <v>65.933333333333337</v>
      </c>
      <c r="J52" s="40">
        <v>67.916666666666671</v>
      </c>
      <c r="K52" s="31">
        <v>63.95</v>
      </c>
      <c r="L52" s="31">
        <v>60.4</v>
      </c>
      <c r="M52" s="31">
        <v>1303.6706200000001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436.9</v>
      </c>
      <c r="D53" s="40">
        <v>433.63333333333338</v>
      </c>
      <c r="E53" s="40">
        <v>429.26666666666677</v>
      </c>
      <c r="F53" s="40">
        <v>421.63333333333338</v>
      </c>
      <c r="G53" s="40">
        <v>417.26666666666677</v>
      </c>
      <c r="H53" s="40">
        <v>441.26666666666677</v>
      </c>
      <c r="I53" s="40">
        <v>445.63333333333344</v>
      </c>
      <c r="J53" s="40">
        <v>453.26666666666677</v>
      </c>
      <c r="K53" s="31">
        <v>438</v>
      </c>
      <c r="L53" s="31">
        <v>426</v>
      </c>
      <c r="M53" s="31">
        <v>76.258570000000006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694.1</v>
      </c>
      <c r="D54" s="40">
        <v>695.08333333333337</v>
      </c>
      <c r="E54" s="40">
        <v>688.16666666666674</v>
      </c>
      <c r="F54" s="40">
        <v>682.23333333333335</v>
      </c>
      <c r="G54" s="40">
        <v>675.31666666666672</v>
      </c>
      <c r="H54" s="40">
        <v>701.01666666666677</v>
      </c>
      <c r="I54" s="40">
        <v>707.93333333333351</v>
      </c>
      <c r="J54" s="40">
        <v>713.86666666666679</v>
      </c>
      <c r="K54" s="31">
        <v>702</v>
      </c>
      <c r="L54" s="31">
        <v>689.15</v>
      </c>
      <c r="M54" s="31">
        <v>167.29858999999999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362.6</v>
      </c>
      <c r="D55" s="40">
        <v>362.76666666666671</v>
      </c>
      <c r="E55" s="40">
        <v>358.93333333333339</v>
      </c>
      <c r="F55" s="40">
        <v>355.26666666666671</v>
      </c>
      <c r="G55" s="40">
        <v>351.43333333333339</v>
      </c>
      <c r="H55" s="40">
        <v>366.43333333333339</v>
      </c>
      <c r="I55" s="40">
        <v>370.26666666666677</v>
      </c>
      <c r="J55" s="40">
        <v>373.93333333333339</v>
      </c>
      <c r="K55" s="31">
        <v>366.6</v>
      </c>
      <c r="L55" s="31">
        <v>359.1</v>
      </c>
      <c r="M55" s="31">
        <v>13.859220000000001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1146.5</v>
      </c>
      <c r="D56" s="40">
        <v>1146.2833333333333</v>
      </c>
      <c r="E56" s="40">
        <v>1133.5666666666666</v>
      </c>
      <c r="F56" s="40">
        <v>1120.6333333333332</v>
      </c>
      <c r="G56" s="40">
        <v>1107.9166666666665</v>
      </c>
      <c r="H56" s="40">
        <v>1159.2166666666667</v>
      </c>
      <c r="I56" s="40">
        <v>1171.9333333333334</v>
      </c>
      <c r="J56" s="40">
        <v>1184.8666666666668</v>
      </c>
      <c r="K56" s="31">
        <v>1159</v>
      </c>
      <c r="L56" s="31">
        <v>1133.3499999999999</v>
      </c>
      <c r="M56" s="31">
        <v>0.42061999999999999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15638.2</v>
      </c>
      <c r="D57" s="40">
        <v>15697.466666666667</v>
      </c>
      <c r="E57" s="40">
        <v>15460.733333333334</v>
      </c>
      <c r="F57" s="40">
        <v>15283.266666666666</v>
      </c>
      <c r="G57" s="40">
        <v>15046.533333333333</v>
      </c>
      <c r="H57" s="40">
        <v>15874.933333333334</v>
      </c>
      <c r="I57" s="40">
        <v>16111.666666666668</v>
      </c>
      <c r="J57" s="40">
        <v>16289.133333333335</v>
      </c>
      <c r="K57" s="31">
        <v>15934.2</v>
      </c>
      <c r="L57" s="31">
        <v>15520</v>
      </c>
      <c r="M57" s="31">
        <v>0.42636000000000002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3972.75</v>
      </c>
      <c r="D58" s="40">
        <v>3983.9333333333329</v>
      </c>
      <c r="E58" s="40">
        <v>3947.9666666666658</v>
      </c>
      <c r="F58" s="40">
        <v>3923.1833333333329</v>
      </c>
      <c r="G58" s="40">
        <v>3887.2166666666658</v>
      </c>
      <c r="H58" s="40">
        <v>4008.7166666666658</v>
      </c>
      <c r="I58" s="40">
        <v>4044.6833333333329</v>
      </c>
      <c r="J58" s="40">
        <v>4069.4666666666658</v>
      </c>
      <c r="K58" s="31">
        <v>4019.9</v>
      </c>
      <c r="L58" s="31">
        <v>3959.15</v>
      </c>
      <c r="M58" s="31">
        <v>3.3244600000000002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86.65</v>
      </c>
      <c r="D59" s="40">
        <v>85.45</v>
      </c>
      <c r="E59" s="40">
        <v>82.7</v>
      </c>
      <c r="F59" s="40">
        <v>78.75</v>
      </c>
      <c r="G59" s="40">
        <v>76</v>
      </c>
      <c r="H59" s="40">
        <v>89.4</v>
      </c>
      <c r="I59" s="40">
        <v>92.15</v>
      </c>
      <c r="J59" s="40">
        <v>96.100000000000009</v>
      </c>
      <c r="K59" s="31">
        <v>88.2</v>
      </c>
      <c r="L59" s="31">
        <v>81.5</v>
      </c>
      <c r="M59" s="31">
        <v>190.06357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547.6</v>
      </c>
      <c r="D60" s="40">
        <v>546.26666666666677</v>
      </c>
      <c r="E60" s="40">
        <v>536.33333333333348</v>
      </c>
      <c r="F60" s="40">
        <v>525.06666666666672</v>
      </c>
      <c r="G60" s="40">
        <v>515.13333333333344</v>
      </c>
      <c r="H60" s="40">
        <v>557.53333333333353</v>
      </c>
      <c r="I60" s="40">
        <v>567.4666666666667</v>
      </c>
      <c r="J60" s="40">
        <v>578.73333333333358</v>
      </c>
      <c r="K60" s="31">
        <v>556.20000000000005</v>
      </c>
      <c r="L60" s="31">
        <v>535</v>
      </c>
      <c r="M60" s="31">
        <v>24.03708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168.15</v>
      </c>
      <c r="D61" s="40">
        <v>167.28333333333333</v>
      </c>
      <c r="E61" s="40">
        <v>162.56666666666666</v>
      </c>
      <c r="F61" s="40">
        <v>156.98333333333332</v>
      </c>
      <c r="G61" s="40">
        <v>152.26666666666665</v>
      </c>
      <c r="H61" s="40">
        <v>172.86666666666667</v>
      </c>
      <c r="I61" s="40">
        <v>177.58333333333331</v>
      </c>
      <c r="J61" s="40">
        <v>183.16666666666669</v>
      </c>
      <c r="K61" s="31">
        <v>172</v>
      </c>
      <c r="L61" s="31">
        <v>161.69999999999999</v>
      </c>
      <c r="M61" s="31">
        <v>353.08289000000002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139.44999999999999</v>
      </c>
      <c r="D62" s="40">
        <v>139.19999999999999</v>
      </c>
      <c r="E62" s="40">
        <v>138.29999999999998</v>
      </c>
      <c r="F62" s="40">
        <v>137.15</v>
      </c>
      <c r="G62" s="40">
        <v>136.25</v>
      </c>
      <c r="H62" s="40">
        <v>140.34999999999997</v>
      </c>
      <c r="I62" s="40">
        <v>141.24999999999994</v>
      </c>
      <c r="J62" s="40">
        <v>142.39999999999995</v>
      </c>
      <c r="K62" s="31">
        <v>140.1</v>
      </c>
      <c r="L62" s="31">
        <v>138.05000000000001</v>
      </c>
      <c r="M62" s="31">
        <v>4.6423199999999998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573.45000000000005</v>
      </c>
      <c r="D63" s="40">
        <v>565.13333333333333</v>
      </c>
      <c r="E63" s="40">
        <v>552.41666666666663</v>
      </c>
      <c r="F63" s="40">
        <v>531.38333333333333</v>
      </c>
      <c r="G63" s="40">
        <v>518.66666666666663</v>
      </c>
      <c r="H63" s="40">
        <v>586.16666666666663</v>
      </c>
      <c r="I63" s="40">
        <v>598.88333333333333</v>
      </c>
      <c r="J63" s="40">
        <v>619.91666666666663</v>
      </c>
      <c r="K63" s="31">
        <v>577.85</v>
      </c>
      <c r="L63" s="31">
        <v>544.1</v>
      </c>
      <c r="M63" s="31">
        <v>47.509410000000003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987.6</v>
      </c>
      <c r="D64" s="40">
        <v>985.91666666666663</v>
      </c>
      <c r="E64" s="40">
        <v>966.83333333333326</v>
      </c>
      <c r="F64" s="40">
        <v>946.06666666666661</v>
      </c>
      <c r="G64" s="40">
        <v>926.98333333333323</v>
      </c>
      <c r="H64" s="40">
        <v>1006.6833333333333</v>
      </c>
      <c r="I64" s="40">
        <v>1025.7666666666664</v>
      </c>
      <c r="J64" s="40">
        <v>1046.5333333333333</v>
      </c>
      <c r="K64" s="31">
        <v>1005</v>
      </c>
      <c r="L64" s="31">
        <v>965.15</v>
      </c>
      <c r="M64" s="31">
        <v>40.529800000000002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159.4</v>
      </c>
      <c r="D65" s="40">
        <v>156.46666666666667</v>
      </c>
      <c r="E65" s="40">
        <v>151.93333333333334</v>
      </c>
      <c r="F65" s="40">
        <v>144.46666666666667</v>
      </c>
      <c r="G65" s="40">
        <v>139.93333333333334</v>
      </c>
      <c r="H65" s="40">
        <v>163.93333333333334</v>
      </c>
      <c r="I65" s="40">
        <v>168.4666666666667</v>
      </c>
      <c r="J65" s="40">
        <v>175.93333333333334</v>
      </c>
      <c r="K65" s="31">
        <v>161</v>
      </c>
      <c r="L65" s="31">
        <v>149</v>
      </c>
      <c r="M65" s="31">
        <v>83.550780000000003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185.7</v>
      </c>
      <c r="D66" s="40">
        <v>185.16666666666666</v>
      </c>
      <c r="E66" s="40">
        <v>173.33333333333331</v>
      </c>
      <c r="F66" s="40">
        <v>160.96666666666667</v>
      </c>
      <c r="G66" s="40">
        <v>149.13333333333333</v>
      </c>
      <c r="H66" s="40">
        <v>197.5333333333333</v>
      </c>
      <c r="I66" s="40">
        <v>209.36666666666662</v>
      </c>
      <c r="J66" s="40">
        <v>221.73333333333329</v>
      </c>
      <c r="K66" s="31">
        <v>197</v>
      </c>
      <c r="L66" s="31">
        <v>172.8</v>
      </c>
      <c r="M66" s="31">
        <v>1009.88643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5260.7</v>
      </c>
      <c r="D67" s="40">
        <v>5187.2</v>
      </c>
      <c r="E67" s="40">
        <v>5074.5</v>
      </c>
      <c r="F67" s="40">
        <v>4888.3</v>
      </c>
      <c r="G67" s="40">
        <v>4775.6000000000004</v>
      </c>
      <c r="H67" s="40">
        <v>5373.4</v>
      </c>
      <c r="I67" s="40">
        <v>5486.0999999999985</v>
      </c>
      <c r="J67" s="40">
        <v>5672.2999999999993</v>
      </c>
      <c r="K67" s="31">
        <v>5299.9</v>
      </c>
      <c r="L67" s="31">
        <v>5001</v>
      </c>
      <c r="M67" s="31">
        <v>5.8082200000000004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1678.45</v>
      </c>
      <c r="D68" s="40">
        <v>1681.8333333333333</v>
      </c>
      <c r="E68" s="40">
        <v>1668.6666666666665</v>
      </c>
      <c r="F68" s="40">
        <v>1658.8833333333332</v>
      </c>
      <c r="G68" s="40">
        <v>1645.7166666666665</v>
      </c>
      <c r="H68" s="40">
        <v>1691.6166666666666</v>
      </c>
      <c r="I68" s="40">
        <v>1704.7833333333331</v>
      </c>
      <c r="J68" s="40">
        <v>1714.5666666666666</v>
      </c>
      <c r="K68" s="31">
        <v>1695</v>
      </c>
      <c r="L68" s="31">
        <v>1672.05</v>
      </c>
      <c r="M68" s="31">
        <v>2.8405300000000002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703.7</v>
      </c>
      <c r="D69" s="40">
        <v>704.5</v>
      </c>
      <c r="E69" s="40">
        <v>696.2</v>
      </c>
      <c r="F69" s="40">
        <v>688.7</v>
      </c>
      <c r="G69" s="40">
        <v>680.40000000000009</v>
      </c>
      <c r="H69" s="40">
        <v>712</v>
      </c>
      <c r="I69" s="40">
        <v>720.3</v>
      </c>
      <c r="J69" s="40">
        <v>727.8</v>
      </c>
      <c r="K69" s="31">
        <v>712.8</v>
      </c>
      <c r="L69" s="31">
        <v>697</v>
      </c>
      <c r="M69" s="31">
        <v>10.446619999999999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797.15</v>
      </c>
      <c r="D70" s="40">
        <v>800.0333333333333</v>
      </c>
      <c r="E70" s="40">
        <v>785.11666666666656</v>
      </c>
      <c r="F70" s="40">
        <v>773.08333333333326</v>
      </c>
      <c r="G70" s="40">
        <v>758.16666666666652</v>
      </c>
      <c r="H70" s="40">
        <v>812.06666666666661</v>
      </c>
      <c r="I70" s="40">
        <v>826.98333333333335</v>
      </c>
      <c r="J70" s="40">
        <v>839.01666666666665</v>
      </c>
      <c r="K70" s="31">
        <v>814.95</v>
      </c>
      <c r="L70" s="31">
        <v>788</v>
      </c>
      <c r="M70" s="31">
        <v>8.56874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470</v>
      </c>
      <c r="D71" s="40">
        <v>468.90000000000003</v>
      </c>
      <c r="E71" s="40">
        <v>464.40000000000009</v>
      </c>
      <c r="F71" s="40">
        <v>458.80000000000007</v>
      </c>
      <c r="G71" s="40">
        <v>454.30000000000013</v>
      </c>
      <c r="H71" s="40">
        <v>474.50000000000006</v>
      </c>
      <c r="I71" s="40">
        <v>478.99999999999994</v>
      </c>
      <c r="J71" s="40">
        <v>484.6</v>
      </c>
      <c r="K71" s="31">
        <v>473.4</v>
      </c>
      <c r="L71" s="31">
        <v>463.3</v>
      </c>
      <c r="M71" s="31">
        <v>9.5315999999999992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996.95</v>
      </c>
      <c r="D72" s="40">
        <v>1000.6333333333333</v>
      </c>
      <c r="E72" s="40">
        <v>989.31666666666661</v>
      </c>
      <c r="F72" s="40">
        <v>981.68333333333328</v>
      </c>
      <c r="G72" s="40">
        <v>970.36666666666656</v>
      </c>
      <c r="H72" s="40">
        <v>1008.2666666666667</v>
      </c>
      <c r="I72" s="40">
        <v>1019.5833333333335</v>
      </c>
      <c r="J72" s="40">
        <v>1027.2166666666667</v>
      </c>
      <c r="K72" s="31">
        <v>1011.95</v>
      </c>
      <c r="L72" s="31">
        <v>993</v>
      </c>
      <c r="M72" s="31">
        <v>2.7060200000000001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410.85</v>
      </c>
      <c r="D73" s="40">
        <v>412.25</v>
      </c>
      <c r="E73" s="40">
        <v>403.6</v>
      </c>
      <c r="F73" s="40">
        <v>396.35</v>
      </c>
      <c r="G73" s="40">
        <v>387.70000000000005</v>
      </c>
      <c r="H73" s="40">
        <v>419.5</v>
      </c>
      <c r="I73" s="40">
        <v>428.15</v>
      </c>
      <c r="J73" s="40">
        <v>435.4</v>
      </c>
      <c r="K73" s="31">
        <v>420.9</v>
      </c>
      <c r="L73" s="31">
        <v>405</v>
      </c>
      <c r="M73" s="31">
        <v>172.73596000000001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623.15</v>
      </c>
      <c r="D74" s="40">
        <v>623.9</v>
      </c>
      <c r="E74" s="40">
        <v>619.5</v>
      </c>
      <c r="F74" s="40">
        <v>615.85</v>
      </c>
      <c r="G74" s="40">
        <v>611.45000000000005</v>
      </c>
      <c r="H74" s="40">
        <v>627.54999999999995</v>
      </c>
      <c r="I74" s="40">
        <v>631.94999999999982</v>
      </c>
      <c r="J74" s="40">
        <v>635.59999999999991</v>
      </c>
      <c r="K74" s="31">
        <v>628.29999999999995</v>
      </c>
      <c r="L74" s="31">
        <v>620.25</v>
      </c>
      <c r="M74" s="31">
        <v>18.273299999999999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2052.4499999999998</v>
      </c>
      <c r="D75" s="40">
        <v>2069.2333333333331</v>
      </c>
      <c r="E75" s="40">
        <v>1978.4666666666662</v>
      </c>
      <c r="F75" s="40">
        <v>1904.4833333333331</v>
      </c>
      <c r="G75" s="40">
        <v>1813.7166666666662</v>
      </c>
      <c r="H75" s="40">
        <v>2143.2166666666662</v>
      </c>
      <c r="I75" s="40">
        <v>2233.9833333333336</v>
      </c>
      <c r="J75" s="40">
        <v>2307.9666666666662</v>
      </c>
      <c r="K75" s="31">
        <v>2160</v>
      </c>
      <c r="L75" s="31">
        <v>1995.25</v>
      </c>
      <c r="M75" s="31">
        <v>2.40923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2374.0500000000002</v>
      </c>
      <c r="D76" s="40">
        <v>2368.2833333333333</v>
      </c>
      <c r="E76" s="40">
        <v>2339.5666666666666</v>
      </c>
      <c r="F76" s="40">
        <v>2305.0833333333335</v>
      </c>
      <c r="G76" s="40">
        <v>2276.3666666666668</v>
      </c>
      <c r="H76" s="40">
        <v>2402.7666666666664</v>
      </c>
      <c r="I76" s="40">
        <v>2431.4833333333327</v>
      </c>
      <c r="J76" s="40">
        <v>2465.9666666666662</v>
      </c>
      <c r="K76" s="31">
        <v>2397</v>
      </c>
      <c r="L76" s="31">
        <v>2333.8000000000002</v>
      </c>
      <c r="M76" s="31">
        <v>8.12697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182.1</v>
      </c>
      <c r="D77" s="40">
        <v>182.46666666666667</v>
      </c>
      <c r="E77" s="40">
        <v>179.63333333333333</v>
      </c>
      <c r="F77" s="40">
        <v>177.16666666666666</v>
      </c>
      <c r="G77" s="40">
        <v>174.33333333333331</v>
      </c>
      <c r="H77" s="40">
        <v>184.93333333333334</v>
      </c>
      <c r="I77" s="40">
        <v>187.76666666666665</v>
      </c>
      <c r="J77" s="40">
        <v>190.23333333333335</v>
      </c>
      <c r="K77" s="31">
        <v>185.3</v>
      </c>
      <c r="L77" s="31">
        <v>180</v>
      </c>
      <c r="M77" s="31">
        <v>8.9976299999999991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4806.45</v>
      </c>
      <c r="D78" s="40">
        <v>4824.2833333333338</v>
      </c>
      <c r="E78" s="40">
        <v>4734.2666666666673</v>
      </c>
      <c r="F78" s="40">
        <v>4662.0833333333339</v>
      </c>
      <c r="G78" s="40">
        <v>4572.0666666666675</v>
      </c>
      <c r="H78" s="40">
        <v>4896.4666666666672</v>
      </c>
      <c r="I78" s="40">
        <v>4986.4833333333336</v>
      </c>
      <c r="J78" s="40">
        <v>5058.666666666667</v>
      </c>
      <c r="K78" s="31">
        <v>4914.3</v>
      </c>
      <c r="L78" s="31">
        <v>4752.1000000000004</v>
      </c>
      <c r="M78" s="31">
        <v>8.7722300000000004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4465.3999999999996</v>
      </c>
      <c r="D79" s="40">
        <v>4426.1333333333332</v>
      </c>
      <c r="E79" s="40">
        <v>4364.2666666666664</v>
      </c>
      <c r="F79" s="40">
        <v>4263.1333333333332</v>
      </c>
      <c r="G79" s="40">
        <v>4201.2666666666664</v>
      </c>
      <c r="H79" s="40">
        <v>4527.2666666666664</v>
      </c>
      <c r="I79" s="40">
        <v>4589.1333333333332</v>
      </c>
      <c r="J79" s="40">
        <v>4690.2666666666664</v>
      </c>
      <c r="K79" s="31">
        <v>4488</v>
      </c>
      <c r="L79" s="31">
        <v>4325</v>
      </c>
      <c r="M79" s="31">
        <v>2.1029900000000001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3723.7</v>
      </c>
      <c r="D80" s="40">
        <v>3676.4833333333336</v>
      </c>
      <c r="E80" s="40">
        <v>3620.416666666667</v>
      </c>
      <c r="F80" s="40">
        <v>3517.1333333333332</v>
      </c>
      <c r="G80" s="40">
        <v>3461.0666666666666</v>
      </c>
      <c r="H80" s="40">
        <v>3779.7666666666673</v>
      </c>
      <c r="I80" s="40">
        <v>3835.8333333333339</v>
      </c>
      <c r="J80" s="40">
        <v>3939.1166666666677</v>
      </c>
      <c r="K80" s="31">
        <v>3732.55</v>
      </c>
      <c r="L80" s="31">
        <v>3573.2</v>
      </c>
      <c r="M80" s="31">
        <v>2.1162299999999998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4881</v>
      </c>
      <c r="D81" s="40">
        <v>4865.1833333333334</v>
      </c>
      <c r="E81" s="40">
        <v>4807.4666666666672</v>
      </c>
      <c r="F81" s="40">
        <v>4733.9333333333334</v>
      </c>
      <c r="G81" s="40">
        <v>4676.2166666666672</v>
      </c>
      <c r="H81" s="40">
        <v>4938.7166666666672</v>
      </c>
      <c r="I81" s="40">
        <v>4996.4333333333325</v>
      </c>
      <c r="J81" s="40">
        <v>5069.9666666666672</v>
      </c>
      <c r="K81" s="31">
        <v>4922.8999999999996</v>
      </c>
      <c r="L81" s="31">
        <v>4791.6499999999996</v>
      </c>
      <c r="M81" s="31">
        <v>6.5507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2843.25</v>
      </c>
      <c r="D82" s="40">
        <v>2856.0833333333335</v>
      </c>
      <c r="E82" s="40">
        <v>2822.166666666667</v>
      </c>
      <c r="F82" s="40">
        <v>2801.0833333333335</v>
      </c>
      <c r="G82" s="40">
        <v>2767.166666666667</v>
      </c>
      <c r="H82" s="40">
        <v>2877.166666666667</v>
      </c>
      <c r="I82" s="40">
        <v>2911.0833333333339</v>
      </c>
      <c r="J82" s="40">
        <v>2932.166666666667</v>
      </c>
      <c r="K82" s="31">
        <v>2890</v>
      </c>
      <c r="L82" s="31">
        <v>2835</v>
      </c>
      <c r="M82" s="31">
        <v>3.8661400000000001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586.54999999999995</v>
      </c>
      <c r="D83" s="40">
        <v>583.61666666666667</v>
      </c>
      <c r="E83" s="40">
        <v>577.23333333333335</v>
      </c>
      <c r="F83" s="40">
        <v>567.91666666666663</v>
      </c>
      <c r="G83" s="40">
        <v>561.5333333333333</v>
      </c>
      <c r="H83" s="40">
        <v>592.93333333333339</v>
      </c>
      <c r="I83" s="40">
        <v>599.31666666666683</v>
      </c>
      <c r="J83" s="40">
        <v>608.63333333333344</v>
      </c>
      <c r="K83" s="31">
        <v>590</v>
      </c>
      <c r="L83" s="31">
        <v>574.29999999999995</v>
      </c>
      <c r="M83" s="31">
        <v>4.0532300000000001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1601.15</v>
      </c>
      <c r="D84" s="40">
        <v>1596.7333333333333</v>
      </c>
      <c r="E84" s="40">
        <v>1574.4166666666667</v>
      </c>
      <c r="F84" s="40">
        <v>1547.6833333333334</v>
      </c>
      <c r="G84" s="40">
        <v>1525.3666666666668</v>
      </c>
      <c r="H84" s="40">
        <v>1623.4666666666667</v>
      </c>
      <c r="I84" s="40">
        <v>1645.7833333333333</v>
      </c>
      <c r="J84" s="40">
        <v>1672.5166666666667</v>
      </c>
      <c r="K84" s="31">
        <v>1619.05</v>
      </c>
      <c r="L84" s="31">
        <v>1570</v>
      </c>
      <c r="M84" s="31">
        <v>1.18916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1488.6</v>
      </c>
      <c r="D85" s="40">
        <v>1487.9833333333333</v>
      </c>
      <c r="E85" s="40">
        <v>1470.8166666666666</v>
      </c>
      <c r="F85" s="40">
        <v>1453.0333333333333</v>
      </c>
      <c r="G85" s="40">
        <v>1435.8666666666666</v>
      </c>
      <c r="H85" s="40">
        <v>1505.7666666666667</v>
      </c>
      <c r="I85" s="40">
        <v>1522.9333333333332</v>
      </c>
      <c r="J85" s="40">
        <v>1540.7166666666667</v>
      </c>
      <c r="K85" s="31">
        <v>1505.15</v>
      </c>
      <c r="L85" s="31">
        <v>1470.2</v>
      </c>
      <c r="M85" s="31">
        <v>12.320930000000001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180.4</v>
      </c>
      <c r="D86" s="40">
        <v>180.25</v>
      </c>
      <c r="E86" s="40">
        <v>178.15</v>
      </c>
      <c r="F86" s="40">
        <v>175.9</v>
      </c>
      <c r="G86" s="40">
        <v>173.8</v>
      </c>
      <c r="H86" s="40">
        <v>182.5</v>
      </c>
      <c r="I86" s="40">
        <v>184.60000000000002</v>
      </c>
      <c r="J86" s="40">
        <v>186.85</v>
      </c>
      <c r="K86" s="31">
        <v>182.35</v>
      </c>
      <c r="L86" s="31">
        <v>178</v>
      </c>
      <c r="M86" s="31">
        <v>33.675879999999999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81.349999999999994</v>
      </c>
      <c r="D87" s="40">
        <v>81.033333333333331</v>
      </c>
      <c r="E87" s="40">
        <v>79.816666666666663</v>
      </c>
      <c r="F87" s="40">
        <v>78.283333333333331</v>
      </c>
      <c r="G87" s="40">
        <v>77.066666666666663</v>
      </c>
      <c r="H87" s="40">
        <v>82.566666666666663</v>
      </c>
      <c r="I87" s="40">
        <v>83.783333333333331</v>
      </c>
      <c r="J87" s="40">
        <v>85.316666666666663</v>
      </c>
      <c r="K87" s="31">
        <v>82.25</v>
      </c>
      <c r="L87" s="31">
        <v>79.5</v>
      </c>
      <c r="M87" s="31">
        <v>236.86048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263.2</v>
      </c>
      <c r="D88" s="40">
        <v>263.98333333333329</v>
      </c>
      <c r="E88" s="40">
        <v>259.36666666666656</v>
      </c>
      <c r="F88" s="40">
        <v>255.53333333333325</v>
      </c>
      <c r="G88" s="40">
        <v>250.91666666666652</v>
      </c>
      <c r="H88" s="40">
        <v>267.81666666666661</v>
      </c>
      <c r="I88" s="40">
        <v>272.43333333333328</v>
      </c>
      <c r="J88" s="40">
        <v>276.26666666666665</v>
      </c>
      <c r="K88" s="31">
        <v>268.60000000000002</v>
      </c>
      <c r="L88" s="31">
        <v>260.14999999999998</v>
      </c>
      <c r="M88" s="31">
        <v>19.672709999999999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156.30000000000001</v>
      </c>
      <c r="D89" s="40">
        <v>157.35</v>
      </c>
      <c r="E89" s="40">
        <v>153.19999999999999</v>
      </c>
      <c r="F89" s="40">
        <v>150.1</v>
      </c>
      <c r="G89" s="40">
        <v>145.94999999999999</v>
      </c>
      <c r="H89" s="40">
        <v>160.44999999999999</v>
      </c>
      <c r="I89" s="40">
        <v>164.60000000000002</v>
      </c>
      <c r="J89" s="40">
        <v>167.7</v>
      </c>
      <c r="K89" s="31">
        <v>161.5</v>
      </c>
      <c r="L89" s="31">
        <v>154.25</v>
      </c>
      <c r="M89" s="31">
        <v>216.40236999999999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38</v>
      </c>
      <c r="D90" s="40">
        <v>37.633333333333333</v>
      </c>
      <c r="E90" s="40">
        <v>35.866666666666667</v>
      </c>
      <c r="F90" s="40">
        <v>33.733333333333334</v>
      </c>
      <c r="G90" s="40">
        <v>31.966666666666669</v>
      </c>
      <c r="H90" s="40">
        <v>39.766666666666666</v>
      </c>
      <c r="I90" s="40">
        <v>41.533333333333331</v>
      </c>
      <c r="J90" s="40">
        <v>43.666666666666664</v>
      </c>
      <c r="K90" s="31">
        <v>39.4</v>
      </c>
      <c r="L90" s="31">
        <v>35.5</v>
      </c>
      <c r="M90" s="31">
        <v>664.70479999999998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3714.75</v>
      </c>
      <c r="D91" s="40">
        <v>3694.75</v>
      </c>
      <c r="E91" s="40">
        <v>3624.3</v>
      </c>
      <c r="F91" s="40">
        <v>3533.8500000000004</v>
      </c>
      <c r="G91" s="40">
        <v>3463.4000000000005</v>
      </c>
      <c r="H91" s="40">
        <v>3785.2</v>
      </c>
      <c r="I91" s="40">
        <v>3855.6499999999996</v>
      </c>
      <c r="J91" s="40">
        <v>3946.0999999999995</v>
      </c>
      <c r="K91" s="31">
        <v>3765.2</v>
      </c>
      <c r="L91" s="31">
        <v>3604.3</v>
      </c>
      <c r="M91" s="31">
        <v>2.0378599999999998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509.1</v>
      </c>
      <c r="D92" s="40">
        <v>505.48333333333335</v>
      </c>
      <c r="E92" s="40">
        <v>496.2166666666667</v>
      </c>
      <c r="F92" s="40">
        <v>483.33333333333337</v>
      </c>
      <c r="G92" s="40">
        <v>474.06666666666672</v>
      </c>
      <c r="H92" s="40">
        <v>518.36666666666667</v>
      </c>
      <c r="I92" s="40">
        <v>527.63333333333333</v>
      </c>
      <c r="J92" s="40">
        <v>540.51666666666665</v>
      </c>
      <c r="K92" s="31">
        <v>514.75</v>
      </c>
      <c r="L92" s="31">
        <v>492.6</v>
      </c>
      <c r="M92" s="31">
        <v>18.694189999999999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633.85</v>
      </c>
      <c r="D93" s="40">
        <v>637.05000000000007</v>
      </c>
      <c r="E93" s="40">
        <v>630.05000000000018</v>
      </c>
      <c r="F93" s="40">
        <v>626.25000000000011</v>
      </c>
      <c r="G93" s="40">
        <v>619.25000000000023</v>
      </c>
      <c r="H93" s="40">
        <v>640.85000000000014</v>
      </c>
      <c r="I93" s="40">
        <v>647.84999999999991</v>
      </c>
      <c r="J93" s="40">
        <v>651.65000000000009</v>
      </c>
      <c r="K93" s="31">
        <v>644.04999999999995</v>
      </c>
      <c r="L93" s="31">
        <v>633.25</v>
      </c>
      <c r="M93" s="31">
        <v>1.2829299999999999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1022.35</v>
      </c>
      <c r="D94" s="40">
        <v>1032.0666666666666</v>
      </c>
      <c r="E94" s="40">
        <v>1005.4833333333331</v>
      </c>
      <c r="F94" s="40">
        <v>988.61666666666656</v>
      </c>
      <c r="G94" s="40">
        <v>962.03333333333308</v>
      </c>
      <c r="H94" s="40">
        <v>1048.9333333333332</v>
      </c>
      <c r="I94" s="40">
        <v>1075.5166666666667</v>
      </c>
      <c r="J94" s="40">
        <v>1092.3833333333332</v>
      </c>
      <c r="K94" s="31">
        <v>1058.6500000000001</v>
      </c>
      <c r="L94" s="31">
        <v>1015.2</v>
      </c>
      <c r="M94" s="31">
        <v>15.584989999999999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574</v>
      </c>
      <c r="D95" s="40">
        <v>571.98333333333335</v>
      </c>
      <c r="E95" s="40">
        <v>564.9666666666667</v>
      </c>
      <c r="F95" s="40">
        <v>555.93333333333339</v>
      </c>
      <c r="G95" s="40">
        <v>548.91666666666674</v>
      </c>
      <c r="H95" s="40">
        <v>581.01666666666665</v>
      </c>
      <c r="I95" s="40">
        <v>588.0333333333333</v>
      </c>
      <c r="J95" s="40">
        <v>597.06666666666661</v>
      </c>
      <c r="K95" s="31">
        <v>579</v>
      </c>
      <c r="L95" s="31">
        <v>562.95000000000005</v>
      </c>
      <c r="M95" s="31">
        <v>1.6091599999999999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2309.5</v>
      </c>
      <c r="D96" s="40">
        <v>2305.8333333333335</v>
      </c>
      <c r="E96" s="40">
        <v>2201.666666666667</v>
      </c>
      <c r="F96" s="40">
        <v>2093.8333333333335</v>
      </c>
      <c r="G96" s="40">
        <v>1989.666666666667</v>
      </c>
      <c r="H96" s="40">
        <v>2413.666666666667</v>
      </c>
      <c r="I96" s="40">
        <v>2517.8333333333339</v>
      </c>
      <c r="J96" s="40">
        <v>2625.666666666667</v>
      </c>
      <c r="K96" s="31">
        <v>2410</v>
      </c>
      <c r="L96" s="31">
        <v>2198</v>
      </c>
      <c r="M96" s="31">
        <v>56.531730000000003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1669.9</v>
      </c>
      <c r="D97" s="40">
        <v>1661.1499999999999</v>
      </c>
      <c r="E97" s="40">
        <v>1643.7999999999997</v>
      </c>
      <c r="F97" s="40">
        <v>1617.6999999999998</v>
      </c>
      <c r="G97" s="40">
        <v>1600.3499999999997</v>
      </c>
      <c r="H97" s="40">
        <v>1687.2499999999998</v>
      </c>
      <c r="I97" s="40">
        <v>1704.5999999999997</v>
      </c>
      <c r="J97" s="40">
        <v>1730.6999999999998</v>
      </c>
      <c r="K97" s="31">
        <v>1678.5</v>
      </c>
      <c r="L97" s="31">
        <v>1635.05</v>
      </c>
      <c r="M97" s="31">
        <v>8.1865299999999994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625.5</v>
      </c>
      <c r="D98" s="40">
        <v>625.94999999999993</v>
      </c>
      <c r="E98" s="40">
        <v>617.79999999999984</v>
      </c>
      <c r="F98" s="40">
        <v>610.09999999999991</v>
      </c>
      <c r="G98" s="40">
        <v>601.94999999999982</v>
      </c>
      <c r="H98" s="40">
        <v>633.64999999999986</v>
      </c>
      <c r="I98" s="40">
        <v>641.79999999999995</v>
      </c>
      <c r="J98" s="40">
        <v>649.49999999999989</v>
      </c>
      <c r="K98" s="31">
        <v>634.1</v>
      </c>
      <c r="L98" s="31">
        <v>618.25</v>
      </c>
      <c r="M98" s="31">
        <v>40.77657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322.60000000000002</v>
      </c>
      <c r="D99" s="40">
        <v>316</v>
      </c>
      <c r="E99" s="40">
        <v>309</v>
      </c>
      <c r="F99" s="40">
        <v>295.39999999999998</v>
      </c>
      <c r="G99" s="40">
        <v>288.39999999999998</v>
      </c>
      <c r="H99" s="40">
        <v>329.6</v>
      </c>
      <c r="I99" s="40">
        <v>336.6</v>
      </c>
      <c r="J99" s="40">
        <v>350.20000000000005</v>
      </c>
      <c r="K99" s="31">
        <v>323</v>
      </c>
      <c r="L99" s="31">
        <v>302.39999999999998</v>
      </c>
      <c r="M99" s="31">
        <v>18.602119999999999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1281.2</v>
      </c>
      <c r="D100" s="40">
        <v>1280.4833333333333</v>
      </c>
      <c r="E100" s="40">
        <v>1259.5166666666667</v>
      </c>
      <c r="F100" s="40">
        <v>1237.8333333333333</v>
      </c>
      <c r="G100" s="40">
        <v>1216.8666666666666</v>
      </c>
      <c r="H100" s="40">
        <v>1302.1666666666667</v>
      </c>
      <c r="I100" s="40">
        <v>1323.1333333333334</v>
      </c>
      <c r="J100" s="40">
        <v>1344.8166666666668</v>
      </c>
      <c r="K100" s="31">
        <v>1301.45</v>
      </c>
      <c r="L100" s="31">
        <v>1258.8</v>
      </c>
      <c r="M100" s="31">
        <v>46.398209999999999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2905.15</v>
      </c>
      <c r="D101" s="40">
        <v>2905.8666666666668</v>
      </c>
      <c r="E101" s="40">
        <v>2874.9333333333334</v>
      </c>
      <c r="F101" s="40">
        <v>2844.7166666666667</v>
      </c>
      <c r="G101" s="40">
        <v>2813.7833333333333</v>
      </c>
      <c r="H101" s="40">
        <v>2936.0833333333335</v>
      </c>
      <c r="I101" s="40">
        <v>2967.0166666666669</v>
      </c>
      <c r="J101" s="40">
        <v>2997.2333333333336</v>
      </c>
      <c r="K101" s="31">
        <v>2936.8</v>
      </c>
      <c r="L101" s="31">
        <v>2875.65</v>
      </c>
      <c r="M101" s="31">
        <v>73.382869999999997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1593.85</v>
      </c>
      <c r="D102" s="40">
        <v>1595.2</v>
      </c>
      <c r="E102" s="40">
        <v>1583.8000000000002</v>
      </c>
      <c r="F102" s="40">
        <v>1573.7500000000002</v>
      </c>
      <c r="G102" s="40">
        <v>1562.3500000000004</v>
      </c>
      <c r="H102" s="40">
        <v>1605.25</v>
      </c>
      <c r="I102" s="40">
        <v>1616.65</v>
      </c>
      <c r="J102" s="40">
        <v>1626.6999999999998</v>
      </c>
      <c r="K102" s="31">
        <v>1606.6</v>
      </c>
      <c r="L102" s="31">
        <v>1585.15</v>
      </c>
      <c r="M102" s="31">
        <v>81.315179999999998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734.75</v>
      </c>
      <c r="D103" s="40">
        <v>731.25</v>
      </c>
      <c r="E103" s="40">
        <v>724.5</v>
      </c>
      <c r="F103" s="40">
        <v>714.25</v>
      </c>
      <c r="G103" s="40">
        <v>707.5</v>
      </c>
      <c r="H103" s="40">
        <v>741.5</v>
      </c>
      <c r="I103" s="40">
        <v>748.25</v>
      </c>
      <c r="J103" s="40">
        <v>758.5</v>
      </c>
      <c r="K103" s="31">
        <v>738</v>
      </c>
      <c r="L103" s="31">
        <v>721</v>
      </c>
      <c r="M103" s="31">
        <v>52.002339999999997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1367.85</v>
      </c>
      <c r="D104" s="40">
        <v>1365.4333333333334</v>
      </c>
      <c r="E104" s="40">
        <v>1353.4166666666667</v>
      </c>
      <c r="F104" s="40">
        <v>1338.9833333333333</v>
      </c>
      <c r="G104" s="40">
        <v>1326.9666666666667</v>
      </c>
      <c r="H104" s="40">
        <v>1379.8666666666668</v>
      </c>
      <c r="I104" s="40">
        <v>1391.8833333333332</v>
      </c>
      <c r="J104" s="40">
        <v>1406.3166666666668</v>
      </c>
      <c r="K104" s="31">
        <v>1377.45</v>
      </c>
      <c r="L104" s="31">
        <v>1351</v>
      </c>
      <c r="M104" s="31">
        <v>8.6940200000000001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2886.15</v>
      </c>
      <c r="D105" s="40">
        <v>2890.7333333333336</v>
      </c>
      <c r="E105" s="40">
        <v>2860.916666666667</v>
      </c>
      <c r="F105" s="40">
        <v>2835.6833333333334</v>
      </c>
      <c r="G105" s="40">
        <v>2805.8666666666668</v>
      </c>
      <c r="H105" s="40">
        <v>2915.9666666666672</v>
      </c>
      <c r="I105" s="40">
        <v>2945.7833333333338</v>
      </c>
      <c r="J105" s="40">
        <v>2971.0166666666673</v>
      </c>
      <c r="K105" s="31">
        <v>2920.55</v>
      </c>
      <c r="L105" s="31">
        <v>2865.5</v>
      </c>
      <c r="M105" s="31">
        <v>6.1378700000000004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494.15</v>
      </c>
      <c r="D106" s="40">
        <v>488.14999999999992</v>
      </c>
      <c r="E106" s="40">
        <v>479.39999999999986</v>
      </c>
      <c r="F106" s="40">
        <v>464.64999999999992</v>
      </c>
      <c r="G106" s="40">
        <v>455.89999999999986</v>
      </c>
      <c r="H106" s="40">
        <v>502.89999999999986</v>
      </c>
      <c r="I106" s="40">
        <v>511.65</v>
      </c>
      <c r="J106" s="40">
        <v>526.39999999999986</v>
      </c>
      <c r="K106" s="31">
        <v>496.9</v>
      </c>
      <c r="L106" s="31">
        <v>473.4</v>
      </c>
      <c r="M106" s="31">
        <v>95.0822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1339.2</v>
      </c>
      <c r="D107" s="40">
        <v>1346.6833333333334</v>
      </c>
      <c r="E107" s="40">
        <v>1319.5666666666668</v>
      </c>
      <c r="F107" s="40">
        <v>1299.9333333333334</v>
      </c>
      <c r="G107" s="40">
        <v>1272.8166666666668</v>
      </c>
      <c r="H107" s="40">
        <v>1366.3166666666668</v>
      </c>
      <c r="I107" s="40">
        <v>1393.4333333333336</v>
      </c>
      <c r="J107" s="40">
        <v>1413.0666666666668</v>
      </c>
      <c r="K107" s="31">
        <v>1373.8</v>
      </c>
      <c r="L107" s="31">
        <v>1327.05</v>
      </c>
      <c r="M107" s="31">
        <v>12.40587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299.60000000000002</v>
      </c>
      <c r="D108" s="40">
        <v>296.5</v>
      </c>
      <c r="E108" s="40">
        <v>292.10000000000002</v>
      </c>
      <c r="F108" s="40">
        <v>284.60000000000002</v>
      </c>
      <c r="G108" s="40">
        <v>280.20000000000005</v>
      </c>
      <c r="H108" s="40">
        <v>304</v>
      </c>
      <c r="I108" s="40">
        <v>308.39999999999998</v>
      </c>
      <c r="J108" s="40">
        <v>315.89999999999998</v>
      </c>
      <c r="K108" s="31">
        <v>300.89999999999998</v>
      </c>
      <c r="L108" s="31">
        <v>289</v>
      </c>
      <c r="M108" s="31">
        <v>119.27055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2685.3</v>
      </c>
      <c r="D109" s="40">
        <v>2702.25</v>
      </c>
      <c r="E109" s="40">
        <v>2660.05</v>
      </c>
      <c r="F109" s="40">
        <v>2634.8</v>
      </c>
      <c r="G109" s="40">
        <v>2592.6000000000004</v>
      </c>
      <c r="H109" s="40">
        <v>2727.5</v>
      </c>
      <c r="I109" s="40">
        <v>2769.7</v>
      </c>
      <c r="J109" s="40">
        <v>2794.95</v>
      </c>
      <c r="K109" s="31">
        <v>2744.45</v>
      </c>
      <c r="L109" s="31">
        <v>2677</v>
      </c>
      <c r="M109" s="31">
        <v>15.03894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321.85000000000002</v>
      </c>
      <c r="D110" s="40">
        <v>321.5</v>
      </c>
      <c r="E110" s="40">
        <v>318.35000000000002</v>
      </c>
      <c r="F110" s="40">
        <v>314.85000000000002</v>
      </c>
      <c r="G110" s="40">
        <v>311.70000000000005</v>
      </c>
      <c r="H110" s="40">
        <v>325</v>
      </c>
      <c r="I110" s="40">
        <v>328.15</v>
      </c>
      <c r="J110" s="40">
        <v>331.65</v>
      </c>
      <c r="K110" s="31">
        <v>324.64999999999998</v>
      </c>
      <c r="L110" s="31">
        <v>318</v>
      </c>
      <c r="M110" s="31">
        <v>16.133030000000002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2746.45</v>
      </c>
      <c r="D111" s="40">
        <v>2759.5</v>
      </c>
      <c r="E111" s="40">
        <v>2726.05</v>
      </c>
      <c r="F111" s="40">
        <v>2705.65</v>
      </c>
      <c r="G111" s="40">
        <v>2672.2000000000003</v>
      </c>
      <c r="H111" s="40">
        <v>2779.9</v>
      </c>
      <c r="I111" s="40">
        <v>2813.35</v>
      </c>
      <c r="J111" s="40">
        <v>2833.75</v>
      </c>
      <c r="K111" s="31">
        <v>2792.95</v>
      </c>
      <c r="L111" s="31">
        <v>2739.1</v>
      </c>
      <c r="M111" s="31">
        <v>33.333219999999997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709.5</v>
      </c>
      <c r="D112" s="40">
        <v>707.58333333333337</v>
      </c>
      <c r="E112" s="40">
        <v>703.2166666666667</v>
      </c>
      <c r="F112" s="40">
        <v>696.93333333333328</v>
      </c>
      <c r="G112" s="40">
        <v>692.56666666666661</v>
      </c>
      <c r="H112" s="40">
        <v>713.86666666666679</v>
      </c>
      <c r="I112" s="40">
        <v>718.23333333333335</v>
      </c>
      <c r="J112" s="40">
        <v>724.51666666666688</v>
      </c>
      <c r="K112" s="31">
        <v>711.95</v>
      </c>
      <c r="L112" s="31">
        <v>701.3</v>
      </c>
      <c r="M112" s="31">
        <v>114.53404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1600.4</v>
      </c>
      <c r="D113" s="40">
        <v>1581.8333333333333</v>
      </c>
      <c r="E113" s="40">
        <v>1558.6166666666666</v>
      </c>
      <c r="F113" s="40">
        <v>1516.8333333333333</v>
      </c>
      <c r="G113" s="40">
        <v>1493.6166666666666</v>
      </c>
      <c r="H113" s="40">
        <v>1623.6166666666666</v>
      </c>
      <c r="I113" s="40">
        <v>1646.8333333333333</v>
      </c>
      <c r="J113" s="40">
        <v>1688.6166666666666</v>
      </c>
      <c r="K113" s="31">
        <v>1605.05</v>
      </c>
      <c r="L113" s="31">
        <v>1540.05</v>
      </c>
      <c r="M113" s="31">
        <v>7.79976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673</v>
      </c>
      <c r="D114" s="40">
        <v>670.43333333333328</v>
      </c>
      <c r="E114" s="40">
        <v>662.36666666666656</v>
      </c>
      <c r="F114" s="40">
        <v>651.73333333333323</v>
      </c>
      <c r="G114" s="40">
        <v>643.66666666666652</v>
      </c>
      <c r="H114" s="40">
        <v>681.06666666666661</v>
      </c>
      <c r="I114" s="40">
        <v>689.13333333333344</v>
      </c>
      <c r="J114" s="40">
        <v>699.76666666666665</v>
      </c>
      <c r="K114" s="31">
        <v>678.5</v>
      </c>
      <c r="L114" s="31">
        <v>659.8</v>
      </c>
      <c r="M114" s="31">
        <v>8.0960199999999993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759.1</v>
      </c>
      <c r="D115" s="40">
        <v>747.69999999999993</v>
      </c>
      <c r="E115" s="40">
        <v>731.39999999999986</v>
      </c>
      <c r="F115" s="40">
        <v>703.69999999999993</v>
      </c>
      <c r="G115" s="40">
        <v>687.39999999999986</v>
      </c>
      <c r="H115" s="40">
        <v>775.39999999999986</v>
      </c>
      <c r="I115" s="40">
        <v>791.69999999999982</v>
      </c>
      <c r="J115" s="40">
        <v>819.39999999999986</v>
      </c>
      <c r="K115" s="31">
        <v>764</v>
      </c>
      <c r="L115" s="31">
        <v>720</v>
      </c>
      <c r="M115" s="31">
        <v>4.0478399999999999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48.3</v>
      </c>
      <c r="D116" s="40">
        <v>47.566666666666663</v>
      </c>
      <c r="E116" s="40">
        <v>46.483333333333327</v>
      </c>
      <c r="F116" s="40">
        <v>44.666666666666664</v>
      </c>
      <c r="G116" s="40">
        <v>43.583333333333329</v>
      </c>
      <c r="H116" s="40">
        <v>49.383333333333326</v>
      </c>
      <c r="I116" s="40">
        <v>50.466666666666669</v>
      </c>
      <c r="J116" s="40">
        <v>52.283333333333324</v>
      </c>
      <c r="K116" s="31">
        <v>48.65</v>
      </c>
      <c r="L116" s="31">
        <v>45.75</v>
      </c>
      <c r="M116" s="31">
        <v>351.69380999999998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238.1</v>
      </c>
      <c r="D117" s="40">
        <v>238.4</v>
      </c>
      <c r="E117" s="40">
        <v>235.4</v>
      </c>
      <c r="F117" s="40">
        <v>232.7</v>
      </c>
      <c r="G117" s="40">
        <v>229.7</v>
      </c>
      <c r="H117" s="40">
        <v>241.10000000000002</v>
      </c>
      <c r="I117" s="40">
        <v>244.10000000000002</v>
      </c>
      <c r="J117" s="40">
        <v>246.80000000000004</v>
      </c>
      <c r="K117" s="31">
        <v>241.4</v>
      </c>
      <c r="L117" s="31">
        <v>235.7</v>
      </c>
      <c r="M117" s="31">
        <v>154.50046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228.55</v>
      </c>
      <c r="D118" s="40">
        <v>228.13333333333335</v>
      </c>
      <c r="E118" s="40">
        <v>222.9666666666667</v>
      </c>
      <c r="F118" s="40">
        <v>217.38333333333335</v>
      </c>
      <c r="G118" s="40">
        <v>212.2166666666667</v>
      </c>
      <c r="H118" s="40">
        <v>233.7166666666667</v>
      </c>
      <c r="I118" s="40">
        <v>238.88333333333338</v>
      </c>
      <c r="J118" s="40">
        <v>244.4666666666667</v>
      </c>
      <c r="K118" s="31">
        <v>233.3</v>
      </c>
      <c r="L118" s="31">
        <v>222.55</v>
      </c>
      <c r="M118" s="31">
        <v>139.68908999999999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8249.6</v>
      </c>
      <c r="D119" s="40">
        <v>8256.7166666666653</v>
      </c>
      <c r="E119" s="40">
        <v>8168.4333333333307</v>
      </c>
      <c r="F119" s="40">
        <v>8087.2666666666655</v>
      </c>
      <c r="G119" s="40">
        <v>7998.9833333333308</v>
      </c>
      <c r="H119" s="40">
        <v>8337.8833333333314</v>
      </c>
      <c r="I119" s="40">
        <v>8426.1666666666679</v>
      </c>
      <c r="J119" s="40">
        <v>8507.3333333333303</v>
      </c>
      <c r="K119" s="31">
        <v>8345</v>
      </c>
      <c r="L119" s="31">
        <v>8175.55</v>
      </c>
      <c r="M119" s="31">
        <v>0.73858999999999997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185.3</v>
      </c>
      <c r="D120" s="40">
        <v>186.65</v>
      </c>
      <c r="E120" s="40">
        <v>182.65</v>
      </c>
      <c r="F120" s="40">
        <v>180</v>
      </c>
      <c r="G120" s="40">
        <v>176</v>
      </c>
      <c r="H120" s="40">
        <v>189.3</v>
      </c>
      <c r="I120" s="40">
        <v>193.3</v>
      </c>
      <c r="J120" s="40">
        <v>195.95000000000002</v>
      </c>
      <c r="K120" s="31">
        <v>190.65</v>
      </c>
      <c r="L120" s="31">
        <v>184</v>
      </c>
      <c r="M120" s="31">
        <v>94.968310000000002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127.45</v>
      </c>
      <c r="D121" s="40">
        <v>125.81666666666666</v>
      </c>
      <c r="E121" s="40">
        <v>123.63333333333333</v>
      </c>
      <c r="F121" s="40">
        <v>119.81666666666666</v>
      </c>
      <c r="G121" s="40">
        <v>117.63333333333333</v>
      </c>
      <c r="H121" s="40">
        <v>129.63333333333333</v>
      </c>
      <c r="I121" s="40">
        <v>131.81666666666666</v>
      </c>
      <c r="J121" s="40">
        <v>135.63333333333333</v>
      </c>
      <c r="K121" s="31">
        <v>128</v>
      </c>
      <c r="L121" s="31">
        <v>122</v>
      </c>
      <c r="M121" s="31">
        <v>198.48535999999999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3770.15</v>
      </c>
      <c r="D122" s="40">
        <v>3794.8666666666668</v>
      </c>
      <c r="E122" s="40">
        <v>3730.8333333333335</v>
      </c>
      <c r="F122" s="40">
        <v>3691.5166666666669</v>
      </c>
      <c r="G122" s="40">
        <v>3627.4833333333336</v>
      </c>
      <c r="H122" s="40">
        <v>3834.1833333333334</v>
      </c>
      <c r="I122" s="40">
        <v>3898.2166666666662</v>
      </c>
      <c r="J122" s="40">
        <v>3937.5333333333333</v>
      </c>
      <c r="K122" s="31">
        <v>3858.9</v>
      </c>
      <c r="L122" s="31">
        <v>3755.55</v>
      </c>
      <c r="M122" s="31">
        <v>25.791509999999999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518.65</v>
      </c>
      <c r="D123" s="40">
        <v>516.5333333333333</v>
      </c>
      <c r="E123" s="40">
        <v>512.41666666666663</v>
      </c>
      <c r="F123" s="40">
        <v>506.18333333333334</v>
      </c>
      <c r="G123" s="40">
        <v>502.06666666666666</v>
      </c>
      <c r="H123" s="40">
        <v>522.76666666666665</v>
      </c>
      <c r="I123" s="40">
        <v>526.88333333333344</v>
      </c>
      <c r="J123" s="40">
        <v>533.11666666666656</v>
      </c>
      <c r="K123" s="31">
        <v>520.65</v>
      </c>
      <c r="L123" s="31">
        <v>510.3</v>
      </c>
      <c r="M123" s="31">
        <v>49.476010000000002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318</v>
      </c>
      <c r="D124" s="40">
        <v>319.34999999999997</v>
      </c>
      <c r="E124" s="40">
        <v>311.09999999999991</v>
      </c>
      <c r="F124" s="40">
        <v>304.19999999999993</v>
      </c>
      <c r="G124" s="40">
        <v>295.94999999999987</v>
      </c>
      <c r="H124" s="40">
        <v>326.24999999999994</v>
      </c>
      <c r="I124" s="40">
        <v>334.50000000000006</v>
      </c>
      <c r="J124" s="40">
        <v>341.4</v>
      </c>
      <c r="K124" s="31">
        <v>327.60000000000002</v>
      </c>
      <c r="L124" s="31">
        <v>312.45</v>
      </c>
      <c r="M124" s="31">
        <v>96.907179999999997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1123.2</v>
      </c>
      <c r="D125" s="40">
        <v>1124.7333333333333</v>
      </c>
      <c r="E125" s="40">
        <v>1112.5666666666666</v>
      </c>
      <c r="F125" s="40">
        <v>1101.9333333333332</v>
      </c>
      <c r="G125" s="40">
        <v>1089.7666666666664</v>
      </c>
      <c r="H125" s="40">
        <v>1135.3666666666668</v>
      </c>
      <c r="I125" s="40">
        <v>1147.5333333333333</v>
      </c>
      <c r="J125" s="40">
        <v>1158.166666666667</v>
      </c>
      <c r="K125" s="31">
        <v>1136.9000000000001</v>
      </c>
      <c r="L125" s="31">
        <v>1114.0999999999999</v>
      </c>
      <c r="M125" s="31">
        <v>55.740479999999998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6441.8</v>
      </c>
      <c r="D126" s="40">
        <v>6509.8666666666659</v>
      </c>
      <c r="E126" s="40">
        <v>6342.9333333333316</v>
      </c>
      <c r="F126" s="40">
        <v>6244.0666666666657</v>
      </c>
      <c r="G126" s="40">
        <v>6077.1333333333314</v>
      </c>
      <c r="H126" s="40">
        <v>6608.7333333333318</v>
      </c>
      <c r="I126" s="40">
        <v>6775.6666666666661</v>
      </c>
      <c r="J126" s="40">
        <v>6874.5333333333319</v>
      </c>
      <c r="K126" s="31">
        <v>6676.8</v>
      </c>
      <c r="L126" s="31">
        <v>6411</v>
      </c>
      <c r="M126" s="31">
        <v>6.4446199999999996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1692.25</v>
      </c>
      <c r="D127" s="40">
        <v>1682.8833333333332</v>
      </c>
      <c r="E127" s="40">
        <v>1664.3666666666663</v>
      </c>
      <c r="F127" s="40">
        <v>1636.4833333333331</v>
      </c>
      <c r="G127" s="40">
        <v>1617.9666666666662</v>
      </c>
      <c r="H127" s="40">
        <v>1710.7666666666664</v>
      </c>
      <c r="I127" s="40">
        <v>1729.2833333333333</v>
      </c>
      <c r="J127" s="40">
        <v>1757.1666666666665</v>
      </c>
      <c r="K127" s="31">
        <v>1701.4</v>
      </c>
      <c r="L127" s="31">
        <v>1655</v>
      </c>
      <c r="M127" s="31">
        <v>77.925479999999993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2009.3</v>
      </c>
      <c r="D128" s="40">
        <v>2022.4166666666667</v>
      </c>
      <c r="E128" s="40">
        <v>1986.9333333333334</v>
      </c>
      <c r="F128" s="40">
        <v>1964.5666666666666</v>
      </c>
      <c r="G128" s="40">
        <v>1929.0833333333333</v>
      </c>
      <c r="H128" s="40">
        <v>2044.7833333333335</v>
      </c>
      <c r="I128" s="40">
        <v>2080.2666666666664</v>
      </c>
      <c r="J128" s="40">
        <v>2102.6333333333337</v>
      </c>
      <c r="K128" s="31">
        <v>2057.9</v>
      </c>
      <c r="L128" s="31">
        <v>2000.05</v>
      </c>
      <c r="M128" s="31">
        <v>6.9365800000000002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2357.25</v>
      </c>
      <c r="D129" s="40">
        <v>2363.5166666666669</v>
      </c>
      <c r="E129" s="40">
        <v>2317.0333333333338</v>
      </c>
      <c r="F129" s="40">
        <v>2276.8166666666671</v>
      </c>
      <c r="G129" s="40">
        <v>2230.3333333333339</v>
      </c>
      <c r="H129" s="40">
        <v>2403.7333333333336</v>
      </c>
      <c r="I129" s="40">
        <v>2450.2166666666662</v>
      </c>
      <c r="J129" s="40">
        <v>2490.4333333333334</v>
      </c>
      <c r="K129" s="31">
        <v>2410</v>
      </c>
      <c r="L129" s="31">
        <v>2323.3000000000002</v>
      </c>
      <c r="M129" s="31">
        <v>1.6559900000000001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385.05</v>
      </c>
      <c r="D130" s="40">
        <v>376.7166666666667</v>
      </c>
      <c r="E130" s="40">
        <v>368.33333333333337</v>
      </c>
      <c r="F130" s="40">
        <v>351.61666666666667</v>
      </c>
      <c r="G130" s="40">
        <v>343.23333333333335</v>
      </c>
      <c r="H130" s="40">
        <v>393.43333333333339</v>
      </c>
      <c r="I130" s="40">
        <v>401.81666666666672</v>
      </c>
      <c r="J130" s="40">
        <v>418.53333333333342</v>
      </c>
      <c r="K130" s="31">
        <v>385.1</v>
      </c>
      <c r="L130" s="31">
        <v>360</v>
      </c>
      <c r="M130" s="31">
        <v>15.454610000000001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679.8</v>
      </c>
      <c r="D131" s="40">
        <v>672.56666666666661</v>
      </c>
      <c r="E131" s="40">
        <v>660.83333333333326</v>
      </c>
      <c r="F131" s="40">
        <v>641.86666666666667</v>
      </c>
      <c r="G131" s="40">
        <v>630.13333333333333</v>
      </c>
      <c r="H131" s="40">
        <v>691.53333333333319</v>
      </c>
      <c r="I131" s="40">
        <v>703.26666666666654</v>
      </c>
      <c r="J131" s="40">
        <v>722.23333333333312</v>
      </c>
      <c r="K131" s="31">
        <v>684.3</v>
      </c>
      <c r="L131" s="31">
        <v>653.6</v>
      </c>
      <c r="M131" s="31">
        <v>73.451490000000007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382.5</v>
      </c>
      <c r="D132" s="40">
        <v>375.89999999999992</v>
      </c>
      <c r="E132" s="40">
        <v>364.99999999999983</v>
      </c>
      <c r="F132" s="40">
        <v>347.49999999999989</v>
      </c>
      <c r="G132" s="40">
        <v>336.5999999999998</v>
      </c>
      <c r="H132" s="40">
        <v>393.39999999999986</v>
      </c>
      <c r="I132" s="40">
        <v>404.29999999999995</v>
      </c>
      <c r="J132" s="40">
        <v>421.7999999999999</v>
      </c>
      <c r="K132" s="31">
        <v>386.8</v>
      </c>
      <c r="L132" s="31">
        <v>358.4</v>
      </c>
      <c r="M132" s="31">
        <v>185.37905000000001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4070.5</v>
      </c>
      <c r="D133" s="40">
        <v>4045.9333333333329</v>
      </c>
      <c r="E133" s="40">
        <v>3966.3666666666659</v>
      </c>
      <c r="F133" s="40">
        <v>3862.2333333333331</v>
      </c>
      <c r="G133" s="40">
        <v>3782.6666666666661</v>
      </c>
      <c r="H133" s="40">
        <v>4150.0666666666657</v>
      </c>
      <c r="I133" s="40">
        <v>4229.6333333333323</v>
      </c>
      <c r="J133" s="40">
        <v>4333.7666666666655</v>
      </c>
      <c r="K133" s="31">
        <v>4125.5</v>
      </c>
      <c r="L133" s="31">
        <v>3941.8</v>
      </c>
      <c r="M133" s="31">
        <v>5.3158899999999996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2030.45</v>
      </c>
      <c r="D134" s="40">
        <v>2036.8666666666668</v>
      </c>
      <c r="E134" s="40">
        <v>2013.7333333333336</v>
      </c>
      <c r="F134" s="40">
        <v>1997.0166666666669</v>
      </c>
      <c r="G134" s="40">
        <v>1973.8833333333337</v>
      </c>
      <c r="H134" s="40">
        <v>2053.5833333333335</v>
      </c>
      <c r="I134" s="40">
        <v>2076.7166666666667</v>
      </c>
      <c r="J134" s="40">
        <v>2093.4333333333334</v>
      </c>
      <c r="K134" s="31">
        <v>2060</v>
      </c>
      <c r="L134" s="31">
        <v>2020.15</v>
      </c>
      <c r="M134" s="31">
        <v>34.203139999999998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89.9</v>
      </c>
      <c r="D135" s="40">
        <v>89.033333333333346</v>
      </c>
      <c r="E135" s="40">
        <v>87.766666666666694</v>
      </c>
      <c r="F135" s="40">
        <v>85.633333333333354</v>
      </c>
      <c r="G135" s="40">
        <v>84.366666666666703</v>
      </c>
      <c r="H135" s="40">
        <v>91.166666666666686</v>
      </c>
      <c r="I135" s="40">
        <v>92.433333333333337</v>
      </c>
      <c r="J135" s="40">
        <v>94.566666666666677</v>
      </c>
      <c r="K135" s="31">
        <v>90.3</v>
      </c>
      <c r="L135" s="31">
        <v>86.9</v>
      </c>
      <c r="M135" s="31">
        <v>128.17821000000001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4785.8</v>
      </c>
      <c r="D136" s="40">
        <v>4731.666666666667</v>
      </c>
      <c r="E136" s="40">
        <v>4565.3333333333339</v>
      </c>
      <c r="F136" s="40">
        <v>4344.8666666666668</v>
      </c>
      <c r="G136" s="40">
        <v>4178.5333333333338</v>
      </c>
      <c r="H136" s="40">
        <v>4952.1333333333341</v>
      </c>
      <c r="I136" s="40">
        <v>5118.4666666666681</v>
      </c>
      <c r="J136" s="40">
        <v>5338.9333333333343</v>
      </c>
      <c r="K136" s="31">
        <v>4898</v>
      </c>
      <c r="L136" s="31">
        <v>4511.2</v>
      </c>
      <c r="M136" s="31">
        <v>9.3171199999999992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434.95</v>
      </c>
      <c r="D137" s="40">
        <v>434.7166666666667</v>
      </c>
      <c r="E137" s="40">
        <v>428.93333333333339</v>
      </c>
      <c r="F137" s="40">
        <v>422.91666666666669</v>
      </c>
      <c r="G137" s="40">
        <v>417.13333333333338</v>
      </c>
      <c r="H137" s="40">
        <v>440.73333333333341</v>
      </c>
      <c r="I137" s="40">
        <v>446.51666666666671</v>
      </c>
      <c r="J137" s="40">
        <v>452.53333333333342</v>
      </c>
      <c r="K137" s="31">
        <v>440.5</v>
      </c>
      <c r="L137" s="31">
        <v>428.7</v>
      </c>
      <c r="M137" s="31">
        <v>26.25582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5744.6</v>
      </c>
      <c r="D138" s="40">
        <v>5766.7</v>
      </c>
      <c r="E138" s="40">
        <v>5613.45</v>
      </c>
      <c r="F138" s="40">
        <v>5482.3</v>
      </c>
      <c r="G138" s="40">
        <v>5329.05</v>
      </c>
      <c r="H138" s="40">
        <v>5897.8499999999995</v>
      </c>
      <c r="I138" s="40">
        <v>6051.0999999999995</v>
      </c>
      <c r="J138" s="40">
        <v>6182.2499999999991</v>
      </c>
      <c r="K138" s="31">
        <v>5919.95</v>
      </c>
      <c r="L138" s="31">
        <v>5635.55</v>
      </c>
      <c r="M138" s="31">
        <v>7.8382500000000004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1721</v>
      </c>
      <c r="D139" s="40">
        <v>1726.5333333333335</v>
      </c>
      <c r="E139" s="40">
        <v>1711.0666666666671</v>
      </c>
      <c r="F139" s="40">
        <v>1701.1333333333334</v>
      </c>
      <c r="G139" s="40">
        <v>1685.666666666667</v>
      </c>
      <c r="H139" s="40">
        <v>1736.4666666666672</v>
      </c>
      <c r="I139" s="40">
        <v>1751.9333333333338</v>
      </c>
      <c r="J139" s="40">
        <v>1761.8666666666672</v>
      </c>
      <c r="K139" s="31">
        <v>1742</v>
      </c>
      <c r="L139" s="31">
        <v>1716.6</v>
      </c>
      <c r="M139" s="31">
        <v>16.987469999999998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599.70000000000005</v>
      </c>
      <c r="D140" s="40">
        <v>596.31666666666672</v>
      </c>
      <c r="E140" s="40">
        <v>590.63333333333344</v>
      </c>
      <c r="F140" s="40">
        <v>581.56666666666672</v>
      </c>
      <c r="G140" s="40">
        <v>575.88333333333344</v>
      </c>
      <c r="H140" s="40">
        <v>605.38333333333344</v>
      </c>
      <c r="I140" s="40">
        <v>611.06666666666661</v>
      </c>
      <c r="J140" s="40">
        <v>620.13333333333344</v>
      </c>
      <c r="K140" s="31">
        <v>602</v>
      </c>
      <c r="L140" s="31">
        <v>587.25</v>
      </c>
      <c r="M140" s="31">
        <v>19.41262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947.55</v>
      </c>
      <c r="D141" s="40">
        <v>952.19999999999993</v>
      </c>
      <c r="E141" s="40">
        <v>940.34999999999991</v>
      </c>
      <c r="F141" s="40">
        <v>933.15</v>
      </c>
      <c r="G141" s="40">
        <v>921.3</v>
      </c>
      <c r="H141" s="40">
        <v>959.39999999999986</v>
      </c>
      <c r="I141" s="40">
        <v>971.25</v>
      </c>
      <c r="J141" s="40">
        <v>978.44999999999982</v>
      </c>
      <c r="K141" s="31">
        <v>964.05</v>
      </c>
      <c r="L141" s="31">
        <v>945</v>
      </c>
      <c r="M141" s="31">
        <v>33.893169999999998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79056.7</v>
      </c>
      <c r="D142" s="40">
        <v>79463.083333333328</v>
      </c>
      <c r="E142" s="40">
        <v>78494.666666666657</v>
      </c>
      <c r="F142" s="40">
        <v>77932.633333333331</v>
      </c>
      <c r="G142" s="40">
        <v>76964.21666666666</v>
      </c>
      <c r="H142" s="40">
        <v>80025.116666666654</v>
      </c>
      <c r="I142" s="40">
        <v>80993.533333333311</v>
      </c>
      <c r="J142" s="40">
        <v>81555.566666666651</v>
      </c>
      <c r="K142" s="31">
        <v>80431.5</v>
      </c>
      <c r="L142" s="31">
        <v>78901.05</v>
      </c>
      <c r="M142" s="31">
        <v>0.25731999999999999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1075.0999999999999</v>
      </c>
      <c r="D143" s="40">
        <v>1071.4666666666665</v>
      </c>
      <c r="E143" s="40">
        <v>1062.383333333333</v>
      </c>
      <c r="F143" s="40">
        <v>1049.6666666666665</v>
      </c>
      <c r="G143" s="40">
        <v>1040.583333333333</v>
      </c>
      <c r="H143" s="40">
        <v>1084.1833333333329</v>
      </c>
      <c r="I143" s="40">
        <v>1093.2666666666664</v>
      </c>
      <c r="J143" s="40">
        <v>1105.9833333333329</v>
      </c>
      <c r="K143" s="31">
        <v>1080.55</v>
      </c>
      <c r="L143" s="31">
        <v>1058.75</v>
      </c>
      <c r="M143" s="31">
        <v>5.58127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183.5</v>
      </c>
      <c r="D144" s="40">
        <v>181.46666666666667</v>
      </c>
      <c r="E144" s="40">
        <v>177.48333333333335</v>
      </c>
      <c r="F144" s="40">
        <v>171.46666666666667</v>
      </c>
      <c r="G144" s="40">
        <v>167.48333333333335</v>
      </c>
      <c r="H144" s="40">
        <v>187.48333333333335</v>
      </c>
      <c r="I144" s="40">
        <v>191.46666666666664</v>
      </c>
      <c r="J144" s="40">
        <v>197.48333333333335</v>
      </c>
      <c r="K144" s="31">
        <v>185.45</v>
      </c>
      <c r="L144" s="31">
        <v>175.45</v>
      </c>
      <c r="M144" s="31">
        <v>56.212829999999997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812.1</v>
      </c>
      <c r="D145" s="40">
        <v>808.93333333333339</v>
      </c>
      <c r="E145" s="40">
        <v>802.16666666666674</v>
      </c>
      <c r="F145" s="40">
        <v>792.23333333333335</v>
      </c>
      <c r="G145" s="40">
        <v>785.4666666666667</v>
      </c>
      <c r="H145" s="40">
        <v>818.86666666666679</v>
      </c>
      <c r="I145" s="40">
        <v>825.63333333333344</v>
      </c>
      <c r="J145" s="40">
        <v>835.56666666666683</v>
      </c>
      <c r="K145" s="31">
        <v>815.7</v>
      </c>
      <c r="L145" s="31">
        <v>799</v>
      </c>
      <c r="M145" s="31">
        <v>22.91977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173.25</v>
      </c>
      <c r="D146" s="40">
        <v>171.76666666666665</v>
      </c>
      <c r="E146" s="40">
        <v>168.2833333333333</v>
      </c>
      <c r="F146" s="40">
        <v>163.31666666666666</v>
      </c>
      <c r="G146" s="40">
        <v>159.83333333333331</v>
      </c>
      <c r="H146" s="40">
        <v>176.73333333333329</v>
      </c>
      <c r="I146" s="40">
        <v>180.21666666666664</v>
      </c>
      <c r="J146" s="40">
        <v>185.18333333333328</v>
      </c>
      <c r="K146" s="31">
        <v>175.25</v>
      </c>
      <c r="L146" s="31">
        <v>166.8</v>
      </c>
      <c r="M146" s="31">
        <v>55.495710000000003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553.45000000000005</v>
      </c>
      <c r="D147" s="40">
        <v>553.30000000000007</v>
      </c>
      <c r="E147" s="40">
        <v>547.40000000000009</v>
      </c>
      <c r="F147" s="40">
        <v>541.35</v>
      </c>
      <c r="G147" s="40">
        <v>535.45000000000005</v>
      </c>
      <c r="H147" s="40">
        <v>559.35000000000014</v>
      </c>
      <c r="I147" s="40">
        <v>565.25</v>
      </c>
      <c r="J147" s="40">
        <v>571.30000000000018</v>
      </c>
      <c r="K147" s="31">
        <v>559.20000000000005</v>
      </c>
      <c r="L147" s="31">
        <v>547.25</v>
      </c>
      <c r="M147" s="31">
        <v>20.901060000000001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7384.05</v>
      </c>
      <c r="D148" s="40">
        <v>7380.0166666666664</v>
      </c>
      <c r="E148" s="40">
        <v>7295.0333333333328</v>
      </c>
      <c r="F148" s="40">
        <v>7206.0166666666664</v>
      </c>
      <c r="G148" s="40">
        <v>7121.0333333333328</v>
      </c>
      <c r="H148" s="40">
        <v>7469.0333333333328</v>
      </c>
      <c r="I148" s="40">
        <v>7554.0166666666664</v>
      </c>
      <c r="J148" s="40">
        <v>7643.0333333333328</v>
      </c>
      <c r="K148" s="31">
        <v>7465</v>
      </c>
      <c r="L148" s="31">
        <v>7291</v>
      </c>
      <c r="M148" s="31">
        <v>6.4355599999999997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1004.3</v>
      </c>
      <c r="D149" s="40">
        <v>998.33333333333337</v>
      </c>
      <c r="E149" s="40">
        <v>988.01666666666677</v>
      </c>
      <c r="F149" s="40">
        <v>971.73333333333335</v>
      </c>
      <c r="G149" s="40">
        <v>961.41666666666674</v>
      </c>
      <c r="H149" s="40">
        <v>1014.6166666666668</v>
      </c>
      <c r="I149" s="40">
        <v>1024.9333333333334</v>
      </c>
      <c r="J149" s="40">
        <v>1041.2166666666667</v>
      </c>
      <c r="K149" s="31">
        <v>1008.65</v>
      </c>
      <c r="L149" s="31">
        <v>982.05</v>
      </c>
      <c r="M149" s="31">
        <v>13.366160000000001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4231.8999999999996</v>
      </c>
      <c r="D150" s="40">
        <v>4228.45</v>
      </c>
      <c r="E150" s="40">
        <v>4121.8999999999996</v>
      </c>
      <c r="F150" s="40">
        <v>4011.8999999999996</v>
      </c>
      <c r="G150" s="40">
        <v>3905.3499999999995</v>
      </c>
      <c r="H150" s="40">
        <v>4338.45</v>
      </c>
      <c r="I150" s="40">
        <v>4445.0000000000009</v>
      </c>
      <c r="J150" s="40">
        <v>4555</v>
      </c>
      <c r="K150" s="31">
        <v>4335</v>
      </c>
      <c r="L150" s="31">
        <v>4118.45</v>
      </c>
      <c r="M150" s="31">
        <v>20.644259999999999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3145.15</v>
      </c>
      <c r="D151" s="40">
        <v>3147.6999999999994</v>
      </c>
      <c r="E151" s="40">
        <v>3069.3999999999987</v>
      </c>
      <c r="F151" s="40">
        <v>2993.6499999999992</v>
      </c>
      <c r="G151" s="40">
        <v>2915.3499999999985</v>
      </c>
      <c r="H151" s="40">
        <v>3223.4499999999989</v>
      </c>
      <c r="I151" s="40">
        <v>3301.7499999999991</v>
      </c>
      <c r="J151" s="40">
        <v>3377.4999999999991</v>
      </c>
      <c r="K151" s="31">
        <v>3226</v>
      </c>
      <c r="L151" s="31">
        <v>3071.95</v>
      </c>
      <c r="M151" s="31">
        <v>11.774749999999999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1469.5</v>
      </c>
      <c r="D152" s="40">
        <v>1467.2</v>
      </c>
      <c r="E152" s="40">
        <v>1449.3000000000002</v>
      </c>
      <c r="F152" s="40">
        <v>1429.1000000000001</v>
      </c>
      <c r="G152" s="40">
        <v>1411.2000000000003</v>
      </c>
      <c r="H152" s="40">
        <v>1487.4</v>
      </c>
      <c r="I152" s="40">
        <v>1505.3000000000002</v>
      </c>
      <c r="J152" s="40">
        <v>1525.5</v>
      </c>
      <c r="K152" s="31">
        <v>1485.1</v>
      </c>
      <c r="L152" s="31">
        <v>1447</v>
      </c>
      <c r="M152" s="31">
        <v>5.4422100000000002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886</v>
      </c>
      <c r="D153" s="40">
        <v>886.36666666666667</v>
      </c>
      <c r="E153" s="40">
        <v>878.23333333333335</v>
      </c>
      <c r="F153" s="40">
        <v>870.4666666666667</v>
      </c>
      <c r="G153" s="40">
        <v>862.33333333333337</v>
      </c>
      <c r="H153" s="40">
        <v>894.13333333333333</v>
      </c>
      <c r="I153" s="40">
        <v>902.26666666666677</v>
      </c>
      <c r="J153" s="40">
        <v>910.0333333333333</v>
      </c>
      <c r="K153" s="31">
        <v>894.5</v>
      </c>
      <c r="L153" s="31">
        <v>878.6</v>
      </c>
      <c r="M153" s="31">
        <v>1.3999900000000001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142.9</v>
      </c>
      <c r="D154" s="40">
        <v>142.26666666666668</v>
      </c>
      <c r="E154" s="40">
        <v>139.68333333333337</v>
      </c>
      <c r="F154" s="40">
        <v>136.4666666666667</v>
      </c>
      <c r="G154" s="40">
        <v>133.88333333333338</v>
      </c>
      <c r="H154" s="40">
        <v>145.48333333333335</v>
      </c>
      <c r="I154" s="40">
        <v>148.06666666666666</v>
      </c>
      <c r="J154" s="40">
        <v>151.28333333333333</v>
      </c>
      <c r="K154" s="31">
        <v>144.85</v>
      </c>
      <c r="L154" s="31">
        <v>139.05000000000001</v>
      </c>
      <c r="M154" s="31">
        <v>133.37719000000001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140.65</v>
      </c>
      <c r="D155" s="40">
        <v>138.5</v>
      </c>
      <c r="E155" s="40">
        <v>132.75</v>
      </c>
      <c r="F155" s="40">
        <v>124.85</v>
      </c>
      <c r="G155" s="40">
        <v>119.1</v>
      </c>
      <c r="H155" s="40">
        <v>146.4</v>
      </c>
      <c r="I155" s="40">
        <v>152.15</v>
      </c>
      <c r="J155" s="40">
        <v>160.05000000000001</v>
      </c>
      <c r="K155" s="31">
        <v>144.25</v>
      </c>
      <c r="L155" s="31">
        <v>130.6</v>
      </c>
      <c r="M155" s="31">
        <v>758.59389999999996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3665.15</v>
      </c>
      <c r="D156" s="40">
        <v>3681.7166666666667</v>
      </c>
      <c r="E156" s="40">
        <v>3628.4333333333334</v>
      </c>
      <c r="F156" s="40">
        <v>3591.7166666666667</v>
      </c>
      <c r="G156" s="40">
        <v>3538.4333333333334</v>
      </c>
      <c r="H156" s="40">
        <v>3718.4333333333334</v>
      </c>
      <c r="I156" s="40">
        <v>3771.7166666666672</v>
      </c>
      <c r="J156" s="40">
        <v>3808.4333333333334</v>
      </c>
      <c r="K156" s="31">
        <v>3735</v>
      </c>
      <c r="L156" s="31">
        <v>3645</v>
      </c>
      <c r="M156" s="31">
        <v>2.4596499999999999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19506.75</v>
      </c>
      <c r="D157" s="40">
        <v>19542.8</v>
      </c>
      <c r="E157" s="40">
        <v>19385.599999999999</v>
      </c>
      <c r="F157" s="40">
        <v>19264.45</v>
      </c>
      <c r="G157" s="40">
        <v>19107.25</v>
      </c>
      <c r="H157" s="40">
        <v>19663.949999999997</v>
      </c>
      <c r="I157" s="40">
        <v>19821.150000000001</v>
      </c>
      <c r="J157" s="40">
        <v>19942.299999999996</v>
      </c>
      <c r="K157" s="31">
        <v>19700</v>
      </c>
      <c r="L157" s="31">
        <v>19421.650000000001</v>
      </c>
      <c r="M157" s="31">
        <v>0.46294999999999997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431.6</v>
      </c>
      <c r="D158" s="40">
        <v>429.05</v>
      </c>
      <c r="E158" s="40">
        <v>424.1</v>
      </c>
      <c r="F158" s="40">
        <v>416.6</v>
      </c>
      <c r="G158" s="40">
        <v>411.65000000000003</v>
      </c>
      <c r="H158" s="40">
        <v>436.55</v>
      </c>
      <c r="I158" s="40">
        <v>441.49999999999994</v>
      </c>
      <c r="J158" s="40">
        <v>449</v>
      </c>
      <c r="K158" s="31">
        <v>434</v>
      </c>
      <c r="L158" s="31">
        <v>421.55</v>
      </c>
      <c r="M158" s="31">
        <v>6.1413200000000003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934.6</v>
      </c>
      <c r="D159" s="40">
        <v>921.5333333333333</v>
      </c>
      <c r="E159" s="40">
        <v>894.06666666666661</v>
      </c>
      <c r="F159" s="40">
        <v>853.5333333333333</v>
      </c>
      <c r="G159" s="40">
        <v>826.06666666666661</v>
      </c>
      <c r="H159" s="40">
        <v>962.06666666666661</v>
      </c>
      <c r="I159" s="40">
        <v>989.5333333333333</v>
      </c>
      <c r="J159" s="40">
        <v>1030.0666666666666</v>
      </c>
      <c r="K159" s="31">
        <v>949</v>
      </c>
      <c r="L159" s="31">
        <v>881</v>
      </c>
      <c r="M159" s="31">
        <v>22.06118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144.75</v>
      </c>
      <c r="D160" s="40">
        <v>144.29999999999998</v>
      </c>
      <c r="E160" s="40">
        <v>139.79999999999995</v>
      </c>
      <c r="F160" s="40">
        <v>134.84999999999997</v>
      </c>
      <c r="G160" s="40">
        <v>130.34999999999994</v>
      </c>
      <c r="H160" s="40">
        <v>149.24999999999997</v>
      </c>
      <c r="I160" s="40">
        <v>153.75000000000003</v>
      </c>
      <c r="J160" s="40">
        <v>158.69999999999999</v>
      </c>
      <c r="K160" s="31">
        <v>148.80000000000001</v>
      </c>
      <c r="L160" s="31">
        <v>139.35</v>
      </c>
      <c r="M160" s="31">
        <v>680.03697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254.45</v>
      </c>
      <c r="D161" s="40">
        <v>249.48333333333335</v>
      </c>
      <c r="E161" s="40">
        <v>233.9666666666667</v>
      </c>
      <c r="F161" s="40">
        <v>213.48333333333335</v>
      </c>
      <c r="G161" s="40">
        <v>197.9666666666667</v>
      </c>
      <c r="H161" s="40">
        <v>269.9666666666667</v>
      </c>
      <c r="I161" s="40">
        <v>285.48333333333335</v>
      </c>
      <c r="J161" s="40">
        <v>305.9666666666667</v>
      </c>
      <c r="K161" s="31">
        <v>265</v>
      </c>
      <c r="L161" s="31">
        <v>229</v>
      </c>
      <c r="M161" s="31">
        <v>104.18003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3243.55</v>
      </c>
      <c r="D162" s="40">
        <v>3205.8333333333335</v>
      </c>
      <c r="E162" s="40">
        <v>3142.7166666666672</v>
      </c>
      <c r="F162" s="40">
        <v>3041.8833333333337</v>
      </c>
      <c r="G162" s="40">
        <v>2978.7666666666673</v>
      </c>
      <c r="H162" s="40">
        <v>3306.666666666667</v>
      </c>
      <c r="I162" s="40">
        <v>3369.7833333333328</v>
      </c>
      <c r="J162" s="40">
        <v>3470.6166666666668</v>
      </c>
      <c r="K162" s="31">
        <v>3268.95</v>
      </c>
      <c r="L162" s="31">
        <v>3105</v>
      </c>
      <c r="M162" s="31">
        <v>9.7943700000000007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32338.6</v>
      </c>
      <c r="D163" s="40">
        <v>32415.966666666664</v>
      </c>
      <c r="E163" s="40">
        <v>31932.033333333326</v>
      </c>
      <c r="F163" s="40">
        <v>31525.466666666664</v>
      </c>
      <c r="G163" s="40">
        <v>31041.533333333326</v>
      </c>
      <c r="H163" s="40">
        <v>32822.533333333326</v>
      </c>
      <c r="I163" s="40">
        <v>33306.466666666667</v>
      </c>
      <c r="J163" s="40">
        <v>33713.033333333326</v>
      </c>
      <c r="K163" s="31">
        <v>32899.9</v>
      </c>
      <c r="L163" s="31">
        <v>32009.4</v>
      </c>
      <c r="M163" s="31">
        <v>0.12605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239.5</v>
      </c>
      <c r="D164" s="40">
        <v>239.65</v>
      </c>
      <c r="E164" s="40">
        <v>236.4</v>
      </c>
      <c r="F164" s="40">
        <v>233.3</v>
      </c>
      <c r="G164" s="40">
        <v>230.05</v>
      </c>
      <c r="H164" s="40">
        <v>242.75</v>
      </c>
      <c r="I164" s="40">
        <v>246</v>
      </c>
      <c r="J164" s="40">
        <v>249.1</v>
      </c>
      <c r="K164" s="31">
        <v>242.9</v>
      </c>
      <c r="L164" s="31">
        <v>236.55</v>
      </c>
      <c r="M164" s="31">
        <v>107.62782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5613.15</v>
      </c>
      <c r="D165" s="40">
        <v>5600.75</v>
      </c>
      <c r="E165" s="40">
        <v>5567.9</v>
      </c>
      <c r="F165" s="40">
        <v>5522.65</v>
      </c>
      <c r="G165" s="40">
        <v>5489.7999999999993</v>
      </c>
      <c r="H165" s="40">
        <v>5646</v>
      </c>
      <c r="I165" s="40">
        <v>5678.85</v>
      </c>
      <c r="J165" s="40">
        <v>5724.1</v>
      </c>
      <c r="K165" s="31">
        <v>5633.6</v>
      </c>
      <c r="L165" s="31">
        <v>5555.5</v>
      </c>
      <c r="M165" s="31">
        <v>0.22583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2402.25</v>
      </c>
      <c r="D166" s="40">
        <v>2401.2666666666669</v>
      </c>
      <c r="E166" s="40">
        <v>2385.5333333333338</v>
      </c>
      <c r="F166" s="40">
        <v>2368.8166666666671</v>
      </c>
      <c r="G166" s="40">
        <v>2353.0833333333339</v>
      </c>
      <c r="H166" s="40">
        <v>2417.9833333333336</v>
      </c>
      <c r="I166" s="40">
        <v>2433.7166666666662</v>
      </c>
      <c r="J166" s="40">
        <v>2450.4333333333334</v>
      </c>
      <c r="K166" s="31">
        <v>2417</v>
      </c>
      <c r="L166" s="31">
        <v>2384.5500000000002</v>
      </c>
      <c r="M166" s="31">
        <v>2.2328100000000002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2642.15</v>
      </c>
      <c r="D167" s="40">
        <v>2657.15</v>
      </c>
      <c r="E167" s="40">
        <v>2611</v>
      </c>
      <c r="F167" s="40">
        <v>2579.85</v>
      </c>
      <c r="G167" s="40">
        <v>2533.6999999999998</v>
      </c>
      <c r="H167" s="40">
        <v>2688.3</v>
      </c>
      <c r="I167" s="40">
        <v>2734.4500000000007</v>
      </c>
      <c r="J167" s="40">
        <v>2765.6000000000004</v>
      </c>
      <c r="K167" s="31">
        <v>2703.3</v>
      </c>
      <c r="L167" s="31">
        <v>2626</v>
      </c>
      <c r="M167" s="31">
        <v>10.02614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2338.0500000000002</v>
      </c>
      <c r="D168" s="40">
        <v>2332.6833333333334</v>
      </c>
      <c r="E168" s="40">
        <v>2310.3666666666668</v>
      </c>
      <c r="F168" s="40">
        <v>2282.6833333333334</v>
      </c>
      <c r="G168" s="40">
        <v>2260.3666666666668</v>
      </c>
      <c r="H168" s="40">
        <v>2360.3666666666668</v>
      </c>
      <c r="I168" s="40">
        <v>2382.6833333333334</v>
      </c>
      <c r="J168" s="40">
        <v>2410.3666666666668</v>
      </c>
      <c r="K168" s="31">
        <v>2355</v>
      </c>
      <c r="L168" s="31">
        <v>2305</v>
      </c>
      <c r="M168" s="31">
        <v>3.2867299999999999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144.25</v>
      </c>
      <c r="D169" s="40">
        <v>144.25</v>
      </c>
      <c r="E169" s="40">
        <v>140.35</v>
      </c>
      <c r="F169" s="40">
        <v>136.44999999999999</v>
      </c>
      <c r="G169" s="40">
        <v>132.54999999999998</v>
      </c>
      <c r="H169" s="40">
        <v>148.15</v>
      </c>
      <c r="I169" s="40">
        <v>152.04999999999998</v>
      </c>
      <c r="J169" s="40">
        <v>155.95000000000002</v>
      </c>
      <c r="K169" s="31">
        <v>148.15</v>
      </c>
      <c r="L169" s="31">
        <v>140.35</v>
      </c>
      <c r="M169" s="31">
        <v>145.22006999999999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195.05</v>
      </c>
      <c r="D170" s="40">
        <v>191.26666666666665</v>
      </c>
      <c r="E170" s="40">
        <v>186.23333333333329</v>
      </c>
      <c r="F170" s="40">
        <v>177.41666666666663</v>
      </c>
      <c r="G170" s="40">
        <v>172.38333333333327</v>
      </c>
      <c r="H170" s="40">
        <v>200.08333333333331</v>
      </c>
      <c r="I170" s="40">
        <v>205.11666666666667</v>
      </c>
      <c r="J170" s="40">
        <v>213.93333333333334</v>
      </c>
      <c r="K170" s="31">
        <v>196.3</v>
      </c>
      <c r="L170" s="31">
        <v>182.45</v>
      </c>
      <c r="M170" s="31">
        <v>402.64997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478.15</v>
      </c>
      <c r="D171" s="40">
        <v>473.68333333333334</v>
      </c>
      <c r="E171" s="40">
        <v>464.61666666666667</v>
      </c>
      <c r="F171" s="40">
        <v>451.08333333333331</v>
      </c>
      <c r="G171" s="40">
        <v>442.01666666666665</v>
      </c>
      <c r="H171" s="40">
        <v>487.2166666666667</v>
      </c>
      <c r="I171" s="40">
        <v>496.28333333333342</v>
      </c>
      <c r="J171" s="40">
        <v>509.81666666666672</v>
      </c>
      <c r="K171" s="31">
        <v>482.75</v>
      </c>
      <c r="L171" s="31">
        <v>460.15</v>
      </c>
      <c r="M171" s="31">
        <v>20.370429999999999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13697.35</v>
      </c>
      <c r="D172" s="40">
        <v>13767.333333333334</v>
      </c>
      <c r="E172" s="40">
        <v>13560.216666666667</v>
      </c>
      <c r="F172" s="40">
        <v>13423.083333333334</v>
      </c>
      <c r="G172" s="40">
        <v>13215.966666666667</v>
      </c>
      <c r="H172" s="40">
        <v>13904.466666666667</v>
      </c>
      <c r="I172" s="40">
        <v>14111.583333333332</v>
      </c>
      <c r="J172" s="40">
        <v>14248.716666666667</v>
      </c>
      <c r="K172" s="31">
        <v>13974.45</v>
      </c>
      <c r="L172" s="31">
        <v>13630.2</v>
      </c>
      <c r="M172" s="31">
        <v>0.10065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39.65</v>
      </c>
      <c r="D173" s="40">
        <v>39.716666666666669</v>
      </c>
      <c r="E173" s="40">
        <v>38.433333333333337</v>
      </c>
      <c r="F173" s="40">
        <v>37.216666666666669</v>
      </c>
      <c r="G173" s="40">
        <v>35.933333333333337</v>
      </c>
      <c r="H173" s="40">
        <v>40.933333333333337</v>
      </c>
      <c r="I173" s="40">
        <v>42.216666666666669</v>
      </c>
      <c r="J173" s="40">
        <v>43.433333333333337</v>
      </c>
      <c r="K173" s="31">
        <v>41</v>
      </c>
      <c r="L173" s="31">
        <v>38.5</v>
      </c>
      <c r="M173" s="31">
        <v>1036.9531199999999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188.15</v>
      </c>
      <c r="D174" s="40">
        <v>187.28333333333333</v>
      </c>
      <c r="E174" s="40">
        <v>184.41666666666666</v>
      </c>
      <c r="F174" s="40">
        <v>180.68333333333334</v>
      </c>
      <c r="G174" s="40">
        <v>177.81666666666666</v>
      </c>
      <c r="H174" s="40">
        <v>191.01666666666665</v>
      </c>
      <c r="I174" s="40">
        <v>193.88333333333333</v>
      </c>
      <c r="J174" s="40">
        <v>197.61666666666665</v>
      </c>
      <c r="K174" s="31">
        <v>190.15</v>
      </c>
      <c r="L174" s="31">
        <v>183.55</v>
      </c>
      <c r="M174" s="31">
        <v>60.608879999999999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162.35</v>
      </c>
      <c r="D175" s="40">
        <v>161.71666666666667</v>
      </c>
      <c r="E175" s="40">
        <v>157.43333333333334</v>
      </c>
      <c r="F175" s="40">
        <v>152.51666666666668</v>
      </c>
      <c r="G175" s="40">
        <v>148.23333333333335</v>
      </c>
      <c r="H175" s="40">
        <v>166.63333333333333</v>
      </c>
      <c r="I175" s="40">
        <v>170.91666666666669</v>
      </c>
      <c r="J175" s="40">
        <v>175.83333333333331</v>
      </c>
      <c r="K175" s="31">
        <v>166</v>
      </c>
      <c r="L175" s="31">
        <v>156.80000000000001</v>
      </c>
      <c r="M175" s="31">
        <v>94.32123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2527.85</v>
      </c>
      <c r="D176" s="40">
        <v>2539.3000000000002</v>
      </c>
      <c r="E176" s="40">
        <v>2508.6000000000004</v>
      </c>
      <c r="F176" s="40">
        <v>2489.3500000000004</v>
      </c>
      <c r="G176" s="40">
        <v>2458.6500000000005</v>
      </c>
      <c r="H176" s="40">
        <v>2558.5500000000002</v>
      </c>
      <c r="I176" s="40">
        <v>2589.25</v>
      </c>
      <c r="J176" s="40">
        <v>2608.5</v>
      </c>
      <c r="K176" s="31">
        <v>2570</v>
      </c>
      <c r="L176" s="31">
        <v>2520.0500000000002</v>
      </c>
      <c r="M176" s="31">
        <v>44.857210000000002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1020.1</v>
      </c>
      <c r="D177" s="40">
        <v>1019.0333333333333</v>
      </c>
      <c r="E177" s="40">
        <v>1011.0666666666666</v>
      </c>
      <c r="F177" s="40">
        <v>1002.0333333333333</v>
      </c>
      <c r="G177" s="40">
        <v>994.06666666666661</v>
      </c>
      <c r="H177" s="40">
        <v>1028.0666666666666</v>
      </c>
      <c r="I177" s="40">
        <v>1036.0333333333333</v>
      </c>
      <c r="J177" s="40">
        <v>1045.0666666666666</v>
      </c>
      <c r="K177" s="31">
        <v>1027</v>
      </c>
      <c r="L177" s="31">
        <v>1010</v>
      </c>
      <c r="M177" s="31">
        <v>31.684840000000001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1205.95</v>
      </c>
      <c r="D178" s="40">
        <v>1205.8500000000001</v>
      </c>
      <c r="E178" s="40">
        <v>1196.9000000000003</v>
      </c>
      <c r="F178" s="40">
        <v>1187.8500000000001</v>
      </c>
      <c r="G178" s="40">
        <v>1178.9000000000003</v>
      </c>
      <c r="H178" s="40">
        <v>1214.9000000000003</v>
      </c>
      <c r="I178" s="40">
        <v>1223.8500000000001</v>
      </c>
      <c r="J178" s="40">
        <v>1232.9000000000003</v>
      </c>
      <c r="K178" s="31">
        <v>1214.8</v>
      </c>
      <c r="L178" s="31">
        <v>1196.8</v>
      </c>
      <c r="M178" s="31">
        <v>16.231179999999998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11195.45</v>
      </c>
      <c r="D179" s="40">
        <v>11110.199999999999</v>
      </c>
      <c r="E179" s="40">
        <v>10965.399999999998</v>
      </c>
      <c r="F179" s="40">
        <v>10735.349999999999</v>
      </c>
      <c r="G179" s="40">
        <v>10590.549999999997</v>
      </c>
      <c r="H179" s="40">
        <v>11340.249999999998</v>
      </c>
      <c r="I179" s="40">
        <v>11485.049999999997</v>
      </c>
      <c r="J179" s="40">
        <v>11715.099999999999</v>
      </c>
      <c r="K179" s="31">
        <v>11255</v>
      </c>
      <c r="L179" s="31">
        <v>10880.15</v>
      </c>
      <c r="M179" s="31">
        <v>3.1614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7785.25</v>
      </c>
      <c r="D180" s="40">
        <v>7829.9833333333336</v>
      </c>
      <c r="E180" s="40">
        <v>7730.2666666666673</v>
      </c>
      <c r="F180" s="40">
        <v>7675.2833333333338</v>
      </c>
      <c r="G180" s="40">
        <v>7575.5666666666675</v>
      </c>
      <c r="H180" s="40">
        <v>7884.9666666666672</v>
      </c>
      <c r="I180" s="40">
        <v>7984.6833333333343</v>
      </c>
      <c r="J180" s="40">
        <v>8039.666666666667</v>
      </c>
      <c r="K180" s="31">
        <v>7929.7</v>
      </c>
      <c r="L180" s="31">
        <v>7775</v>
      </c>
      <c r="M180" s="31">
        <v>0.26860000000000001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29382.400000000001</v>
      </c>
      <c r="D181" s="40">
        <v>29358.5</v>
      </c>
      <c r="E181" s="40">
        <v>29191.9</v>
      </c>
      <c r="F181" s="40">
        <v>29001.4</v>
      </c>
      <c r="G181" s="40">
        <v>28834.800000000003</v>
      </c>
      <c r="H181" s="40">
        <v>29549</v>
      </c>
      <c r="I181" s="40">
        <v>29715.599999999999</v>
      </c>
      <c r="J181" s="40">
        <v>29906.1</v>
      </c>
      <c r="K181" s="31">
        <v>29525.1</v>
      </c>
      <c r="L181" s="31">
        <v>29168</v>
      </c>
      <c r="M181" s="31">
        <v>0.20612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1300.3499999999999</v>
      </c>
      <c r="D182" s="40">
        <v>1299.1833333333334</v>
      </c>
      <c r="E182" s="40">
        <v>1287.1666666666667</v>
      </c>
      <c r="F182" s="40">
        <v>1273.9833333333333</v>
      </c>
      <c r="G182" s="40">
        <v>1261.9666666666667</v>
      </c>
      <c r="H182" s="40">
        <v>1312.3666666666668</v>
      </c>
      <c r="I182" s="40">
        <v>1324.3833333333332</v>
      </c>
      <c r="J182" s="40">
        <v>1337.5666666666668</v>
      </c>
      <c r="K182" s="31">
        <v>1311.2</v>
      </c>
      <c r="L182" s="31">
        <v>1286</v>
      </c>
      <c r="M182" s="31">
        <v>9.0644100000000005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2127.5500000000002</v>
      </c>
      <c r="D183" s="40">
        <v>2114.85</v>
      </c>
      <c r="E183" s="40">
        <v>2084.6999999999998</v>
      </c>
      <c r="F183" s="40">
        <v>2041.85</v>
      </c>
      <c r="G183" s="40">
        <v>2011.6999999999998</v>
      </c>
      <c r="H183" s="40">
        <v>2157.6999999999998</v>
      </c>
      <c r="I183" s="40">
        <v>2187.8500000000004</v>
      </c>
      <c r="J183" s="40">
        <v>2230.6999999999998</v>
      </c>
      <c r="K183" s="31">
        <v>2145</v>
      </c>
      <c r="L183" s="31">
        <v>2072</v>
      </c>
      <c r="M183" s="31">
        <v>2.60703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460</v>
      </c>
      <c r="D184" s="40">
        <v>453.8</v>
      </c>
      <c r="E184" s="40">
        <v>445.3</v>
      </c>
      <c r="F184" s="40">
        <v>430.6</v>
      </c>
      <c r="G184" s="40">
        <v>422.1</v>
      </c>
      <c r="H184" s="40">
        <v>468.5</v>
      </c>
      <c r="I184" s="40">
        <v>477</v>
      </c>
      <c r="J184" s="40">
        <v>491.7</v>
      </c>
      <c r="K184" s="31">
        <v>462.3</v>
      </c>
      <c r="L184" s="31">
        <v>439.1</v>
      </c>
      <c r="M184" s="31">
        <v>386.35937999999999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114.4</v>
      </c>
      <c r="D185" s="40">
        <v>113.46666666666665</v>
      </c>
      <c r="E185" s="40">
        <v>111.5333333333333</v>
      </c>
      <c r="F185" s="40">
        <v>108.66666666666664</v>
      </c>
      <c r="G185" s="40">
        <v>106.73333333333329</v>
      </c>
      <c r="H185" s="40">
        <v>116.33333333333331</v>
      </c>
      <c r="I185" s="40">
        <v>118.26666666666668</v>
      </c>
      <c r="J185" s="40">
        <v>121.13333333333333</v>
      </c>
      <c r="K185" s="31">
        <v>115.4</v>
      </c>
      <c r="L185" s="31">
        <v>110.6</v>
      </c>
      <c r="M185" s="31">
        <v>798.33166000000006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811.3</v>
      </c>
      <c r="D186" s="40">
        <v>800.80000000000007</v>
      </c>
      <c r="E186" s="40">
        <v>781.85000000000014</v>
      </c>
      <c r="F186" s="40">
        <v>752.40000000000009</v>
      </c>
      <c r="G186" s="40">
        <v>733.45000000000016</v>
      </c>
      <c r="H186" s="40">
        <v>830.25000000000011</v>
      </c>
      <c r="I186" s="40">
        <v>849.20000000000016</v>
      </c>
      <c r="J186" s="40">
        <v>878.65000000000009</v>
      </c>
      <c r="K186" s="31">
        <v>819.75</v>
      </c>
      <c r="L186" s="31">
        <v>771.35</v>
      </c>
      <c r="M186" s="31">
        <v>185.65413000000001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500.7</v>
      </c>
      <c r="D187" s="40">
        <v>500.36666666666662</v>
      </c>
      <c r="E187" s="40">
        <v>494.33333333333326</v>
      </c>
      <c r="F187" s="40">
        <v>487.96666666666664</v>
      </c>
      <c r="G187" s="40">
        <v>481.93333333333328</v>
      </c>
      <c r="H187" s="40">
        <v>506.73333333333323</v>
      </c>
      <c r="I187" s="40">
        <v>512.76666666666665</v>
      </c>
      <c r="J187" s="40">
        <v>519.13333333333321</v>
      </c>
      <c r="K187" s="31">
        <v>506.4</v>
      </c>
      <c r="L187" s="31">
        <v>494</v>
      </c>
      <c r="M187" s="31">
        <v>10.71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612.04999999999995</v>
      </c>
      <c r="D188" s="40">
        <v>615.7166666666667</v>
      </c>
      <c r="E188" s="40">
        <v>603.48333333333335</v>
      </c>
      <c r="F188" s="40">
        <v>594.91666666666663</v>
      </c>
      <c r="G188" s="40">
        <v>582.68333333333328</v>
      </c>
      <c r="H188" s="40">
        <v>624.28333333333342</v>
      </c>
      <c r="I188" s="40">
        <v>636.51666666666677</v>
      </c>
      <c r="J188" s="40">
        <v>645.08333333333348</v>
      </c>
      <c r="K188" s="31">
        <v>627.95000000000005</v>
      </c>
      <c r="L188" s="31">
        <v>607.15</v>
      </c>
      <c r="M188" s="31">
        <v>8.8053299999999997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550.75</v>
      </c>
      <c r="D189" s="40">
        <v>550.38333333333333</v>
      </c>
      <c r="E189" s="40">
        <v>543.41666666666663</v>
      </c>
      <c r="F189" s="40">
        <v>536.08333333333326</v>
      </c>
      <c r="G189" s="40">
        <v>529.11666666666656</v>
      </c>
      <c r="H189" s="40">
        <v>557.7166666666667</v>
      </c>
      <c r="I189" s="40">
        <v>564.68333333333339</v>
      </c>
      <c r="J189" s="40">
        <v>572.01666666666677</v>
      </c>
      <c r="K189" s="31">
        <v>557.35</v>
      </c>
      <c r="L189" s="31">
        <v>543.04999999999995</v>
      </c>
      <c r="M189" s="31">
        <v>9.6652799999999992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933.1</v>
      </c>
      <c r="D190" s="40">
        <v>921.9666666666667</v>
      </c>
      <c r="E190" s="40">
        <v>906.33333333333337</v>
      </c>
      <c r="F190" s="40">
        <v>879.56666666666672</v>
      </c>
      <c r="G190" s="40">
        <v>863.93333333333339</v>
      </c>
      <c r="H190" s="40">
        <v>948.73333333333335</v>
      </c>
      <c r="I190" s="40">
        <v>964.36666666666656</v>
      </c>
      <c r="J190" s="40">
        <v>991.13333333333333</v>
      </c>
      <c r="K190" s="31">
        <v>937.6</v>
      </c>
      <c r="L190" s="31">
        <v>895.2</v>
      </c>
      <c r="M190" s="31">
        <v>37.247579999999999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3791.9</v>
      </c>
      <c r="D191" s="40">
        <v>3773.35</v>
      </c>
      <c r="E191" s="40">
        <v>3740.7</v>
      </c>
      <c r="F191" s="40">
        <v>3689.5</v>
      </c>
      <c r="G191" s="40">
        <v>3656.85</v>
      </c>
      <c r="H191" s="40">
        <v>3824.5499999999997</v>
      </c>
      <c r="I191" s="40">
        <v>3857.2000000000003</v>
      </c>
      <c r="J191" s="40">
        <v>3908.3999999999996</v>
      </c>
      <c r="K191" s="31">
        <v>3806</v>
      </c>
      <c r="L191" s="31">
        <v>3722.15</v>
      </c>
      <c r="M191" s="31">
        <v>24.89161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823.45</v>
      </c>
      <c r="D192" s="40">
        <v>821.2833333333333</v>
      </c>
      <c r="E192" s="40">
        <v>813.16666666666663</v>
      </c>
      <c r="F192" s="40">
        <v>802.88333333333333</v>
      </c>
      <c r="G192" s="40">
        <v>794.76666666666665</v>
      </c>
      <c r="H192" s="40">
        <v>831.56666666666661</v>
      </c>
      <c r="I192" s="40">
        <v>839.68333333333339</v>
      </c>
      <c r="J192" s="40">
        <v>849.96666666666658</v>
      </c>
      <c r="K192" s="31">
        <v>829.4</v>
      </c>
      <c r="L192" s="31">
        <v>811</v>
      </c>
      <c r="M192" s="31">
        <v>21.564419999999998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5597.75</v>
      </c>
      <c r="D193" s="40">
        <v>5615.166666666667</v>
      </c>
      <c r="E193" s="40">
        <v>5546.3333333333339</v>
      </c>
      <c r="F193" s="40">
        <v>5494.916666666667</v>
      </c>
      <c r="G193" s="40">
        <v>5426.0833333333339</v>
      </c>
      <c r="H193" s="40">
        <v>5666.5833333333339</v>
      </c>
      <c r="I193" s="40">
        <v>5735.4166666666679</v>
      </c>
      <c r="J193" s="40">
        <v>5786.8333333333339</v>
      </c>
      <c r="K193" s="31">
        <v>5684</v>
      </c>
      <c r="L193" s="31">
        <v>5563.75</v>
      </c>
      <c r="M193" s="31">
        <v>1.3222100000000001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330.25</v>
      </c>
      <c r="D194" s="40">
        <v>329.08333333333331</v>
      </c>
      <c r="E194" s="40">
        <v>325.16666666666663</v>
      </c>
      <c r="F194" s="40">
        <v>320.08333333333331</v>
      </c>
      <c r="G194" s="40">
        <v>316.16666666666663</v>
      </c>
      <c r="H194" s="40">
        <v>334.16666666666663</v>
      </c>
      <c r="I194" s="40">
        <v>338.08333333333326</v>
      </c>
      <c r="J194" s="40">
        <v>343.16666666666663</v>
      </c>
      <c r="K194" s="31">
        <v>333</v>
      </c>
      <c r="L194" s="31">
        <v>324</v>
      </c>
      <c r="M194" s="31">
        <v>197.4015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151.6</v>
      </c>
      <c r="D195" s="40">
        <v>149.75</v>
      </c>
      <c r="E195" s="40">
        <v>140.75</v>
      </c>
      <c r="F195" s="40">
        <v>129.9</v>
      </c>
      <c r="G195" s="40">
        <v>120.9</v>
      </c>
      <c r="H195" s="40">
        <v>160.6</v>
      </c>
      <c r="I195" s="40">
        <v>169.6</v>
      </c>
      <c r="J195" s="40">
        <v>180.45</v>
      </c>
      <c r="K195" s="31">
        <v>158.75</v>
      </c>
      <c r="L195" s="31">
        <v>138.9</v>
      </c>
      <c r="M195" s="31">
        <v>1267.4699000000001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1295.55</v>
      </c>
      <c r="D196" s="40">
        <v>1290.8500000000001</v>
      </c>
      <c r="E196" s="40">
        <v>1271.9000000000003</v>
      </c>
      <c r="F196" s="40">
        <v>1248.2500000000002</v>
      </c>
      <c r="G196" s="40">
        <v>1229.3000000000004</v>
      </c>
      <c r="H196" s="40">
        <v>1314.5000000000002</v>
      </c>
      <c r="I196" s="40">
        <v>1333.45</v>
      </c>
      <c r="J196" s="40">
        <v>1357.1000000000001</v>
      </c>
      <c r="K196" s="31">
        <v>1309.8</v>
      </c>
      <c r="L196" s="31">
        <v>1267.2</v>
      </c>
      <c r="M196" s="31">
        <v>94.945769999999996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1395.35</v>
      </c>
      <c r="D197" s="40">
        <v>1392.3500000000001</v>
      </c>
      <c r="E197" s="40">
        <v>1375.7500000000002</v>
      </c>
      <c r="F197" s="40">
        <v>1356.15</v>
      </c>
      <c r="G197" s="40">
        <v>1339.5500000000002</v>
      </c>
      <c r="H197" s="40">
        <v>1411.9500000000003</v>
      </c>
      <c r="I197" s="40">
        <v>1428.5500000000002</v>
      </c>
      <c r="J197" s="40">
        <v>1448.1500000000003</v>
      </c>
      <c r="K197" s="31">
        <v>1408.95</v>
      </c>
      <c r="L197" s="31">
        <v>1372.75</v>
      </c>
      <c r="M197" s="31">
        <v>79.481039999999993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992.45</v>
      </c>
      <c r="D198" s="40">
        <v>987.94999999999993</v>
      </c>
      <c r="E198" s="40">
        <v>978.89999999999986</v>
      </c>
      <c r="F198" s="40">
        <v>965.34999999999991</v>
      </c>
      <c r="G198" s="40">
        <v>956.29999999999984</v>
      </c>
      <c r="H198" s="40">
        <v>1001.4999999999999</v>
      </c>
      <c r="I198" s="40">
        <v>1010.5499999999998</v>
      </c>
      <c r="J198" s="40">
        <v>1024.0999999999999</v>
      </c>
      <c r="K198" s="31">
        <v>997</v>
      </c>
      <c r="L198" s="31">
        <v>974.4</v>
      </c>
      <c r="M198" s="31">
        <v>4.0943800000000001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2147.5</v>
      </c>
      <c r="D199" s="40">
        <v>2141.8166666666666</v>
      </c>
      <c r="E199" s="40">
        <v>2115.7333333333331</v>
      </c>
      <c r="F199" s="40">
        <v>2083.9666666666667</v>
      </c>
      <c r="G199" s="40">
        <v>2057.8833333333332</v>
      </c>
      <c r="H199" s="40">
        <v>2173.583333333333</v>
      </c>
      <c r="I199" s="40">
        <v>2199.666666666667</v>
      </c>
      <c r="J199" s="40">
        <v>2231.4333333333329</v>
      </c>
      <c r="K199" s="31">
        <v>2167.9</v>
      </c>
      <c r="L199" s="31">
        <v>2110.0500000000002</v>
      </c>
      <c r="M199" s="31">
        <v>9.1291200000000003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3134.85</v>
      </c>
      <c r="D200" s="40">
        <v>3134</v>
      </c>
      <c r="E200" s="40">
        <v>3082.95</v>
      </c>
      <c r="F200" s="40">
        <v>3031.0499999999997</v>
      </c>
      <c r="G200" s="40">
        <v>2979.9999999999995</v>
      </c>
      <c r="H200" s="40">
        <v>3185.9</v>
      </c>
      <c r="I200" s="40">
        <v>3236.9500000000003</v>
      </c>
      <c r="J200" s="40">
        <v>3288.8500000000004</v>
      </c>
      <c r="K200" s="31">
        <v>3185.05</v>
      </c>
      <c r="L200" s="31">
        <v>3082.1</v>
      </c>
      <c r="M200" s="31">
        <v>2.4277199999999999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516.4</v>
      </c>
      <c r="D201" s="40">
        <v>514.05000000000007</v>
      </c>
      <c r="E201" s="40">
        <v>500.75000000000011</v>
      </c>
      <c r="F201" s="40">
        <v>485.1</v>
      </c>
      <c r="G201" s="40">
        <v>471.80000000000007</v>
      </c>
      <c r="H201" s="40">
        <v>529.70000000000016</v>
      </c>
      <c r="I201" s="40">
        <v>543.00000000000011</v>
      </c>
      <c r="J201" s="40">
        <v>558.6500000000002</v>
      </c>
      <c r="K201" s="31">
        <v>527.35</v>
      </c>
      <c r="L201" s="31">
        <v>498.4</v>
      </c>
      <c r="M201" s="31">
        <v>48.948039999999999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1009.6</v>
      </c>
      <c r="D202" s="40">
        <v>997.85</v>
      </c>
      <c r="E202" s="40">
        <v>981.75</v>
      </c>
      <c r="F202" s="40">
        <v>953.9</v>
      </c>
      <c r="G202" s="40">
        <v>937.8</v>
      </c>
      <c r="H202" s="40">
        <v>1025.7</v>
      </c>
      <c r="I202" s="40">
        <v>1041.8000000000002</v>
      </c>
      <c r="J202" s="40">
        <v>1069.6500000000001</v>
      </c>
      <c r="K202" s="31">
        <v>1013.95</v>
      </c>
      <c r="L202" s="31">
        <v>970</v>
      </c>
      <c r="M202" s="31">
        <v>4.1535399999999996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717.15</v>
      </c>
      <c r="D203" s="40">
        <v>716.35</v>
      </c>
      <c r="E203" s="40">
        <v>709.80000000000007</v>
      </c>
      <c r="F203" s="40">
        <v>702.45</v>
      </c>
      <c r="G203" s="40">
        <v>695.90000000000009</v>
      </c>
      <c r="H203" s="40">
        <v>723.7</v>
      </c>
      <c r="I203" s="40">
        <v>730.25</v>
      </c>
      <c r="J203" s="40">
        <v>737.6</v>
      </c>
      <c r="K203" s="31">
        <v>722.9</v>
      </c>
      <c r="L203" s="31">
        <v>709</v>
      </c>
      <c r="M203" s="31">
        <v>21.606159999999999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7464.55</v>
      </c>
      <c r="D204" s="40">
        <v>7521.9666666666672</v>
      </c>
      <c r="E204" s="40">
        <v>7382.5833333333339</v>
      </c>
      <c r="F204" s="40">
        <v>7300.6166666666668</v>
      </c>
      <c r="G204" s="40">
        <v>7161.2333333333336</v>
      </c>
      <c r="H204" s="40">
        <v>7603.9333333333343</v>
      </c>
      <c r="I204" s="40">
        <v>7743.3166666666675</v>
      </c>
      <c r="J204" s="40">
        <v>7825.2833333333347</v>
      </c>
      <c r="K204" s="31">
        <v>7661.35</v>
      </c>
      <c r="L204" s="31">
        <v>7440</v>
      </c>
      <c r="M204" s="31">
        <v>4.9062599999999996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36.4</v>
      </c>
      <c r="D205" s="40">
        <v>35.983333333333327</v>
      </c>
      <c r="E205" s="40">
        <v>35.166666666666657</v>
      </c>
      <c r="F205" s="40">
        <v>33.93333333333333</v>
      </c>
      <c r="G205" s="40">
        <v>33.11666666666666</v>
      </c>
      <c r="H205" s="40">
        <v>37.216666666666654</v>
      </c>
      <c r="I205" s="40">
        <v>38.033333333333331</v>
      </c>
      <c r="J205" s="40">
        <v>39.266666666666652</v>
      </c>
      <c r="K205" s="31">
        <v>36.799999999999997</v>
      </c>
      <c r="L205" s="31">
        <v>34.75</v>
      </c>
      <c r="M205" s="31">
        <v>224.49251000000001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1557.05</v>
      </c>
      <c r="D206" s="40">
        <v>1561.95</v>
      </c>
      <c r="E206" s="40">
        <v>1535.45</v>
      </c>
      <c r="F206" s="40">
        <v>1513.85</v>
      </c>
      <c r="G206" s="40">
        <v>1487.35</v>
      </c>
      <c r="H206" s="40">
        <v>1583.5500000000002</v>
      </c>
      <c r="I206" s="40">
        <v>1610.0500000000002</v>
      </c>
      <c r="J206" s="40">
        <v>1631.6500000000003</v>
      </c>
      <c r="K206" s="31">
        <v>1588.45</v>
      </c>
      <c r="L206" s="31">
        <v>1540.35</v>
      </c>
      <c r="M206" s="31">
        <v>10.538830000000001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827.15</v>
      </c>
      <c r="D207" s="40">
        <v>826.5</v>
      </c>
      <c r="E207" s="40">
        <v>817.7</v>
      </c>
      <c r="F207" s="40">
        <v>808.25</v>
      </c>
      <c r="G207" s="40">
        <v>799.45</v>
      </c>
      <c r="H207" s="40">
        <v>835.95</v>
      </c>
      <c r="I207" s="40">
        <v>844.75</v>
      </c>
      <c r="J207" s="40">
        <v>854.2</v>
      </c>
      <c r="K207" s="31">
        <v>835.3</v>
      </c>
      <c r="L207" s="31">
        <v>817.05</v>
      </c>
      <c r="M207" s="31">
        <v>16.068390000000001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257.39999999999998</v>
      </c>
      <c r="D208" s="40">
        <v>258.95</v>
      </c>
      <c r="E208" s="40">
        <v>253.95</v>
      </c>
      <c r="F208" s="40">
        <v>250.5</v>
      </c>
      <c r="G208" s="40">
        <v>245.5</v>
      </c>
      <c r="H208" s="40">
        <v>262.39999999999998</v>
      </c>
      <c r="I208" s="40">
        <v>267.39999999999998</v>
      </c>
      <c r="J208" s="40">
        <v>270.84999999999997</v>
      </c>
      <c r="K208" s="31">
        <v>263.95</v>
      </c>
      <c r="L208" s="31">
        <v>255.5</v>
      </c>
      <c r="M208" s="31">
        <v>7.14255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900.1</v>
      </c>
      <c r="D209" s="40">
        <v>904.38333333333333</v>
      </c>
      <c r="E209" s="40">
        <v>890.81666666666661</v>
      </c>
      <c r="F209" s="40">
        <v>881.5333333333333</v>
      </c>
      <c r="G209" s="40">
        <v>867.96666666666658</v>
      </c>
      <c r="H209" s="40">
        <v>913.66666666666663</v>
      </c>
      <c r="I209" s="40">
        <v>927.23333333333346</v>
      </c>
      <c r="J209" s="40">
        <v>936.51666666666665</v>
      </c>
      <c r="K209" s="31">
        <v>917.95</v>
      </c>
      <c r="L209" s="31">
        <v>895.1</v>
      </c>
      <c r="M209" s="31">
        <v>3.2049699999999999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292.14999999999998</v>
      </c>
      <c r="D210" s="40">
        <v>291.43333333333334</v>
      </c>
      <c r="E210" s="40">
        <v>287.7166666666667</v>
      </c>
      <c r="F210" s="40">
        <v>283.28333333333336</v>
      </c>
      <c r="G210" s="40">
        <v>279.56666666666672</v>
      </c>
      <c r="H210" s="40">
        <v>295.86666666666667</v>
      </c>
      <c r="I210" s="40">
        <v>299.58333333333326</v>
      </c>
      <c r="J210" s="40">
        <v>304.01666666666665</v>
      </c>
      <c r="K210" s="31">
        <v>295.14999999999998</v>
      </c>
      <c r="L210" s="31">
        <v>287</v>
      </c>
      <c r="M210" s="31">
        <v>77.016909999999996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11.25</v>
      </c>
      <c r="D211" s="40">
        <v>11.200000000000001</v>
      </c>
      <c r="E211" s="40">
        <v>10.950000000000003</v>
      </c>
      <c r="F211" s="40">
        <v>10.650000000000002</v>
      </c>
      <c r="G211" s="40">
        <v>10.400000000000004</v>
      </c>
      <c r="H211" s="40">
        <v>11.500000000000002</v>
      </c>
      <c r="I211" s="40">
        <v>11.749999999999998</v>
      </c>
      <c r="J211" s="40">
        <v>12.05</v>
      </c>
      <c r="K211" s="31">
        <v>11.45</v>
      </c>
      <c r="L211" s="31">
        <v>10.9</v>
      </c>
      <c r="M211" s="31">
        <v>3236.8435399999998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1205.2</v>
      </c>
      <c r="D212" s="40">
        <v>1208.8166666666666</v>
      </c>
      <c r="E212" s="40">
        <v>1193.8833333333332</v>
      </c>
      <c r="F212" s="40">
        <v>1182.5666666666666</v>
      </c>
      <c r="G212" s="40">
        <v>1167.6333333333332</v>
      </c>
      <c r="H212" s="40">
        <v>1220.1333333333332</v>
      </c>
      <c r="I212" s="40">
        <v>1235.0666666666666</v>
      </c>
      <c r="J212" s="40">
        <v>1246.3833333333332</v>
      </c>
      <c r="K212" s="31">
        <v>1223.75</v>
      </c>
      <c r="L212" s="31">
        <v>1197.5</v>
      </c>
      <c r="M212" s="31">
        <v>6.9657999999999998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2292.65</v>
      </c>
      <c r="D213" s="40">
        <v>2288.3166666666666</v>
      </c>
      <c r="E213" s="40">
        <v>2261.2833333333333</v>
      </c>
      <c r="F213" s="40">
        <v>2229.9166666666665</v>
      </c>
      <c r="G213" s="40">
        <v>2202.8833333333332</v>
      </c>
      <c r="H213" s="40">
        <v>2319.6833333333334</v>
      </c>
      <c r="I213" s="40">
        <v>2346.7166666666662</v>
      </c>
      <c r="J213" s="40">
        <v>2378.0833333333335</v>
      </c>
      <c r="K213" s="31">
        <v>2315.35</v>
      </c>
      <c r="L213" s="31">
        <v>2256.9499999999998</v>
      </c>
      <c r="M213" s="31">
        <v>0.65625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640.75</v>
      </c>
      <c r="D214" s="40">
        <v>638.19999999999993</v>
      </c>
      <c r="E214" s="40">
        <v>629.89999999999986</v>
      </c>
      <c r="F214" s="40">
        <v>619.04999999999995</v>
      </c>
      <c r="G214" s="40">
        <v>610.74999999999989</v>
      </c>
      <c r="H214" s="40">
        <v>649.04999999999984</v>
      </c>
      <c r="I214" s="40">
        <v>657.3499999999998</v>
      </c>
      <c r="J214" s="40">
        <v>668.19999999999982</v>
      </c>
      <c r="K214" s="40">
        <v>646.5</v>
      </c>
      <c r="L214" s="40">
        <v>627.35</v>
      </c>
      <c r="M214" s="40">
        <v>88.395660000000007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12.3</v>
      </c>
      <c r="D215" s="40">
        <v>12.449999999999998</v>
      </c>
      <c r="E215" s="40">
        <v>12.049999999999995</v>
      </c>
      <c r="F215" s="40">
        <v>11.799999999999997</v>
      </c>
      <c r="G215" s="40">
        <v>11.399999999999995</v>
      </c>
      <c r="H215" s="40">
        <v>12.699999999999996</v>
      </c>
      <c r="I215" s="40">
        <v>13.099999999999998</v>
      </c>
      <c r="J215" s="40">
        <v>13.349999999999996</v>
      </c>
      <c r="K215" s="40">
        <v>12.85</v>
      </c>
      <c r="L215" s="40">
        <v>12.2</v>
      </c>
      <c r="M215" s="40">
        <v>1950.3911700000001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309.89999999999998</v>
      </c>
      <c r="D216" s="40">
        <v>308.86666666666662</v>
      </c>
      <c r="E216" s="40">
        <v>305.03333333333325</v>
      </c>
      <c r="F216" s="40">
        <v>300.16666666666663</v>
      </c>
      <c r="G216" s="40">
        <v>296.33333333333326</v>
      </c>
      <c r="H216" s="40">
        <v>313.73333333333323</v>
      </c>
      <c r="I216" s="40">
        <v>317.56666666666661</v>
      </c>
      <c r="J216" s="40">
        <v>322.43333333333322</v>
      </c>
      <c r="K216" s="40">
        <v>312.7</v>
      </c>
      <c r="L216" s="40">
        <v>304</v>
      </c>
      <c r="M216" s="40">
        <v>267.34800999999999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2" sqref="C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56"/>
      <c r="B1" s="557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44469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49" t="s">
        <v>16</v>
      </c>
      <c r="B9" s="551" t="s">
        <v>18</v>
      </c>
      <c r="C9" s="555" t="s">
        <v>20</v>
      </c>
      <c r="D9" s="555" t="s">
        <v>21</v>
      </c>
      <c r="E9" s="546" t="s">
        <v>22</v>
      </c>
      <c r="F9" s="547"/>
      <c r="G9" s="548"/>
      <c r="H9" s="546" t="s">
        <v>23</v>
      </c>
      <c r="I9" s="547"/>
      <c r="J9" s="548"/>
      <c r="K9" s="26"/>
      <c r="L9" s="27"/>
      <c r="M9" s="53"/>
      <c r="N9" s="1"/>
      <c r="O9" s="1"/>
    </row>
    <row r="10" spans="1:15" ht="42.75" customHeight="1">
      <c r="A10" s="553"/>
      <c r="B10" s="554"/>
      <c r="C10" s="554"/>
      <c r="D10" s="55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24685.65</v>
      </c>
      <c r="D11" s="40">
        <v>24660.333333333332</v>
      </c>
      <c r="E11" s="40">
        <v>24525.316666666666</v>
      </c>
      <c r="F11" s="40">
        <v>24364.983333333334</v>
      </c>
      <c r="G11" s="40">
        <v>24229.966666666667</v>
      </c>
      <c r="H11" s="40">
        <v>24820.666666666664</v>
      </c>
      <c r="I11" s="40">
        <v>24955.683333333334</v>
      </c>
      <c r="J11" s="40">
        <v>25116.016666666663</v>
      </c>
      <c r="K11" s="31">
        <v>24795.35</v>
      </c>
      <c r="L11" s="31">
        <v>24500</v>
      </c>
      <c r="M11" s="31">
        <v>1.158E-2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1820.55</v>
      </c>
      <c r="D12" s="40">
        <v>1818.8166666666666</v>
      </c>
      <c r="E12" s="40">
        <v>1798.8333333333333</v>
      </c>
      <c r="F12" s="40">
        <v>1777.1166666666666</v>
      </c>
      <c r="G12" s="40">
        <v>1757.1333333333332</v>
      </c>
      <c r="H12" s="40">
        <v>1840.5333333333333</v>
      </c>
      <c r="I12" s="40">
        <v>1860.5166666666669</v>
      </c>
      <c r="J12" s="40">
        <v>1882.2333333333333</v>
      </c>
      <c r="K12" s="31">
        <v>1838.8</v>
      </c>
      <c r="L12" s="31">
        <v>1797.1</v>
      </c>
      <c r="M12" s="31">
        <v>1.5252399999999999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2410.35</v>
      </c>
      <c r="D13" s="40">
        <v>2420.1666666666665</v>
      </c>
      <c r="E13" s="40">
        <v>2265.333333333333</v>
      </c>
      <c r="F13" s="40">
        <v>2120.3166666666666</v>
      </c>
      <c r="G13" s="40">
        <v>1965.4833333333331</v>
      </c>
      <c r="H13" s="40">
        <v>2565.1833333333329</v>
      </c>
      <c r="I13" s="40">
        <v>2720.016666666666</v>
      </c>
      <c r="J13" s="40">
        <v>2865.0333333333328</v>
      </c>
      <c r="K13" s="31">
        <v>2575</v>
      </c>
      <c r="L13" s="31">
        <v>2275.15</v>
      </c>
      <c r="M13" s="31">
        <v>4.2556599999999998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2271.1</v>
      </c>
      <c r="D14" s="40">
        <v>2269.85</v>
      </c>
      <c r="E14" s="40">
        <v>2246.35</v>
      </c>
      <c r="F14" s="40">
        <v>2221.6</v>
      </c>
      <c r="G14" s="40">
        <v>2198.1</v>
      </c>
      <c r="H14" s="40">
        <v>2294.6</v>
      </c>
      <c r="I14" s="40">
        <v>2318.1</v>
      </c>
      <c r="J14" s="40">
        <v>2342.85</v>
      </c>
      <c r="K14" s="31">
        <v>2293.35</v>
      </c>
      <c r="L14" s="31">
        <v>2245.1</v>
      </c>
      <c r="M14" s="31">
        <v>5.1886599999999996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1921</v>
      </c>
      <c r="D15" s="40">
        <v>1932.3166666666666</v>
      </c>
      <c r="E15" s="40">
        <v>1904.6833333333332</v>
      </c>
      <c r="F15" s="40">
        <v>1888.3666666666666</v>
      </c>
      <c r="G15" s="40">
        <v>1860.7333333333331</v>
      </c>
      <c r="H15" s="40">
        <v>1948.6333333333332</v>
      </c>
      <c r="I15" s="40">
        <v>1976.2666666666664</v>
      </c>
      <c r="J15" s="40">
        <v>1992.5833333333333</v>
      </c>
      <c r="K15" s="31">
        <v>1959.95</v>
      </c>
      <c r="L15" s="31">
        <v>1916</v>
      </c>
      <c r="M15" s="31">
        <v>0.18357999999999999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829.45</v>
      </c>
      <c r="D16" s="40">
        <v>831.48333333333323</v>
      </c>
      <c r="E16" s="40">
        <v>817.96666666666647</v>
      </c>
      <c r="F16" s="40">
        <v>806.48333333333323</v>
      </c>
      <c r="G16" s="40">
        <v>792.96666666666647</v>
      </c>
      <c r="H16" s="40">
        <v>842.96666666666647</v>
      </c>
      <c r="I16" s="40">
        <v>856.48333333333312</v>
      </c>
      <c r="J16" s="40">
        <v>867.96666666666647</v>
      </c>
      <c r="K16" s="31">
        <v>845</v>
      </c>
      <c r="L16" s="31">
        <v>820</v>
      </c>
      <c r="M16" s="31">
        <v>8.8011300000000006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1158.9000000000001</v>
      </c>
      <c r="D17" s="40">
        <v>1150.1333333333334</v>
      </c>
      <c r="E17" s="40">
        <v>1121.2666666666669</v>
      </c>
      <c r="F17" s="40">
        <v>1083.6333333333334</v>
      </c>
      <c r="G17" s="40">
        <v>1054.7666666666669</v>
      </c>
      <c r="H17" s="40">
        <v>1187.7666666666669</v>
      </c>
      <c r="I17" s="40">
        <v>1216.6333333333332</v>
      </c>
      <c r="J17" s="40">
        <v>1254.2666666666669</v>
      </c>
      <c r="K17" s="31">
        <v>1179</v>
      </c>
      <c r="L17" s="31">
        <v>1112.5</v>
      </c>
      <c r="M17" s="31">
        <v>38.264299999999999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608.79999999999995</v>
      </c>
      <c r="D18" s="40">
        <v>609.43333333333328</v>
      </c>
      <c r="E18" s="40">
        <v>604.86666666666656</v>
      </c>
      <c r="F18" s="40">
        <v>600.93333333333328</v>
      </c>
      <c r="G18" s="40">
        <v>596.36666666666656</v>
      </c>
      <c r="H18" s="40">
        <v>613.36666666666656</v>
      </c>
      <c r="I18" s="40">
        <v>617.93333333333339</v>
      </c>
      <c r="J18" s="40">
        <v>621.86666666666656</v>
      </c>
      <c r="K18" s="31">
        <v>614</v>
      </c>
      <c r="L18" s="31">
        <v>605.5</v>
      </c>
      <c r="M18" s="31">
        <v>1.18604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937.65</v>
      </c>
      <c r="D19" s="40">
        <v>932</v>
      </c>
      <c r="E19" s="40">
        <v>922</v>
      </c>
      <c r="F19" s="40">
        <v>906.35</v>
      </c>
      <c r="G19" s="40">
        <v>896.35</v>
      </c>
      <c r="H19" s="40">
        <v>947.65</v>
      </c>
      <c r="I19" s="40">
        <v>957.65</v>
      </c>
      <c r="J19" s="40">
        <v>973.3</v>
      </c>
      <c r="K19" s="31">
        <v>942</v>
      </c>
      <c r="L19" s="31">
        <v>916.35</v>
      </c>
      <c r="M19" s="31">
        <v>9.8009199999999996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2612.4499999999998</v>
      </c>
      <c r="D20" s="40">
        <v>2611.5166666666664</v>
      </c>
      <c r="E20" s="40">
        <v>2575.9333333333329</v>
      </c>
      <c r="F20" s="40">
        <v>2539.4166666666665</v>
      </c>
      <c r="G20" s="40">
        <v>2503.833333333333</v>
      </c>
      <c r="H20" s="40">
        <v>2648.0333333333328</v>
      </c>
      <c r="I20" s="40">
        <v>2683.6166666666668</v>
      </c>
      <c r="J20" s="40">
        <v>2720.1333333333328</v>
      </c>
      <c r="K20" s="31">
        <v>2647.1</v>
      </c>
      <c r="L20" s="31">
        <v>2575</v>
      </c>
      <c r="M20" s="31">
        <v>0.51188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19555.8</v>
      </c>
      <c r="D21" s="40">
        <v>19922.533333333333</v>
      </c>
      <c r="E21" s="40">
        <v>18834.266666666666</v>
      </c>
      <c r="F21" s="40">
        <v>18112.733333333334</v>
      </c>
      <c r="G21" s="40">
        <v>17024.466666666667</v>
      </c>
      <c r="H21" s="40">
        <v>20644.066666666666</v>
      </c>
      <c r="I21" s="40">
        <v>21732.333333333328</v>
      </c>
      <c r="J21" s="40">
        <v>22453.866666666665</v>
      </c>
      <c r="K21" s="31">
        <v>21010.799999999999</v>
      </c>
      <c r="L21" s="31">
        <v>19201</v>
      </c>
      <c r="M21" s="31">
        <v>0.6512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1485.65</v>
      </c>
      <c r="D22" s="40">
        <v>1482.6499999999999</v>
      </c>
      <c r="E22" s="40">
        <v>1467.2999999999997</v>
      </c>
      <c r="F22" s="40">
        <v>1448.9499999999998</v>
      </c>
      <c r="G22" s="40">
        <v>1433.5999999999997</v>
      </c>
      <c r="H22" s="40">
        <v>1500.9999999999998</v>
      </c>
      <c r="I22" s="40">
        <v>1516.3499999999997</v>
      </c>
      <c r="J22" s="40">
        <v>1534.6999999999998</v>
      </c>
      <c r="K22" s="31">
        <v>1498</v>
      </c>
      <c r="L22" s="31">
        <v>1464.3</v>
      </c>
      <c r="M22" s="31">
        <v>17.6435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1138.6500000000001</v>
      </c>
      <c r="D23" s="40">
        <v>1133.2333333333333</v>
      </c>
      <c r="E23" s="40">
        <v>1116.6666666666667</v>
      </c>
      <c r="F23" s="40">
        <v>1094.6833333333334</v>
      </c>
      <c r="G23" s="40">
        <v>1078.1166666666668</v>
      </c>
      <c r="H23" s="40">
        <v>1155.2166666666667</v>
      </c>
      <c r="I23" s="40">
        <v>1171.7833333333333</v>
      </c>
      <c r="J23" s="40">
        <v>1193.7666666666667</v>
      </c>
      <c r="K23" s="31">
        <v>1149.8</v>
      </c>
      <c r="L23" s="31">
        <v>1111.25</v>
      </c>
      <c r="M23" s="31">
        <v>36.94509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742</v>
      </c>
      <c r="D24" s="40">
        <v>741.94999999999993</v>
      </c>
      <c r="E24" s="40">
        <v>736.04999999999984</v>
      </c>
      <c r="F24" s="40">
        <v>730.09999999999991</v>
      </c>
      <c r="G24" s="40">
        <v>724.19999999999982</v>
      </c>
      <c r="H24" s="40">
        <v>747.89999999999986</v>
      </c>
      <c r="I24" s="40">
        <v>753.8</v>
      </c>
      <c r="J24" s="40">
        <v>759.74999999999989</v>
      </c>
      <c r="K24" s="31">
        <v>747.85</v>
      </c>
      <c r="L24" s="31">
        <v>736</v>
      </c>
      <c r="M24" s="31">
        <v>27.340530000000001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1417.85</v>
      </c>
      <c r="D25" s="40">
        <v>1397.7833333333335</v>
      </c>
      <c r="E25" s="40">
        <v>1370.0666666666671</v>
      </c>
      <c r="F25" s="40">
        <v>1322.2833333333335</v>
      </c>
      <c r="G25" s="40">
        <v>1294.5666666666671</v>
      </c>
      <c r="H25" s="40">
        <v>1445.5666666666671</v>
      </c>
      <c r="I25" s="40">
        <v>1473.2833333333338</v>
      </c>
      <c r="J25" s="40">
        <v>1521.0666666666671</v>
      </c>
      <c r="K25" s="31">
        <v>1425.5</v>
      </c>
      <c r="L25" s="31">
        <v>1350</v>
      </c>
      <c r="M25" s="31">
        <v>5.0151599999999998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1530.6</v>
      </c>
      <c r="D26" s="40">
        <v>1540.2333333333333</v>
      </c>
      <c r="E26" s="40">
        <v>1492.4666666666667</v>
      </c>
      <c r="F26" s="40">
        <v>1454.3333333333333</v>
      </c>
      <c r="G26" s="40">
        <v>1406.5666666666666</v>
      </c>
      <c r="H26" s="40">
        <v>1578.3666666666668</v>
      </c>
      <c r="I26" s="40">
        <v>1626.1333333333337</v>
      </c>
      <c r="J26" s="40">
        <v>1664.2666666666669</v>
      </c>
      <c r="K26" s="31">
        <v>1588</v>
      </c>
      <c r="L26" s="31">
        <v>1502.1</v>
      </c>
      <c r="M26" s="31">
        <v>2.43398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114.15</v>
      </c>
      <c r="D27" s="40">
        <v>114.38333333333334</v>
      </c>
      <c r="E27" s="40">
        <v>113.06666666666668</v>
      </c>
      <c r="F27" s="40">
        <v>111.98333333333333</v>
      </c>
      <c r="G27" s="40">
        <v>110.66666666666667</v>
      </c>
      <c r="H27" s="40">
        <v>115.46666666666668</v>
      </c>
      <c r="I27" s="40">
        <v>116.78333333333335</v>
      </c>
      <c r="J27" s="40">
        <v>117.86666666666669</v>
      </c>
      <c r="K27" s="31">
        <v>115.7</v>
      </c>
      <c r="L27" s="31">
        <v>113.3</v>
      </c>
      <c r="M27" s="31">
        <v>25.557539999999999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231.65</v>
      </c>
      <c r="D28" s="40">
        <v>228.13333333333333</v>
      </c>
      <c r="E28" s="40">
        <v>222.76666666666665</v>
      </c>
      <c r="F28" s="40">
        <v>213.88333333333333</v>
      </c>
      <c r="G28" s="40">
        <v>208.51666666666665</v>
      </c>
      <c r="H28" s="40">
        <v>237.01666666666665</v>
      </c>
      <c r="I28" s="40">
        <v>242.38333333333333</v>
      </c>
      <c r="J28" s="40">
        <v>251.26666666666665</v>
      </c>
      <c r="K28" s="31">
        <v>233.5</v>
      </c>
      <c r="L28" s="31">
        <v>219.25</v>
      </c>
      <c r="M28" s="31">
        <v>45.156730000000003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390.9</v>
      </c>
      <c r="D29" s="40">
        <v>390.26666666666665</v>
      </c>
      <c r="E29" s="40">
        <v>383.63333333333333</v>
      </c>
      <c r="F29" s="40">
        <v>376.36666666666667</v>
      </c>
      <c r="G29" s="40">
        <v>369.73333333333335</v>
      </c>
      <c r="H29" s="40">
        <v>397.5333333333333</v>
      </c>
      <c r="I29" s="40">
        <v>404.16666666666663</v>
      </c>
      <c r="J29" s="40">
        <v>411.43333333333328</v>
      </c>
      <c r="K29" s="31">
        <v>396.9</v>
      </c>
      <c r="L29" s="31">
        <v>383</v>
      </c>
      <c r="M29" s="31">
        <v>3.2168399999999999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229.4</v>
      </c>
      <c r="D30" s="40">
        <v>231.46666666666667</v>
      </c>
      <c r="E30" s="40">
        <v>226.93333333333334</v>
      </c>
      <c r="F30" s="40">
        <v>224.46666666666667</v>
      </c>
      <c r="G30" s="40">
        <v>219.93333333333334</v>
      </c>
      <c r="H30" s="40">
        <v>233.93333333333334</v>
      </c>
      <c r="I30" s="40">
        <v>238.4666666666667</v>
      </c>
      <c r="J30" s="40">
        <v>240.93333333333334</v>
      </c>
      <c r="K30" s="31">
        <v>236</v>
      </c>
      <c r="L30" s="31">
        <v>229</v>
      </c>
      <c r="M30" s="31">
        <v>8.7300900000000006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5291.75</v>
      </c>
      <c r="D31" s="40">
        <v>5281.6333333333332</v>
      </c>
      <c r="E31" s="40">
        <v>5213.2666666666664</v>
      </c>
      <c r="F31" s="40">
        <v>5134.7833333333328</v>
      </c>
      <c r="G31" s="40">
        <v>5066.4166666666661</v>
      </c>
      <c r="H31" s="40">
        <v>5360.1166666666668</v>
      </c>
      <c r="I31" s="40">
        <v>5428.4833333333336</v>
      </c>
      <c r="J31" s="40">
        <v>5506.9666666666672</v>
      </c>
      <c r="K31" s="31">
        <v>5350</v>
      </c>
      <c r="L31" s="31">
        <v>5203.1499999999996</v>
      </c>
      <c r="M31" s="31">
        <v>0.62522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2301.1999999999998</v>
      </c>
      <c r="D32" s="40">
        <v>2263.8333333333335</v>
      </c>
      <c r="E32" s="40">
        <v>2207.666666666667</v>
      </c>
      <c r="F32" s="40">
        <v>2114.1333333333337</v>
      </c>
      <c r="G32" s="40">
        <v>2057.9666666666672</v>
      </c>
      <c r="H32" s="40">
        <v>2357.3666666666668</v>
      </c>
      <c r="I32" s="40">
        <v>2413.5333333333338</v>
      </c>
      <c r="J32" s="40">
        <v>2507.0666666666666</v>
      </c>
      <c r="K32" s="31">
        <v>2320</v>
      </c>
      <c r="L32" s="31">
        <v>2170.3000000000002</v>
      </c>
      <c r="M32" s="31">
        <v>1.12425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2258.3000000000002</v>
      </c>
      <c r="D33" s="40">
        <v>2241.166666666667</v>
      </c>
      <c r="E33" s="40">
        <v>2207.9333333333338</v>
      </c>
      <c r="F33" s="40">
        <v>2157.5666666666671</v>
      </c>
      <c r="G33" s="40">
        <v>2124.3333333333339</v>
      </c>
      <c r="H33" s="40">
        <v>2291.5333333333338</v>
      </c>
      <c r="I33" s="40">
        <v>2324.7666666666673</v>
      </c>
      <c r="J33" s="40">
        <v>2375.1333333333337</v>
      </c>
      <c r="K33" s="31">
        <v>2274.4</v>
      </c>
      <c r="L33" s="31">
        <v>2190.8000000000002</v>
      </c>
      <c r="M33" s="31">
        <v>0.39118999999999998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115.65</v>
      </c>
      <c r="D34" s="40">
        <v>115.8</v>
      </c>
      <c r="E34" s="40">
        <v>114.44999999999999</v>
      </c>
      <c r="F34" s="40">
        <v>113.24999999999999</v>
      </c>
      <c r="G34" s="40">
        <v>111.89999999999998</v>
      </c>
      <c r="H34" s="40">
        <v>117</v>
      </c>
      <c r="I34" s="40">
        <v>118.35</v>
      </c>
      <c r="J34" s="40">
        <v>119.55000000000001</v>
      </c>
      <c r="K34" s="31">
        <v>117.15</v>
      </c>
      <c r="L34" s="31">
        <v>114.6</v>
      </c>
      <c r="M34" s="31">
        <v>3.3880400000000002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794.75</v>
      </c>
      <c r="D35" s="40">
        <v>789.33333333333337</v>
      </c>
      <c r="E35" s="40">
        <v>780.66666666666674</v>
      </c>
      <c r="F35" s="40">
        <v>766.58333333333337</v>
      </c>
      <c r="G35" s="40">
        <v>757.91666666666674</v>
      </c>
      <c r="H35" s="40">
        <v>803.41666666666674</v>
      </c>
      <c r="I35" s="40">
        <v>812.08333333333348</v>
      </c>
      <c r="J35" s="40">
        <v>826.16666666666674</v>
      </c>
      <c r="K35" s="31">
        <v>798</v>
      </c>
      <c r="L35" s="31">
        <v>775.25</v>
      </c>
      <c r="M35" s="31">
        <v>1.7588299999999999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3936.05</v>
      </c>
      <c r="D36" s="40">
        <v>3960.8833333333332</v>
      </c>
      <c r="E36" s="40">
        <v>3879.7666666666664</v>
      </c>
      <c r="F36" s="40">
        <v>3823.4833333333331</v>
      </c>
      <c r="G36" s="40">
        <v>3742.3666666666663</v>
      </c>
      <c r="H36" s="40">
        <v>4017.1666666666665</v>
      </c>
      <c r="I36" s="40">
        <v>4098.2833333333328</v>
      </c>
      <c r="J36" s="40">
        <v>4154.5666666666666</v>
      </c>
      <c r="K36" s="31">
        <v>4042</v>
      </c>
      <c r="L36" s="31">
        <v>3904.6</v>
      </c>
      <c r="M36" s="31">
        <v>6.6298700000000004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3825.45</v>
      </c>
      <c r="D37" s="40">
        <v>3850.2000000000003</v>
      </c>
      <c r="E37" s="40">
        <v>3770.4000000000005</v>
      </c>
      <c r="F37" s="40">
        <v>3715.3500000000004</v>
      </c>
      <c r="G37" s="40">
        <v>3635.5500000000006</v>
      </c>
      <c r="H37" s="40">
        <v>3905.2500000000005</v>
      </c>
      <c r="I37" s="40">
        <v>3985.0500000000006</v>
      </c>
      <c r="J37" s="40">
        <v>4040.1000000000004</v>
      </c>
      <c r="K37" s="31">
        <v>3930</v>
      </c>
      <c r="L37" s="31">
        <v>3795.15</v>
      </c>
      <c r="M37" s="31">
        <v>0.66685000000000005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23.8</v>
      </c>
      <c r="D38" s="40">
        <v>23.849999999999998</v>
      </c>
      <c r="E38" s="40">
        <v>23.649999999999995</v>
      </c>
      <c r="F38" s="40">
        <v>23.499999999999996</v>
      </c>
      <c r="G38" s="40">
        <v>23.299999999999994</v>
      </c>
      <c r="H38" s="40">
        <v>23.999999999999996</v>
      </c>
      <c r="I38" s="40">
        <v>24.2</v>
      </c>
      <c r="J38" s="40">
        <v>24.349999999999998</v>
      </c>
      <c r="K38" s="31">
        <v>24.05</v>
      </c>
      <c r="L38" s="31">
        <v>23.7</v>
      </c>
      <c r="M38" s="31">
        <v>37.468699999999998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756.55</v>
      </c>
      <c r="D39" s="40">
        <v>754.0333333333333</v>
      </c>
      <c r="E39" s="40">
        <v>746.51666666666665</v>
      </c>
      <c r="F39" s="40">
        <v>736.48333333333335</v>
      </c>
      <c r="G39" s="40">
        <v>728.9666666666667</v>
      </c>
      <c r="H39" s="40">
        <v>764.06666666666661</v>
      </c>
      <c r="I39" s="40">
        <v>771.58333333333326</v>
      </c>
      <c r="J39" s="40">
        <v>781.61666666666656</v>
      </c>
      <c r="K39" s="31">
        <v>761.55</v>
      </c>
      <c r="L39" s="31">
        <v>744</v>
      </c>
      <c r="M39" s="31">
        <v>11.65596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3086.65</v>
      </c>
      <c r="D40" s="40">
        <v>3079.7833333333333</v>
      </c>
      <c r="E40" s="40">
        <v>3052.8666666666668</v>
      </c>
      <c r="F40" s="40">
        <v>3019.0833333333335</v>
      </c>
      <c r="G40" s="40">
        <v>2992.166666666667</v>
      </c>
      <c r="H40" s="40">
        <v>3113.5666666666666</v>
      </c>
      <c r="I40" s="40">
        <v>3140.4833333333336</v>
      </c>
      <c r="J40" s="40">
        <v>3174.2666666666664</v>
      </c>
      <c r="K40" s="31">
        <v>3106.7</v>
      </c>
      <c r="L40" s="31">
        <v>3046</v>
      </c>
      <c r="M40" s="31">
        <v>0.24711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406.45</v>
      </c>
      <c r="D41" s="40">
        <v>405.86666666666662</v>
      </c>
      <c r="E41" s="40">
        <v>401.73333333333323</v>
      </c>
      <c r="F41" s="40">
        <v>397.01666666666659</v>
      </c>
      <c r="G41" s="40">
        <v>392.88333333333321</v>
      </c>
      <c r="H41" s="40">
        <v>410.58333333333326</v>
      </c>
      <c r="I41" s="40">
        <v>414.71666666666658</v>
      </c>
      <c r="J41" s="40">
        <v>419.43333333333328</v>
      </c>
      <c r="K41" s="31">
        <v>410</v>
      </c>
      <c r="L41" s="31">
        <v>401.15</v>
      </c>
      <c r="M41" s="31">
        <v>57.287799999999997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1278.55</v>
      </c>
      <c r="D42" s="40">
        <v>1278.8500000000001</v>
      </c>
      <c r="E42" s="40">
        <v>1259.7000000000003</v>
      </c>
      <c r="F42" s="40">
        <v>1240.8500000000001</v>
      </c>
      <c r="G42" s="40">
        <v>1221.7000000000003</v>
      </c>
      <c r="H42" s="40">
        <v>1297.7000000000003</v>
      </c>
      <c r="I42" s="40">
        <v>1316.8500000000004</v>
      </c>
      <c r="J42" s="40">
        <v>1335.7000000000003</v>
      </c>
      <c r="K42" s="31">
        <v>1298</v>
      </c>
      <c r="L42" s="31">
        <v>1260</v>
      </c>
      <c r="M42" s="31">
        <v>2.22939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4423.5</v>
      </c>
      <c r="D43" s="40">
        <v>4443.5333333333338</v>
      </c>
      <c r="E43" s="40">
        <v>4379.9666666666672</v>
      </c>
      <c r="F43" s="40">
        <v>4336.4333333333334</v>
      </c>
      <c r="G43" s="40">
        <v>4272.8666666666668</v>
      </c>
      <c r="H43" s="40">
        <v>4487.0666666666675</v>
      </c>
      <c r="I43" s="40">
        <v>4550.633333333335</v>
      </c>
      <c r="J43" s="40">
        <v>4594.1666666666679</v>
      </c>
      <c r="K43" s="31">
        <v>4507.1000000000004</v>
      </c>
      <c r="L43" s="31">
        <v>4400</v>
      </c>
      <c r="M43" s="31">
        <v>5.71896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224.7</v>
      </c>
      <c r="D44" s="40">
        <v>224.95000000000002</v>
      </c>
      <c r="E44" s="40">
        <v>220.60000000000002</v>
      </c>
      <c r="F44" s="40">
        <v>216.5</v>
      </c>
      <c r="G44" s="40">
        <v>212.15</v>
      </c>
      <c r="H44" s="40">
        <v>229.05000000000004</v>
      </c>
      <c r="I44" s="40">
        <v>233.4</v>
      </c>
      <c r="J44" s="40">
        <v>237.50000000000006</v>
      </c>
      <c r="K44" s="31">
        <v>229.3</v>
      </c>
      <c r="L44" s="31">
        <v>220.85</v>
      </c>
      <c r="M44" s="31">
        <v>40.450850000000003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358.95</v>
      </c>
      <c r="D45" s="40">
        <v>361.75</v>
      </c>
      <c r="E45" s="40">
        <v>353.25</v>
      </c>
      <c r="F45" s="40">
        <v>347.55</v>
      </c>
      <c r="G45" s="40">
        <v>339.05</v>
      </c>
      <c r="H45" s="40">
        <v>367.45</v>
      </c>
      <c r="I45" s="40">
        <v>375.95</v>
      </c>
      <c r="J45" s="40">
        <v>381.65</v>
      </c>
      <c r="K45" s="31">
        <v>370.25</v>
      </c>
      <c r="L45" s="31">
        <v>356.05</v>
      </c>
      <c r="M45" s="31">
        <v>1.1708499999999999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129.35</v>
      </c>
      <c r="D46" s="40">
        <v>128.83333333333331</v>
      </c>
      <c r="E46" s="40">
        <v>126.71666666666664</v>
      </c>
      <c r="F46" s="40">
        <v>124.08333333333333</v>
      </c>
      <c r="G46" s="40">
        <v>121.96666666666665</v>
      </c>
      <c r="H46" s="40">
        <v>131.46666666666664</v>
      </c>
      <c r="I46" s="40">
        <v>133.58333333333331</v>
      </c>
      <c r="J46" s="40">
        <v>136.21666666666661</v>
      </c>
      <c r="K46" s="31">
        <v>130.94999999999999</v>
      </c>
      <c r="L46" s="31">
        <v>126.2</v>
      </c>
      <c r="M46" s="31">
        <v>189.91879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97.4</v>
      </c>
      <c r="D47" s="40">
        <v>97.350000000000009</v>
      </c>
      <c r="E47" s="40">
        <v>96.700000000000017</v>
      </c>
      <c r="F47" s="40">
        <v>96.000000000000014</v>
      </c>
      <c r="G47" s="40">
        <v>95.350000000000023</v>
      </c>
      <c r="H47" s="40">
        <v>98.050000000000011</v>
      </c>
      <c r="I47" s="40">
        <v>98.700000000000017</v>
      </c>
      <c r="J47" s="40">
        <v>99.4</v>
      </c>
      <c r="K47" s="31">
        <v>98</v>
      </c>
      <c r="L47" s="31">
        <v>96.65</v>
      </c>
      <c r="M47" s="31">
        <v>6.0331999999999999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3323.05</v>
      </c>
      <c r="D48" s="40">
        <v>3338.25</v>
      </c>
      <c r="E48" s="40">
        <v>3294.8</v>
      </c>
      <c r="F48" s="40">
        <v>3266.55</v>
      </c>
      <c r="G48" s="40">
        <v>3223.1000000000004</v>
      </c>
      <c r="H48" s="40">
        <v>3366.5</v>
      </c>
      <c r="I48" s="40">
        <v>3409.95</v>
      </c>
      <c r="J48" s="40">
        <v>3438.2</v>
      </c>
      <c r="K48" s="31">
        <v>3381.7</v>
      </c>
      <c r="L48" s="31">
        <v>3310</v>
      </c>
      <c r="M48" s="31">
        <v>9.7338699999999996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210.55</v>
      </c>
      <c r="D49" s="40">
        <v>211.53333333333333</v>
      </c>
      <c r="E49" s="40">
        <v>208.61666666666667</v>
      </c>
      <c r="F49" s="40">
        <v>206.68333333333334</v>
      </c>
      <c r="G49" s="40">
        <v>203.76666666666668</v>
      </c>
      <c r="H49" s="40">
        <v>213.46666666666667</v>
      </c>
      <c r="I49" s="40">
        <v>216.38333333333335</v>
      </c>
      <c r="J49" s="40">
        <v>218.31666666666666</v>
      </c>
      <c r="K49" s="31">
        <v>214.45</v>
      </c>
      <c r="L49" s="31">
        <v>209.6</v>
      </c>
      <c r="M49" s="31">
        <v>4.5027799999999996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3146.7</v>
      </c>
      <c r="D50" s="40">
        <v>3148.9166666666665</v>
      </c>
      <c r="E50" s="40">
        <v>3097.833333333333</v>
      </c>
      <c r="F50" s="40">
        <v>3048.9666666666667</v>
      </c>
      <c r="G50" s="40">
        <v>2997.8833333333332</v>
      </c>
      <c r="H50" s="40">
        <v>3197.7833333333328</v>
      </c>
      <c r="I50" s="40">
        <v>3248.8666666666659</v>
      </c>
      <c r="J50" s="40">
        <v>3297.7333333333327</v>
      </c>
      <c r="K50" s="31">
        <v>3200</v>
      </c>
      <c r="L50" s="31">
        <v>3100.05</v>
      </c>
      <c r="M50" s="31">
        <v>0.49874000000000002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2143.35</v>
      </c>
      <c r="D51" s="40">
        <v>2114.35</v>
      </c>
      <c r="E51" s="40">
        <v>2070.5</v>
      </c>
      <c r="F51" s="40">
        <v>1997.65</v>
      </c>
      <c r="G51" s="40">
        <v>1953.8000000000002</v>
      </c>
      <c r="H51" s="40">
        <v>2187.1999999999998</v>
      </c>
      <c r="I51" s="40">
        <v>2231.0499999999993</v>
      </c>
      <c r="J51" s="40">
        <v>2303.8999999999996</v>
      </c>
      <c r="K51" s="31">
        <v>2158.1999999999998</v>
      </c>
      <c r="L51" s="31">
        <v>2041.5</v>
      </c>
      <c r="M51" s="31">
        <v>9.1267700000000005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9382.25</v>
      </c>
      <c r="D52" s="40">
        <v>9381.0833333333339</v>
      </c>
      <c r="E52" s="40">
        <v>9322.1666666666679</v>
      </c>
      <c r="F52" s="40">
        <v>9262.0833333333339</v>
      </c>
      <c r="G52" s="40">
        <v>9203.1666666666679</v>
      </c>
      <c r="H52" s="40">
        <v>9441.1666666666679</v>
      </c>
      <c r="I52" s="40">
        <v>9500.0833333333358</v>
      </c>
      <c r="J52" s="40">
        <v>9560.1666666666679</v>
      </c>
      <c r="K52" s="31">
        <v>9440</v>
      </c>
      <c r="L52" s="31">
        <v>9321</v>
      </c>
      <c r="M52" s="31">
        <v>3.9239999999999997E-2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727.95</v>
      </c>
      <c r="D53" s="40">
        <v>727.91666666666663</v>
      </c>
      <c r="E53" s="40">
        <v>718.93333333333328</v>
      </c>
      <c r="F53" s="40">
        <v>709.91666666666663</v>
      </c>
      <c r="G53" s="40">
        <v>700.93333333333328</v>
      </c>
      <c r="H53" s="40">
        <v>736.93333333333328</v>
      </c>
      <c r="I53" s="40">
        <v>745.91666666666663</v>
      </c>
      <c r="J53" s="40">
        <v>754.93333333333328</v>
      </c>
      <c r="K53" s="31">
        <v>736.9</v>
      </c>
      <c r="L53" s="31">
        <v>718.9</v>
      </c>
      <c r="M53" s="31">
        <v>22.403770000000002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539.75</v>
      </c>
      <c r="D54" s="40">
        <v>541.43333333333339</v>
      </c>
      <c r="E54" s="40">
        <v>536.66666666666674</v>
      </c>
      <c r="F54" s="40">
        <v>533.58333333333337</v>
      </c>
      <c r="G54" s="40">
        <v>528.81666666666672</v>
      </c>
      <c r="H54" s="40">
        <v>544.51666666666677</v>
      </c>
      <c r="I54" s="40">
        <v>549.28333333333342</v>
      </c>
      <c r="J54" s="40">
        <v>552.36666666666679</v>
      </c>
      <c r="K54" s="31">
        <v>546.20000000000005</v>
      </c>
      <c r="L54" s="31">
        <v>538.35</v>
      </c>
      <c r="M54" s="31">
        <v>1.25315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4251.2</v>
      </c>
      <c r="D55" s="40">
        <v>4283.05</v>
      </c>
      <c r="E55" s="40">
        <v>4170.1500000000005</v>
      </c>
      <c r="F55" s="40">
        <v>4089.1000000000004</v>
      </c>
      <c r="G55" s="40">
        <v>3976.2000000000007</v>
      </c>
      <c r="H55" s="40">
        <v>4364.1000000000004</v>
      </c>
      <c r="I55" s="40">
        <v>4477</v>
      </c>
      <c r="J55" s="40">
        <v>4558.05</v>
      </c>
      <c r="K55" s="31">
        <v>4395.95</v>
      </c>
      <c r="L55" s="31">
        <v>4202</v>
      </c>
      <c r="M55" s="31">
        <v>3.7725399999999998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782.15</v>
      </c>
      <c r="D56" s="40">
        <v>783.38333333333333</v>
      </c>
      <c r="E56" s="40">
        <v>777.26666666666665</v>
      </c>
      <c r="F56" s="40">
        <v>772.38333333333333</v>
      </c>
      <c r="G56" s="40">
        <v>766.26666666666665</v>
      </c>
      <c r="H56" s="40">
        <v>788.26666666666665</v>
      </c>
      <c r="I56" s="40">
        <v>794.38333333333321</v>
      </c>
      <c r="J56" s="40">
        <v>799.26666666666665</v>
      </c>
      <c r="K56" s="31">
        <v>789.5</v>
      </c>
      <c r="L56" s="31">
        <v>778.5</v>
      </c>
      <c r="M56" s="31">
        <v>142.41004000000001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3368.45</v>
      </c>
      <c r="D57" s="40">
        <v>3370.9333333333329</v>
      </c>
      <c r="E57" s="40">
        <v>3348.516666666666</v>
      </c>
      <c r="F57" s="40">
        <v>3328.583333333333</v>
      </c>
      <c r="G57" s="40">
        <v>3306.1666666666661</v>
      </c>
      <c r="H57" s="40">
        <v>3390.8666666666659</v>
      </c>
      <c r="I57" s="40">
        <v>3413.2833333333328</v>
      </c>
      <c r="J57" s="40">
        <v>3433.2166666666658</v>
      </c>
      <c r="K57" s="31">
        <v>3393.35</v>
      </c>
      <c r="L57" s="31">
        <v>3351</v>
      </c>
      <c r="M57" s="31">
        <v>0.68439000000000005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1434.4</v>
      </c>
      <c r="D58" s="40">
        <v>1427.1833333333334</v>
      </c>
      <c r="E58" s="40">
        <v>1397.3666666666668</v>
      </c>
      <c r="F58" s="40">
        <v>1360.3333333333335</v>
      </c>
      <c r="G58" s="40">
        <v>1330.5166666666669</v>
      </c>
      <c r="H58" s="40">
        <v>1464.2166666666667</v>
      </c>
      <c r="I58" s="40">
        <v>1494.0333333333333</v>
      </c>
      <c r="J58" s="40">
        <v>1531.0666666666666</v>
      </c>
      <c r="K58" s="31">
        <v>1457</v>
      </c>
      <c r="L58" s="31">
        <v>1390.15</v>
      </c>
      <c r="M58" s="31">
        <v>5.8982299999999999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1241.3</v>
      </c>
      <c r="D59" s="40">
        <v>1242.5166666666667</v>
      </c>
      <c r="E59" s="40">
        <v>1229.0333333333333</v>
      </c>
      <c r="F59" s="40">
        <v>1216.7666666666667</v>
      </c>
      <c r="G59" s="40">
        <v>1203.2833333333333</v>
      </c>
      <c r="H59" s="40">
        <v>1254.7833333333333</v>
      </c>
      <c r="I59" s="40">
        <v>1268.2666666666664</v>
      </c>
      <c r="J59" s="40">
        <v>1280.5333333333333</v>
      </c>
      <c r="K59" s="31">
        <v>1256</v>
      </c>
      <c r="L59" s="31">
        <v>1230.25</v>
      </c>
      <c r="M59" s="31">
        <v>4.6691900000000004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3899.25</v>
      </c>
      <c r="D60" s="40">
        <v>3895.0499999999997</v>
      </c>
      <c r="E60" s="40">
        <v>3854.1999999999994</v>
      </c>
      <c r="F60" s="40">
        <v>3809.1499999999996</v>
      </c>
      <c r="G60" s="40">
        <v>3768.2999999999993</v>
      </c>
      <c r="H60" s="40">
        <v>3940.0999999999995</v>
      </c>
      <c r="I60" s="40">
        <v>3980.95</v>
      </c>
      <c r="J60" s="40">
        <v>4025.9999999999995</v>
      </c>
      <c r="K60" s="31">
        <v>3935.9</v>
      </c>
      <c r="L60" s="31">
        <v>3850</v>
      </c>
      <c r="M60" s="31">
        <v>3.7989600000000001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256.5</v>
      </c>
      <c r="D61" s="40">
        <v>256.16666666666669</v>
      </c>
      <c r="E61" s="40">
        <v>254.43333333333339</v>
      </c>
      <c r="F61" s="40">
        <v>252.3666666666667</v>
      </c>
      <c r="G61" s="40">
        <v>250.63333333333341</v>
      </c>
      <c r="H61" s="40">
        <v>258.23333333333335</v>
      </c>
      <c r="I61" s="40">
        <v>259.96666666666658</v>
      </c>
      <c r="J61" s="40">
        <v>262.03333333333336</v>
      </c>
      <c r="K61" s="31">
        <v>257.89999999999998</v>
      </c>
      <c r="L61" s="31">
        <v>254.1</v>
      </c>
      <c r="M61" s="31">
        <v>2.4580099999999998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1343.7</v>
      </c>
      <c r="D62" s="40">
        <v>1357.2833333333335</v>
      </c>
      <c r="E62" s="40">
        <v>1326.416666666667</v>
      </c>
      <c r="F62" s="40">
        <v>1309.1333333333334</v>
      </c>
      <c r="G62" s="40">
        <v>1278.2666666666669</v>
      </c>
      <c r="H62" s="40">
        <v>1374.5666666666671</v>
      </c>
      <c r="I62" s="40">
        <v>1405.4333333333334</v>
      </c>
      <c r="J62" s="40">
        <v>1422.7166666666672</v>
      </c>
      <c r="K62" s="31">
        <v>1388.15</v>
      </c>
      <c r="L62" s="31">
        <v>1340</v>
      </c>
      <c r="M62" s="31">
        <v>1.3726499999999999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7515.4</v>
      </c>
      <c r="D63" s="40">
        <v>7535.8</v>
      </c>
      <c r="E63" s="40">
        <v>7435.75</v>
      </c>
      <c r="F63" s="40">
        <v>7356.0999999999995</v>
      </c>
      <c r="G63" s="40">
        <v>7256.0499999999993</v>
      </c>
      <c r="H63" s="40">
        <v>7615.4500000000007</v>
      </c>
      <c r="I63" s="40">
        <v>7715.5000000000018</v>
      </c>
      <c r="J63" s="40">
        <v>7795.1500000000015</v>
      </c>
      <c r="K63" s="31">
        <v>7635.85</v>
      </c>
      <c r="L63" s="31">
        <v>7456.15</v>
      </c>
      <c r="M63" s="31">
        <v>9.4587900000000005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17433.75</v>
      </c>
      <c r="D64" s="40">
        <v>17463.149999999998</v>
      </c>
      <c r="E64" s="40">
        <v>17278.399999999994</v>
      </c>
      <c r="F64" s="40">
        <v>17123.049999999996</v>
      </c>
      <c r="G64" s="40">
        <v>16938.299999999992</v>
      </c>
      <c r="H64" s="40">
        <v>17618.499999999996</v>
      </c>
      <c r="I64" s="40">
        <v>17803.250000000004</v>
      </c>
      <c r="J64" s="40">
        <v>17958.599999999999</v>
      </c>
      <c r="K64" s="31">
        <v>17647.900000000001</v>
      </c>
      <c r="L64" s="31">
        <v>17307.8</v>
      </c>
      <c r="M64" s="31">
        <v>3.0971199999999999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4712.55</v>
      </c>
      <c r="D65" s="40">
        <v>4726.3166666666666</v>
      </c>
      <c r="E65" s="40">
        <v>4636.2333333333336</v>
      </c>
      <c r="F65" s="40">
        <v>4559.916666666667</v>
      </c>
      <c r="G65" s="40">
        <v>4469.8333333333339</v>
      </c>
      <c r="H65" s="40">
        <v>4802.6333333333332</v>
      </c>
      <c r="I65" s="40">
        <v>4892.7166666666672</v>
      </c>
      <c r="J65" s="40">
        <v>4969.0333333333328</v>
      </c>
      <c r="K65" s="31">
        <v>4816.3999999999996</v>
      </c>
      <c r="L65" s="31">
        <v>4650</v>
      </c>
      <c r="M65" s="31">
        <v>0.79366000000000003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4602.6000000000004</v>
      </c>
      <c r="D66" s="40">
        <v>4576.4333333333334</v>
      </c>
      <c r="E66" s="40">
        <v>4477.8666666666668</v>
      </c>
      <c r="F66" s="40">
        <v>4353.1333333333332</v>
      </c>
      <c r="G66" s="40">
        <v>4254.5666666666666</v>
      </c>
      <c r="H66" s="40">
        <v>4701.166666666667</v>
      </c>
      <c r="I66" s="40">
        <v>4799.7333333333345</v>
      </c>
      <c r="J66" s="40">
        <v>4924.4666666666672</v>
      </c>
      <c r="K66" s="31">
        <v>4675</v>
      </c>
      <c r="L66" s="31">
        <v>4451.7</v>
      </c>
      <c r="M66" s="31">
        <v>0.61462000000000006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2504.9499999999998</v>
      </c>
      <c r="D67" s="40">
        <v>2520.8666666666668</v>
      </c>
      <c r="E67" s="40">
        <v>2473.7333333333336</v>
      </c>
      <c r="F67" s="40">
        <v>2442.5166666666669</v>
      </c>
      <c r="G67" s="40">
        <v>2395.3833333333337</v>
      </c>
      <c r="H67" s="40">
        <v>2552.0833333333335</v>
      </c>
      <c r="I67" s="40">
        <v>2599.2166666666667</v>
      </c>
      <c r="J67" s="40">
        <v>2630.4333333333334</v>
      </c>
      <c r="K67" s="31">
        <v>2568</v>
      </c>
      <c r="L67" s="31">
        <v>2489.65</v>
      </c>
      <c r="M67" s="31">
        <v>4.4115700000000002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127.3</v>
      </c>
      <c r="D68" s="40">
        <v>127.86666666666667</v>
      </c>
      <c r="E68" s="40">
        <v>125.08333333333334</v>
      </c>
      <c r="F68" s="40">
        <v>122.86666666666667</v>
      </c>
      <c r="G68" s="40">
        <v>120.08333333333334</v>
      </c>
      <c r="H68" s="40">
        <v>130.08333333333334</v>
      </c>
      <c r="I68" s="40">
        <v>132.86666666666665</v>
      </c>
      <c r="J68" s="40">
        <v>135.08333333333334</v>
      </c>
      <c r="K68" s="31">
        <v>130.65</v>
      </c>
      <c r="L68" s="31">
        <v>125.65</v>
      </c>
      <c r="M68" s="31">
        <v>8.4515799999999999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356.5</v>
      </c>
      <c r="D69" s="40">
        <v>355.10000000000008</v>
      </c>
      <c r="E69" s="40">
        <v>350.50000000000017</v>
      </c>
      <c r="F69" s="40">
        <v>344.50000000000011</v>
      </c>
      <c r="G69" s="40">
        <v>339.9000000000002</v>
      </c>
      <c r="H69" s="40">
        <v>361.10000000000014</v>
      </c>
      <c r="I69" s="40">
        <v>365.70000000000005</v>
      </c>
      <c r="J69" s="40">
        <v>371.7000000000001</v>
      </c>
      <c r="K69" s="31">
        <v>359.7</v>
      </c>
      <c r="L69" s="31">
        <v>349.1</v>
      </c>
      <c r="M69" s="31">
        <v>5.7863899999999999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284.39999999999998</v>
      </c>
      <c r="D70" s="40">
        <v>284.75</v>
      </c>
      <c r="E70" s="40">
        <v>279.5</v>
      </c>
      <c r="F70" s="40">
        <v>274.60000000000002</v>
      </c>
      <c r="G70" s="40">
        <v>269.35000000000002</v>
      </c>
      <c r="H70" s="40">
        <v>289.64999999999998</v>
      </c>
      <c r="I70" s="40">
        <v>294.89999999999998</v>
      </c>
      <c r="J70" s="40">
        <v>299.79999999999995</v>
      </c>
      <c r="K70" s="31">
        <v>290</v>
      </c>
      <c r="L70" s="31">
        <v>279.85000000000002</v>
      </c>
      <c r="M70" s="31">
        <v>66.25067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81.7</v>
      </c>
      <c r="D71" s="40">
        <v>80.61666666666666</v>
      </c>
      <c r="E71" s="40">
        <v>79.23333333333332</v>
      </c>
      <c r="F71" s="40">
        <v>76.766666666666666</v>
      </c>
      <c r="G71" s="40">
        <v>75.383333333333326</v>
      </c>
      <c r="H71" s="40">
        <v>83.083333333333314</v>
      </c>
      <c r="I71" s="40">
        <v>84.466666666666669</v>
      </c>
      <c r="J71" s="40">
        <v>86.933333333333309</v>
      </c>
      <c r="K71" s="31">
        <v>82</v>
      </c>
      <c r="L71" s="31">
        <v>78.150000000000006</v>
      </c>
      <c r="M71" s="31">
        <v>539.12004000000002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55.1</v>
      </c>
      <c r="D72" s="40">
        <v>54.516666666666673</v>
      </c>
      <c r="E72" s="40">
        <v>53.283333333333346</v>
      </c>
      <c r="F72" s="40">
        <v>51.466666666666676</v>
      </c>
      <c r="G72" s="40">
        <v>50.233333333333348</v>
      </c>
      <c r="H72" s="40">
        <v>56.333333333333343</v>
      </c>
      <c r="I72" s="40">
        <v>57.566666666666677</v>
      </c>
      <c r="J72" s="40">
        <v>59.38333333333334</v>
      </c>
      <c r="K72" s="31">
        <v>55.75</v>
      </c>
      <c r="L72" s="31">
        <v>52.7</v>
      </c>
      <c r="M72" s="31">
        <v>196.61028999999999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18.850000000000001</v>
      </c>
      <c r="D73" s="40">
        <v>18.733333333333334</v>
      </c>
      <c r="E73" s="40">
        <v>18.216666666666669</v>
      </c>
      <c r="F73" s="40">
        <v>17.583333333333336</v>
      </c>
      <c r="G73" s="40">
        <v>17.06666666666667</v>
      </c>
      <c r="H73" s="40">
        <v>19.366666666666667</v>
      </c>
      <c r="I73" s="40">
        <v>19.883333333333333</v>
      </c>
      <c r="J73" s="40">
        <v>20.516666666666666</v>
      </c>
      <c r="K73" s="31">
        <v>19.25</v>
      </c>
      <c r="L73" s="31">
        <v>18.100000000000001</v>
      </c>
      <c r="M73" s="31">
        <v>84.689539999999994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1763.45</v>
      </c>
      <c r="D74" s="40">
        <v>1761.2833333333335</v>
      </c>
      <c r="E74" s="40">
        <v>1742.416666666667</v>
      </c>
      <c r="F74" s="40">
        <v>1721.3833333333334</v>
      </c>
      <c r="G74" s="40">
        <v>1702.5166666666669</v>
      </c>
      <c r="H74" s="40">
        <v>1782.3166666666671</v>
      </c>
      <c r="I74" s="40">
        <v>1801.1833333333334</v>
      </c>
      <c r="J74" s="40">
        <v>1822.2166666666672</v>
      </c>
      <c r="K74" s="31">
        <v>1780.15</v>
      </c>
      <c r="L74" s="31">
        <v>1740.25</v>
      </c>
      <c r="M74" s="31">
        <v>4.5467199999999997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5289.6</v>
      </c>
      <c r="D75" s="40">
        <v>5302.2166666666672</v>
      </c>
      <c r="E75" s="40">
        <v>5263.4333333333343</v>
      </c>
      <c r="F75" s="40">
        <v>5237.2666666666673</v>
      </c>
      <c r="G75" s="40">
        <v>5198.4833333333345</v>
      </c>
      <c r="H75" s="40">
        <v>5328.3833333333341</v>
      </c>
      <c r="I75" s="40">
        <v>5367.166666666667</v>
      </c>
      <c r="J75" s="40">
        <v>5393.3333333333339</v>
      </c>
      <c r="K75" s="31">
        <v>5341</v>
      </c>
      <c r="L75" s="31">
        <v>5276.05</v>
      </c>
      <c r="M75" s="31">
        <v>0.10229000000000001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817.15</v>
      </c>
      <c r="D76" s="40">
        <v>816.1</v>
      </c>
      <c r="E76" s="40">
        <v>811</v>
      </c>
      <c r="F76" s="40">
        <v>804.85</v>
      </c>
      <c r="G76" s="40">
        <v>799.75</v>
      </c>
      <c r="H76" s="40">
        <v>822.25</v>
      </c>
      <c r="I76" s="40">
        <v>827.35000000000014</v>
      </c>
      <c r="J76" s="40">
        <v>833.5</v>
      </c>
      <c r="K76" s="31">
        <v>821.2</v>
      </c>
      <c r="L76" s="31">
        <v>809.95</v>
      </c>
      <c r="M76" s="31">
        <v>4.9453300000000002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378.8</v>
      </c>
      <c r="D77" s="40">
        <v>379.09999999999997</v>
      </c>
      <c r="E77" s="40">
        <v>375.89999999999992</v>
      </c>
      <c r="F77" s="40">
        <v>372.99999999999994</v>
      </c>
      <c r="G77" s="40">
        <v>369.7999999999999</v>
      </c>
      <c r="H77" s="40">
        <v>381.99999999999994</v>
      </c>
      <c r="I77" s="40">
        <v>385.2</v>
      </c>
      <c r="J77" s="40">
        <v>388.09999999999997</v>
      </c>
      <c r="K77" s="31">
        <v>382.3</v>
      </c>
      <c r="L77" s="31">
        <v>376.2</v>
      </c>
      <c r="M77" s="31">
        <v>1.3408800000000001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205.15</v>
      </c>
      <c r="D78" s="40">
        <v>207.08333333333334</v>
      </c>
      <c r="E78" s="40">
        <v>201.76666666666668</v>
      </c>
      <c r="F78" s="40">
        <v>198.38333333333333</v>
      </c>
      <c r="G78" s="40">
        <v>193.06666666666666</v>
      </c>
      <c r="H78" s="40">
        <v>210.4666666666667</v>
      </c>
      <c r="I78" s="40">
        <v>215.78333333333336</v>
      </c>
      <c r="J78" s="40">
        <v>219.16666666666671</v>
      </c>
      <c r="K78" s="31">
        <v>212.4</v>
      </c>
      <c r="L78" s="31">
        <v>203.7</v>
      </c>
      <c r="M78" s="31">
        <v>91.260750000000002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744.2</v>
      </c>
      <c r="D79" s="40">
        <v>744.6</v>
      </c>
      <c r="E79" s="40">
        <v>736.5</v>
      </c>
      <c r="F79" s="40">
        <v>728.8</v>
      </c>
      <c r="G79" s="40">
        <v>720.69999999999993</v>
      </c>
      <c r="H79" s="40">
        <v>752.30000000000007</v>
      </c>
      <c r="I79" s="40">
        <v>760.4000000000002</v>
      </c>
      <c r="J79" s="40">
        <v>768.10000000000014</v>
      </c>
      <c r="K79" s="31">
        <v>752.7</v>
      </c>
      <c r="L79" s="31">
        <v>736.9</v>
      </c>
      <c r="M79" s="31">
        <v>31.497399999999999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62.8</v>
      </c>
      <c r="D80" s="40">
        <v>62.383333333333333</v>
      </c>
      <c r="E80" s="40">
        <v>60.816666666666663</v>
      </c>
      <c r="F80" s="40">
        <v>58.833333333333329</v>
      </c>
      <c r="G80" s="40">
        <v>57.266666666666659</v>
      </c>
      <c r="H80" s="40">
        <v>64.366666666666674</v>
      </c>
      <c r="I80" s="40">
        <v>65.933333333333337</v>
      </c>
      <c r="J80" s="40">
        <v>67.916666666666671</v>
      </c>
      <c r="K80" s="31">
        <v>63.95</v>
      </c>
      <c r="L80" s="31">
        <v>60.4</v>
      </c>
      <c r="M80" s="31">
        <v>1303.6706200000001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436.9</v>
      </c>
      <c r="D81" s="40">
        <v>433.63333333333338</v>
      </c>
      <c r="E81" s="40">
        <v>429.26666666666677</v>
      </c>
      <c r="F81" s="40">
        <v>421.63333333333338</v>
      </c>
      <c r="G81" s="40">
        <v>417.26666666666677</v>
      </c>
      <c r="H81" s="40">
        <v>441.26666666666677</v>
      </c>
      <c r="I81" s="40">
        <v>445.63333333333344</v>
      </c>
      <c r="J81" s="40">
        <v>453.26666666666677</v>
      </c>
      <c r="K81" s="31">
        <v>438</v>
      </c>
      <c r="L81" s="31">
        <v>426</v>
      </c>
      <c r="M81" s="31">
        <v>76.258570000000006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12097.9</v>
      </c>
      <c r="D82" s="40">
        <v>12198.566666666666</v>
      </c>
      <c r="E82" s="40">
        <v>11898.333333333332</v>
      </c>
      <c r="F82" s="40">
        <v>11698.766666666666</v>
      </c>
      <c r="G82" s="40">
        <v>11398.533333333333</v>
      </c>
      <c r="H82" s="40">
        <v>12398.133333333331</v>
      </c>
      <c r="I82" s="40">
        <v>12698.366666666665</v>
      </c>
      <c r="J82" s="40">
        <v>12897.933333333331</v>
      </c>
      <c r="K82" s="31">
        <v>12498.8</v>
      </c>
      <c r="L82" s="31">
        <v>11999</v>
      </c>
      <c r="M82" s="31">
        <v>2.8570000000000002E-2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694.1</v>
      </c>
      <c r="D83" s="40">
        <v>695.08333333333337</v>
      </c>
      <c r="E83" s="40">
        <v>688.16666666666674</v>
      </c>
      <c r="F83" s="40">
        <v>682.23333333333335</v>
      </c>
      <c r="G83" s="40">
        <v>675.31666666666672</v>
      </c>
      <c r="H83" s="40">
        <v>701.01666666666677</v>
      </c>
      <c r="I83" s="40">
        <v>707.93333333333351</v>
      </c>
      <c r="J83" s="40">
        <v>713.86666666666679</v>
      </c>
      <c r="K83" s="31">
        <v>702</v>
      </c>
      <c r="L83" s="31">
        <v>689.15</v>
      </c>
      <c r="M83" s="31">
        <v>167.29858999999999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362.6</v>
      </c>
      <c r="D84" s="40">
        <v>362.76666666666671</v>
      </c>
      <c r="E84" s="40">
        <v>358.93333333333339</v>
      </c>
      <c r="F84" s="40">
        <v>355.26666666666671</v>
      </c>
      <c r="G84" s="40">
        <v>351.43333333333339</v>
      </c>
      <c r="H84" s="40">
        <v>366.43333333333339</v>
      </c>
      <c r="I84" s="40">
        <v>370.26666666666677</v>
      </c>
      <c r="J84" s="40">
        <v>373.93333333333339</v>
      </c>
      <c r="K84" s="31">
        <v>366.6</v>
      </c>
      <c r="L84" s="31">
        <v>359.1</v>
      </c>
      <c r="M84" s="31">
        <v>13.859220000000001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1362.9</v>
      </c>
      <c r="D85" s="40">
        <v>1343.25</v>
      </c>
      <c r="E85" s="40">
        <v>1308.5</v>
      </c>
      <c r="F85" s="40">
        <v>1254.0999999999999</v>
      </c>
      <c r="G85" s="40">
        <v>1219.3499999999999</v>
      </c>
      <c r="H85" s="40">
        <v>1397.65</v>
      </c>
      <c r="I85" s="40">
        <v>1432.4</v>
      </c>
      <c r="J85" s="40">
        <v>1486.8000000000002</v>
      </c>
      <c r="K85" s="31">
        <v>1378</v>
      </c>
      <c r="L85" s="31">
        <v>1288.8499999999999</v>
      </c>
      <c r="M85" s="31">
        <v>3.2355100000000001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410.05</v>
      </c>
      <c r="D86" s="40">
        <v>411.90000000000003</v>
      </c>
      <c r="E86" s="40">
        <v>406.50000000000006</v>
      </c>
      <c r="F86" s="40">
        <v>402.95000000000005</v>
      </c>
      <c r="G86" s="40">
        <v>397.55000000000007</v>
      </c>
      <c r="H86" s="40">
        <v>415.45000000000005</v>
      </c>
      <c r="I86" s="40">
        <v>420.85</v>
      </c>
      <c r="J86" s="40">
        <v>424.40000000000003</v>
      </c>
      <c r="K86" s="31">
        <v>417.3</v>
      </c>
      <c r="L86" s="31">
        <v>408.35</v>
      </c>
      <c r="M86" s="31">
        <v>18.308109999999999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</v>
      </c>
      <c r="D87" s="40">
        <v>110.31666666666666</v>
      </c>
      <c r="E87" s="40">
        <v>108.78333333333333</v>
      </c>
      <c r="F87" s="40">
        <v>107.56666666666666</v>
      </c>
      <c r="G87" s="40">
        <v>106.03333333333333</v>
      </c>
      <c r="H87" s="40">
        <v>111.53333333333333</v>
      </c>
      <c r="I87" s="40">
        <v>113.06666666666666</v>
      </c>
      <c r="J87" s="40">
        <v>114.28333333333333</v>
      </c>
      <c r="K87" s="31">
        <v>111.85</v>
      </c>
      <c r="L87" s="31">
        <v>109.1</v>
      </c>
      <c r="M87" s="31">
        <v>2.2152599999999998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6399.6</v>
      </c>
      <c r="D88" s="40">
        <v>6412.5166666666664</v>
      </c>
      <c r="E88" s="40">
        <v>6325.7833333333328</v>
      </c>
      <c r="F88" s="40">
        <v>6251.9666666666662</v>
      </c>
      <c r="G88" s="40">
        <v>6165.2333333333327</v>
      </c>
      <c r="H88" s="40">
        <v>6486.333333333333</v>
      </c>
      <c r="I88" s="40">
        <v>6573.0666666666666</v>
      </c>
      <c r="J88" s="40">
        <v>6646.8833333333332</v>
      </c>
      <c r="K88" s="31">
        <v>6499.25</v>
      </c>
      <c r="L88" s="31">
        <v>6338.7</v>
      </c>
      <c r="M88" s="31">
        <v>0.13081999999999999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888.3</v>
      </c>
      <c r="D89" s="40">
        <v>901.5</v>
      </c>
      <c r="E89" s="40">
        <v>863.8</v>
      </c>
      <c r="F89" s="40">
        <v>839.3</v>
      </c>
      <c r="G89" s="40">
        <v>801.59999999999991</v>
      </c>
      <c r="H89" s="40">
        <v>926</v>
      </c>
      <c r="I89" s="40">
        <v>963.7</v>
      </c>
      <c r="J89" s="40">
        <v>988.2</v>
      </c>
      <c r="K89" s="31">
        <v>939.2</v>
      </c>
      <c r="L89" s="31">
        <v>877</v>
      </c>
      <c r="M89" s="31">
        <v>4.2212500000000004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1146.5</v>
      </c>
      <c r="D90" s="40">
        <v>1146.2833333333333</v>
      </c>
      <c r="E90" s="40">
        <v>1133.5666666666666</v>
      </c>
      <c r="F90" s="40">
        <v>1120.6333333333332</v>
      </c>
      <c r="G90" s="40">
        <v>1107.9166666666665</v>
      </c>
      <c r="H90" s="40">
        <v>1159.2166666666667</v>
      </c>
      <c r="I90" s="40">
        <v>1171.9333333333334</v>
      </c>
      <c r="J90" s="40">
        <v>1184.8666666666668</v>
      </c>
      <c r="K90" s="31">
        <v>1159</v>
      </c>
      <c r="L90" s="31">
        <v>1133.3499999999999</v>
      </c>
      <c r="M90" s="31">
        <v>0.42061999999999999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15638.2</v>
      </c>
      <c r="D91" s="40">
        <v>15697.466666666667</v>
      </c>
      <c r="E91" s="40">
        <v>15460.733333333334</v>
      </c>
      <c r="F91" s="40">
        <v>15283.266666666666</v>
      </c>
      <c r="G91" s="40">
        <v>15046.533333333333</v>
      </c>
      <c r="H91" s="40">
        <v>15874.933333333334</v>
      </c>
      <c r="I91" s="40">
        <v>16111.666666666668</v>
      </c>
      <c r="J91" s="40">
        <v>16289.133333333335</v>
      </c>
      <c r="K91" s="31">
        <v>15934.2</v>
      </c>
      <c r="L91" s="31">
        <v>15520</v>
      </c>
      <c r="M91" s="31">
        <v>0.42636000000000002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393.6</v>
      </c>
      <c r="D92" s="40">
        <v>397.11666666666662</v>
      </c>
      <c r="E92" s="40">
        <v>386.73333333333323</v>
      </c>
      <c r="F92" s="40">
        <v>379.86666666666662</v>
      </c>
      <c r="G92" s="40">
        <v>369.48333333333323</v>
      </c>
      <c r="H92" s="40">
        <v>403.98333333333323</v>
      </c>
      <c r="I92" s="40">
        <v>414.36666666666656</v>
      </c>
      <c r="J92" s="40">
        <v>421.23333333333323</v>
      </c>
      <c r="K92" s="31">
        <v>407.5</v>
      </c>
      <c r="L92" s="31">
        <v>390.25</v>
      </c>
      <c r="M92" s="31">
        <v>8.9172100000000007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3972.75</v>
      </c>
      <c r="D93" s="40">
        <v>3983.9333333333329</v>
      </c>
      <c r="E93" s="40">
        <v>3947.9666666666658</v>
      </c>
      <c r="F93" s="40">
        <v>3923.1833333333329</v>
      </c>
      <c r="G93" s="40">
        <v>3887.2166666666658</v>
      </c>
      <c r="H93" s="40">
        <v>4008.7166666666658</v>
      </c>
      <c r="I93" s="40">
        <v>4044.6833333333329</v>
      </c>
      <c r="J93" s="40">
        <v>4069.4666666666658</v>
      </c>
      <c r="K93" s="31">
        <v>4019.9</v>
      </c>
      <c r="L93" s="31">
        <v>3959.15</v>
      </c>
      <c r="M93" s="31">
        <v>3.3244600000000002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163.4</v>
      </c>
      <c r="D94" s="40">
        <v>163.71666666666667</v>
      </c>
      <c r="E94" s="40">
        <v>162.03333333333333</v>
      </c>
      <c r="F94" s="40">
        <v>160.66666666666666</v>
      </c>
      <c r="G94" s="40">
        <v>158.98333333333332</v>
      </c>
      <c r="H94" s="40">
        <v>165.08333333333334</v>
      </c>
      <c r="I94" s="40">
        <v>166.76666666666668</v>
      </c>
      <c r="J94" s="40">
        <v>168.13333333333335</v>
      </c>
      <c r="K94" s="31">
        <v>165.4</v>
      </c>
      <c r="L94" s="31">
        <v>162.35</v>
      </c>
      <c r="M94" s="31">
        <v>10.464779999999999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385.55</v>
      </c>
      <c r="D95" s="40">
        <v>386.38333333333338</v>
      </c>
      <c r="E95" s="40">
        <v>381.16666666666674</v>
      </c>
      <c r="F95" s="40">
        <v>376.78333333333336</v>
      </c>
      <c r="G95" s="40">
        <v>371.56666666666672</v>
      </c>
      <c r="H95" s="40">
        <v>390.76666666666677</v>
      </c>
      <c r="I95" s="40">
        <v>395.98333333333335</v>
      </c>
      <c r="J95" s="40">
        <v>400.36666666666679</v>
      </c>
      <c r="K95" s="31">
        <v>391.6</v>
      </c>
      <c r="L95" s="31">
        <v>382</v>
      </c>
      <c r="M95" s="31">
        <v>2.1161099999999999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86.65</v>
      </c>
      <c r="D96" s="40">
        <v>85.45</v>
      </c>
      <c r="E96" s="40">
        <v>82.7</v>
      </c>
      <c r="F96" s="40">
        <v>78.75</v>
      </c>
      <c r="G96" s="40">
        <v>76</v>
      </c>
      <c r="H96" s="40">
        <v>89.4</v>
      </c>
      <c r="I96" s="40">
        <v>92.15</v>
      </c>
      <c r="J96" s="40">
        <v>96.100000000000009</v>
      </c>
      <c r="K96" s="31">
        <v>88.2</v>
      </c>
      <c r="L96" s="31">
        <v>81.5</v>
      </c>
      <c r="M96" s="31">
        <v>190.06357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2713.05</v>
      </c>
      <c r="D97" s="40">
        <v>2721.8333333333335</v>
      </c>
      <c r="E97" s="40">
        <v>2694.666666666667</v>
      </c>
      <c r="F97" s="40">
        <v>2676.2833333333333</v>
      </c>
      <c r="G97" s="40">
        <v>2649.1166666666668</v>
      </c>
      <c r="H97" s="40">
        <v>2740.2166666666672</v>
      </c>
      <c r="I97" s="40">
        <v>2767.3833333333341</v>
      </c>
      <c r="J97" s="40">
        <v>2785.7666666666673</v>
      </c>
      <c r="K97" s="31">
        <v>2749</v>
      </c>
      <c r="L97" s="31">
        <v>2703.45</v>
      </c>
      <c r="M97" s="31">
        <v>0.14327999999999999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319.55</v>
      </c>
      <c r="D98" s="40">
        <v>314.70000000000005</v>
      </c>
      <c r="E98" s="40">
        <v>307.80000000000007</v>
      </c>
      <c r="F98" s="40">
        <v>296.05</v>
      </c>
      <c r="G98" s="40">
        <v>289.15000000000003</v>
      </c>
      <c r="H98" s="40">
        <v>326.4500000000001</v>
      </c>
      <c r="I98" s="40">
        <v>333.35000000000008</v>
      </c>
      <c r="J98" s="40">
        <v>345.10000000000014</v>
      </c>
      <c r="K98" s="31">
        <v>321.60000000000002</v>
      </c>
      <c r="L98" s="31">
        <v>302.95</v>
      </c>
      <c r="M98" s="31">
        <v>4.7544199999999996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547.6</v>
      </c>
      <c r="D99" s="40">
        <v>546.26666666666677</v>
      </c>
      <c r="E99" s="40">
        <v>536.33333333333348</v>
      </c>
      <c r="F99" s="40">
        <v>525.06666666666672</v>
      </c>
      <c r="G99" s="40">
        <v>515.13333333333344</v>
      </c>
      <c r="H99" s="40">
        <v>557.53333333333353</v>
      </c>
      <c r="I99" s="40">
        <v>567.4666666666667</v>
      </c>
      <c r="J99" s="40">
        <v>578.73333333333358</v>
      </c>
      <c r="K99" s="31">
        <v>556.20000000000005</v>
      </c>
      <c r="L99" s="31">
        <v>535</v>
      </c>
      <c r="M99" s="31">
        <v>24.03708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652.45000000000005</v>
      </c>
      <c r="D100" s="40">
        <v>654.03333333333342</v>
      </c>
      <c r="E100" s="40">
        <v>640.46666666666681</v>
      </c>
      <c r="F100" s="40">
        <v>628.48333333333335</v>
      </c>
      <c r="G100" s="40">
        <v>614.91666666666674</v>
      </c>
      <c r="H100" s="40">
        <v>666.01666666666688</v>
      </c>
      <c r="I100" s="40">
        <v>679.58333333333348</v>
      </c>
      <c r="J100" s="40">
        <v>691.56666666666695</v>
      </c>
      <c r="K100" s="31">
        <v>667.6</v>
      </c>
      <c r="L100" s="31">
        <v>642.04999999999995</v>
      </c>
      <c r="M100" s="31">
        <v>14.40451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168.15</v>
      </c>
      <c r="D101" s="40">
        <v>167.28333333333333</v>
      </c>
      <c r="E101" s="40">
        <v>162.56666666666666</v>
      </c>
      <c r="F101" s="40">
        <v>156.98333333333332</v>
      </c>
      <c r="G101" s="40">
        <v>152.26666666666665</v>
      </c>
      <c r="H101" s="40">
        <v>172.86666666666667</v>
      </c>
      <c r="I101" s="40">
        <v>177.58333333333331</v>
      </c>
      <c r="J101" s="40">
        <v>183.16666666666669</v>
      </c>
      <c r="K101" s="31">
        <v>172</v>
      </c>
      <c r="L101" s="31">
        <v>161.69999999999999</v>
      </c>
      <c r="M101" s="31">
        <v>353.08289000000002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890.15</v>
      </c>
      <c r="D102" s="40">
        <v>887.23333333333323</v>
      </c>
      <c r="E102" s="40">
        <v>876.96666666666647</v>
      </c>
      <c r="F102" s="40">
        <v>863.78333333333319</v>
      </c>
      <c r="G102" s="40">
        <v>853.51666666666642</v>
      </c>
      <c r="H102" s="40">
        <v>900.41666666666652</v>
      </c>
      <c r="I102" s="40">
        <v>910.68333333333317</v>
      </c>
      <c r="J102" s="40">
        <v>923.86666666666656</v>
      </c>
      <c r="K102" s="31">
        <v>897.5</v>
      </c>
      <c r="L102" s="31">
        <v>874.05</v>
      </c>
      <c r="M102" s="31">
        <v>1.77233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501.35</v>
      </c>
      <c r="D103" s="40">
        <v>500.2166666666667</v>
      </c>
      <c r="E103" s="40">
        <v>496.13333333333338</v>
      </c>
      <c r="F103" s="40">
        <v>490.91666666666669</v>
      </c>
      <c r="G103" s="40">
        <v>486.83333333333337</v>
      </c>
      <c r="H103" s="40">
        <v>505.43333333333339</v>
      </c>
      <c r="I103" s="40">
        <v>509.51666666666665</v>
      </c>
      <c r="J103" s="40">
        <v>514.73333333333335</v>
      </c>
      <c r="K103" s="31">
        <v>504.3</v>
      </c>
      <c r="L103" s="31">
        <v>495</v>
      </c>
      <c r="M103" s="31">
        <v>0.16844000000000001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869.9</v>
      </c>
      <c r="D104" s="40">
        <v>869.05000000000007</v>
      </c>
      <c r="E104" s="40">
        <v>858.10000000000014</v>
      </c>
      <c r="F104" s="40">
        <v>846.30000000000007</v>
      </c>
      <c r="G104" s="40">
        <v>835.35000000000014</v>
      </c>
      <c r="H104" s="40">
        <v>880.85000000000014</v>
      </c>
      <c r="I104" s="40">
        <v>891.80000000000018</v>
      </c>
      <c r="J104" s="40">
        <v>903.60000000000014</v>
      </c>
      <c r="K104" s="31">
        <v>880</v>
      </c>
      <c r="L104" s="31">
        <v>857.25</v>
      </c>
      <c r="M104" s="31">
        <v>1.07697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139.44999999999999</v>
      </c>
      <c r="D105" s="40">
        <v>139.19999999999999</v>
      </c>
      <c r="E105" s="40">
        <v>138.29999999999998</v>
      </c>
      <c r="F105" s="40">
        <v>137.15</v>
      </c>
      <c r="G105" s="40">
        <v>136.25</v>
      </c>
      <c r="H105" s="40">
        <v>140.34999999999997</v>
      </c>
      <c r="I105" s="40">
        <v>141.24999999999994</v>
      </c>
      <c r="J105" s="40">
        <v>142.39999999999995</v>
      </c>
      <c r="K105" s="31">
        <v>140.1</v>
      </c>
      <c r="L105" s="31">
        <v>138.05000000000001</v>
      </c>
      <c r="M105" s="31">
        <v>4.6423199999999998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1322.55</v>
      </c>
      <c r="D106" s="40">
        <v>1321.8333333333333</v>
      </c>
      <c r="E106" s="40">
        <v>1315.7166666666665</v>
      </c>
      <c r="F106" s="40">
        <v>1308.8833333333332</v>
      </c>
      <c r="G106" s="40">
        <v>1302.7666666666664</v>
      </c>
      <c r="H106" s="40">
        <v>1328.6666666666665</v>
      </c>
      <c r="I106" s="40">
        <v>1334.7833333333333</v>
      </c>
      <c r="J106" s="40">
        <v>1341.6166666666666</v>
      </c>
      <c r="K106" s="31">
        <v>1327.95</v>
      </c>
      <c r="L106" s="31">
        <v>1315</v>
      </c>
      <c r="M106" s="31">
        <v>0.61987999999999999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21.2</v>
      </c>
      <c r="D107" s="40">
        <v>21.216666666666665</v>
      </c>
      <c r="E107" s="40">
        <v>20.733333333333331</v>
      </c>
      <c r="F107" s="40">
        <v>20.266666666666666</v>
      </c>
      <c r="G107" s="40">
        <v>19.783333333333331</v>
      </c>
      <c r="H107" s="40">
        <v>21.68333333333333</v>
      </c>
      <c r="I107" s="40">
        <v>22.166666666666664</v>
      </c>
      <c r="J107" s="40">
        <v>22.633333333333329</v>
      </c>
      <c r="K107" s="31">
        <v>21.7</v>
      </c>
      <c r="L107" s="31">
        <v>20.75</v>
      </c>
      <c r="M107" s="31">
        <v>76.173310000000001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1295.1500000000001</v>
      </c>
      <c r="D108" s="40">
        <v>1296.8666666666668</v>
      </c>
      <c r="E108" s="40">
        <v>1274.2833333333335</v>
      </c>
      <c r="F108" s="40">
        <v>1253.4166666666667</v>
      </c>
      <c r="G108" s="40">
        <v>1230.8333333333335</v>
      </c>
      <c r="H108" s="40">
        <v>1317.7333333333336</v>
      </c>
      <c r="I108" s="40">
        <v>1340.3166666666666</v>
      </c>
      <c r="J108" s="40">
        <v>1361.1833333333336</v>
      </c>
      <c r="K108" s="31">
        <v>1319.45</v>
      </c>
      <c r="L108" s="31">
        <v>1276</v>
      </c>
      <c r="M108" s="31">
        <v>2.0539100000000001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466.7</v>
      </c>
      <c r="D109" s="40">
        <v>463.06666666666666</v>
      </c>
      <c r="E109" s="40">
        <v>456.13333333333333</v>
      </c>
      <c r="F109" s="40">
        <v>445.56666666666666</v>
      </c>
      <c r="G109" s="40">
        <v>438.63333333333333</v>
      </c>
      <c r="H109" s="40">
        <v>473.63333333333333</v>
      </c>
      <c r="I109" s="40">
        <v>480.56666666666661</v>
      </c>
      <c r="J109" s="40">
        <v>491.13333333333333</v>
      </c>
      <c r="K109" s="31">
        <v>470</v>
      </c>
      <c r="L109" s="31">
        <v>452.5</v>
      </c>
      <c r="M109" s="31">
        <v>2.4366300000000001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924.15</v>
      </c>
      <c r="D110" s="40">
        <v>924.26666666666677</v>
      </c>
      <c r="E110" s="40">
        <v>911.53333333333353</v>
      </c>
      <c r="F110" s="40">
        <v>898.91666666666674</v>
      </c>
      <c r="G110" s="40">
        <v>886.18333333333351</v>
      </c>
      <c r="H110" s="40">
        <v>936.88333333333355</v>
      </c>
      <c r="I110" s="40">
        <v>949.6166666666669</v>
      </c>
      <c r="J110" s="40">
        <v>962.23333333333358</v>
      </c>
      <c r="K110" s="31">
        <v>937</v>
      </c>
      <c r="L110" s="31">
        <v>911.65</v>
      </c>
      <c r="M110" s="31">
        <v>2.85324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5452.75</v>
      </c>
      <c r="D111" s="40">
        <v>5449.25</v>
      </c>
      <c r="E111" s="40">
        <v>5313.5</v>
      </c>
      <c r="F111" s="40">
        <v>5174.25</v>
      </c>
      <c r="G111" s="40">
        <v>5038.5</v>
      </c>
      <c r="H111" s="40">
        <v>5588.5</v>
      </c>
      <c r="I111" s="40">
        <v>5724.25</v>
      </c>
      <c r="J111" s="40">
        <v>5863.5</v>
      </c>
      <c r="K111" s="31">
        <v>5585</v>
      </c>
      <c r="L111" s="31">
        <v>5310</v>
      </c>
      <c r="M111" s="31">
        <v>0.62697999999999998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238.2</v>
      </c>
      <c r="D112" s="40">
        <v>237.75</v>
      </c>
      <c r="E112" s="40">
        <v>230.6</v>
      </c>
      <c r="F112" s="40">
        <v>223</v>
      </c>
      <c r="G112" s="40">
        <v>215.85</v>
      </c>
      <c r="H112" s="40">
        <v>245.35</v>
      </c>
      <c r="I112" s="40">
        <v>252.49999999999997</v>
      </c>
      <c r="J112" s="40">
        <v>260.10000000000002</v>
      </c>
      <c r="K112" s="31">
        <v>244.9</v>
      </c>
      <c r="L112" s="31">
        <v>230.15</v>
      </c>
      <c r="M112" s="31">
        <v>4.9417600000000004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334.9</v>
      </c>
      <c r="D113" s="40">
        <v>334.65000000000003</v>
      </c>
      <c r="E113" s="40">
        <v>328.30000000000007</v>
      </c>
      <c r="F113" s="40">
        <v>321.70000000000005</v>
      </c>
      <c r="G113" s="40">
        <v>315.35000000000008</v>
      </c>
      <c r="H113" s="40">
        <v>341.25000000000006</v>
      </c>
      <c r="I113" s="40">
        <v>347.60000000000008</v>
      </c>
      <c r="J113" s="40">
        <v>354.20000000000005</v>
      </c>
      <c r="K113" s="31">
        <v>341</v>
      </c>
      <c r="L113" s="31">
        <v>328.05</v>
      </c>
      <c r="M113" s="31">
        <v>12.90781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688.8</v>
      </c>
      <c r="D114" s="40">
        <v>695.0333333333333</v>
      </c>
      <c r="E114" s="40">
        <v>680.06666666666661</v>
      </c>
      <c r="F114" s="40">
        <v>671.33333333333326</v>
      </c>
      <c r="G114" s="40">
        <v>656.36666666666656</v>
      </c>
      <c r="H114" s="40">
        <v>703.76666666666665</v>
      </c>
      <c r="I114" s="40">
        <v>718.73333333333335</v>
      </c>
      <c r="J114" s="40">
        <v>727.4666666666667</v>
      </c>
      <c r="K114" s="31">
        <v>710</v>
      </c>
      <c r="L114" s="31">
        <v>686.3</v>
      </c>
      <c r="M114" s="31">
        <v>0.15317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573.45000000000005</v>
      </c>
      <c r="D115" s="40">
        <v>565.13333333333333</v>
      </c>
      <c r="E115" s="40">
        <v>552.41666666666663</v>
      </c>
      <c r="F115" s="40">
        <v>531.38333333333333</v>
      </c>
      <c r="G115" s="40">
        <v>518.66666666666663</v>
      </c>
      <c r="H115" s="40">
        <v>586.16666666666663</v>
      </c>
      <c r="I115" s="40">
        <v>598.88333333333333</v>
      </c>
      <c r="J115" s="40">
        <v>619.91666666666663</v>
      </c>
      <c r="K115" s="31">
        <v>577.85</v>
      </c>
      <c r="L115" s="31">
        <v>544.1</v>
      </c>
      <c r="M115" s="31">
        <v>47.509410000000003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987.6</v>
      </c>
      <c r="D116" s="40">
        <v>985.91666666666663</v>
      </c>
      <c r="E116" s="40">
        <v>966.83333333333326</v>
      </c>
      <c r="F116" s="40">
        <v>946.06666666666661</v>
      </c>
      <c r="G116" s="40">
        <v>926.98333333333323</v>
      </c>
      <c r="H116" s="40">
        <v>1006.6833333333333</v>
      </c>
      <c r="I116" s="40">
        <v>1025.7666666666664</v>
      </c>
      <c r="J116" s="40">
        <v>1046.5333333333333</v>
      </c>
      <c r="K116" s="31">
        <v>1005</v>
      </c>
      <c r="L116" s="31">
        <v>965.15</v>
      </c>
      <c r="M116" s="31">
        <v>40.529800000000002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159.4</v>
      </c>
      <c r="D117" s="40">
        <v>156.46666666666667</v>
      </c>
      <c r="E117" s="40">
        <v>151.93333333333334</v>
      </c>
      <c r="F117" s="40">
        <v>144.46666666666667</v>
      </c>
      <c r="G117" s="40">
        <v>139.93333333333334</v>
      </c>
      <c r="H117" s="40">
        <v>163.93333333333334</v>
      </c>
      <c r="I117" s="40">
        <v>168.4666666666667</v>
      </c>
      <c r="J117" s="40">
        <v>175.93333333333334</v>
      </c>
      <c r="K117" s="31">
        <v>161</v>
      </c>
      <c r="L117" s="31">
        <v>149</v>
      </c>
      <c r="M117" s="31">
        <v>83.550780000000003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185.7</v>
      </c>
      <c r="D118" s="40">
        <v>185.16666666666666</v>
      </c>
      <c r="E118" s="40">
        <v>173.33333333333331</v>
      </c>
      <c r="F118" s="40">
        <v>160.96666666666667</v>
      </c>
      <c r="G118" s="40">
        <v>149.13333333333333</v>
      </c>
      <c r="H118" s="40">
        <v>197.5333333333333</v>
      </c>
      <c r="I118" s="40">
        <v>209.36666666666662</v>
      </c>
      <c r="J118" s="40">
        <v>221.73333333333329</v>
      </c>
      <c r="K118" s="31">
        <v>197</v>
      </c>
      <c r="L118" s="31">
        <v>172.8</v>
      </c>
      <c r="M118" s="31">
        <v>1009.88643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360.3</v>
      </c>
      <c r="D119" s="40">
        <v>364.3</v>
      </c>
      <c r="E119" s="40">
        <v>354.1</v>
      </c>
      <c r="F119" s="40">
        <v>347.90000000000003</v>
      </c>
      <c r="G119" s="40">
        <v>337.70000000000005</v>
      </c>
      <c r="H119" s="40">
        <v>370.5</v>
      </c>
      <c r="I119" s="40">
        <v>380.69999999999993</v>
      </c>
      <c r="J119" s="40">
        <v>386.9</v>
      </c>
      <c r="K119" s="31">
        <v>374.5</v>
      </c>
      <c r="L119" s="31">
        <v>358.1</v>
      </c>
      <c r="M119" s="31">
        <v>3.6111599999999999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5260.7</v>
      </c>
      <c r="D120" s="40">
        <v>5187.2</v>
      </c>
      <c r="E120" s="40">
        <v>5074.5</v>
      </c>
      <c r="F120" s="40">
        <v>4888.3</v>
      </c>
      <c r="G120" s="40">
        <v>4775.6000000000004</v>
      </c>
      <c r="H120" s="40">
        <v>5373.4</v>
      </c>
      <c r="I120" s="40">
        <v>5486.0999999999985</v>
      </c>
      <c r="J120" s="40">
        <v>5672.2999999999993</v>
      </c>
      <c r="K120" s="31">
        <v>5299.9</v>
      </c>
      <c r="L120" s="31">
        <v>5001</v>
      </c>
      <c r="M120" s="31">
        <v>5.8082200000000004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1678.45</v>
      </c>
      <c r="D121" s="40">
        <v>1681.8333333333333</v>
      </c>
      <c r="E121" s="40">
        <v>1668.6666666666665</v>
      </c>
      <c r="F121" s="40">
        <v>1658.8833333333332</v>
      </c>
      <c r="G121" s="40">
        <v>1645.7166666666665</v>
      </c>
      <c r="H121" s="40">
        <v>1691.6166666666666</v>
      </c>
      <c r="I121" s="40">
        <v>1704.7833333333331</v>
      </c>
      <c r="J121" s="40">
        <v>1714.5666666666666</v>
      </c>
      <c r="K121" s="31">
        <v>1695</v>
      </c>
      <c r="L121" s="31">
        <v>1672.05</v>
      </c>
      <c r="M121" s="31">
        <v>2.8405300000000002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3134.65</v>
      </c>
      <c r="D122" s="40">
        <v>3215.2166666666667</v>
      </c>
      <c r="E122" s="40">
        <v>3030.4333333333334</v>
      </c>
      <c r="F122" s="40">
        <v>2926.2166666666667</v>
      </c>
      <c r="G122" s="40">
        <v>2741.4333333333334</v>
      </c>
      <c r="H122" s="40">
        <v>3319.4333333333334</v>
      </c>
      <c r="I122" s="40">
        <v>3504.2166666666672</v>
      </c>
      <c r="J122" s="40">
        <v>3608.4333333333334</v>
      </c>
      <c r="K122" s="31">
        <v>3400</v>
      </c>
      <c r="L122" s="31">
        <v>3111</v>
      </c>
      <c r="M122" s="31">
        <v>19.382750000000001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703.7</v>
      </c>
      <c r="D123" s="40">
        <v>704.5</v>
      </c>
      <c r="E123" s="40">
        <v>696.2</v>
      </c>
      <c r="F123" s="40">
        <v>688.7</v>
      </c>
      <c r="G123" s="40">
        <v>680.40000000000009</v>
      </c>
      <c r="H123" s="40">
        <v>712</v>
      </c>
      <c r="I123" s="40">
        <v>720.3</v>
      </c>
      <c r="J123" s="40">
        <v>727.8</v>
      </c>
      <c r="K123" s="31">
        <v>712.8</v>
      </c>
      <c r="L123" s="31">
        <v>697</v>
      </c>
      <c r="M123" s="31">
        <v>10.446619999999999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797.15</v>
      </c>
      <c r="D124" s="40">
        <v>800.0333333333333</v>
      </c>
      <c r="E124" s="40">
        <v>785.11666666666656</v>
      </c>
      <c r="F124" s="40">
        <v>773.08333333333326</v>
      </c>
      <c r="G124" s="40">
        <v>758.16666666666652</v>
      </c>
      <c r="H124" s="40">
        <v>812.06666666666661</v>
      </c>
      <c r="I124" s="40">
        <v>826.98333333333335</v>
      </c>
      <c r="J124" s="40">
        <v>839.01666666666665</v>
      </c>
      <c r="K124" s="31">
        <v>814.95</v>
      </c>
      <c r="L124" s="31">
        <v>788</v>
      </c>
      <c r="M124" s="31">
        <v>8.56874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623.20000000000005</v>
      </c>
      <c r="D125" s="40">
        <v>628.68333333333339</v>
      </c>
      <c r="E125" s="40">
        <v>615.51666666666677</v>
      </c>
      <c r="F125" s="40">
        <v>607.83333333333337</v>
      </c>
      <c r="G125" s="40">
        <v>594.66666666666674</v>
      </c>
      <c r="H125" s="40">
        <v>636.36666666666679</v>
      </c>
      <c r="I125" s="40">
        <v>649.5333333333333</v>
      </c>
      <c r="J125" s="40">
        <v>657.21666666666681</v>
      </c>
      <c r="K125" s="31">
        <v>641.85</v>
      </c>
      <c r="L125" s="31">
        <v>621</v>
      </c>
      <c r="M125" s="31">
        <v>1.9359200000000001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470</v>
      </c>
      <c r="D126" s="40">
        <v>468.90000000000003</v>
      </c>
      <c r="E126" s="40">
        <v>464.40000000000009</v>
      </c>
      <c r="F126" s="40">
        <v>458.80000000000007</v>
      </c>
      <c r="G126" s="40">
        <v>454.30000000000013</v>
      </c>
      <c r="H126" s="40">
        <v>474.50000000000006</v>
      </c>
      <c r="I126" s="40">
        <v>478.99999999999994</v>
      </c>
      <c r="J126" s="40">
        <v>484.6</v>
      </c>
      <c r="K126" s="31">
        <v>473.4</v>
      </c>
      <c r="L126" s="31">
        <v>463.3</v>
      </c>
      <c r="M126" s="31">
        <v>9.5315999999999992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996.95</v>
      </c>
      <c r="D127" s="40">
        <v>1000.6333333333333</v>
      </c>
      <c r="E127" s="40">
        <v>989.31666666666661</v>
      </c>
      <c r="F127" s="40">
        <v>981.68333333333328</v>
      </c>
      <c r="G127" s="40">
        <v>970.36666666666656</v>
      </c>
      <c r="H127" s="40">
        <v>1008.2666666666667</v>
      </c>
      <c r="I127" s="40">
        <v>1019.5833333333335</v>
      </c>
      <c r="J127" s="40">
        <v>1027.2166666666667</v>
      </c>
      <c r="K127" s="31">
        <v>1011.95</v>
      </c>
      <c r="L127" s="31">
        <v>993</v>
      </c>
      <c r="M127" s="31">
        <v>2.7060200000000001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1053.05</v>
      </c>
      <c r="D128" s="40">
        <v>1029.4333333333334</v>
      </c>
      <c r="E128" s="40">
        <v>998.86666666666679</v>
      </c>
      <c r="F128" s="40">
        <v>944.68333333333339</v>
      </c>
      <c r="G128" s="40">
        <v>914.11666666666679</v>
      </c>
      <c r="H128" s="40">
        <v>1083.6166666666668</v>
      </c>
      <c r="I128" s="40">
        <v>1114.1833333333334</v>
      </c>
      <c r="J128" s="40">
        <v>1168.3666666666668</v>
      </c>
      <c r="K128" s="31">
        <v>1060</v>
      </c>
      <c r="L128" s="31">
        <v>975.25</v>
      </c>
      <c r="M128" s="31">
        <v>9.3073200000000007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91.8</v>
      </c>
      <c r="D129" s="40">
        <v>92.083333333333329</v>
      </c>
      <c r="E129" s="40">
        <v>91.216666666666654</v>
      </c>
      <c r="F129" s="40">
        <v>90.633333333333326</v>
      </c>
      <c r="G129" s="40">
        <v>89.766666666666652</v>
      </c>
      <c r="H129" s="40">
        <v>92.666666666666657</v>
      </c>
      <c r="I129" s="40">
        <v>93.533333333333331</v>
      </c>
      <c r="J129" s="40">
        <v>94.11666666666666</v>
      </c>
      <c r="K129" s="31">
        <v>92.95</v>
      </c>
      <c r="L129" s="31">
        <v>91.5</v>
      </c>
      <c r="M129" s="31">
        <v>22.115010000000002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987.25</v>
      </c>
      <c r="D130" s="40">
        <v>991.23333333333323</v>
      </c>
      <c r="E130" s="40">
        <v>976.01666666666642</v>
      </c>
      <c r="F130" s="40">
        <v>964.78333333333319</v>
      </c>
      <c r="G130" s="40">
        <v>949.56666666666638</v>
      </c>
      <c r="H130" s="40">
        <v>1002.4666666666665</v>
      </c>
      <c r="I130" s="40">
        <v>1017.6833333333334</v>
      </c>
      <c r="J130" s="40">
        <v>1028.9166666666665</v>
      </c>
      <c r="K130" s="31">
        <v>1006.45</v>
      </c>
      <c r="L130" s="31">
        <v>980</v>
      </c>
      <c r="M130" s="31">
        <v>0.52373000000000003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410.85</v>
      </c>
      <c r="D131" s="40">
        <v>412.25</v>
      </c>
      <c r="E131" s="40">
        <v>403.6</v>
      </c>
      <c r="F131" s="40">
        <v>396.35</v>
      </c>
      <c r="G131" s="40">
        <v>387.70000000000005</v>
      </c>
      <c r="H131" s="40">
        <v>419.5</v>
      </c>
      <c r="I131" s="40">
        <v>428.15</v>
      </c>
      <c r="J131" s="40">
        <v>435.4</v>
      </c>
      <c r="K131" s="31">
        <v>420.9</v>
      </c>
      <c r="L131" s="31">
        <v>405</v>
      </c>
      <c r="M131" s="31">
        <v>172.73596000000001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623.15</v>
      </c>
      <c r="D132" s="40">
        <v>623.9</v>
      </c>
      <c r="E132" s="40">
        <v>619.5</v>
      </c>
      <c r="F132" s="40">
        <v>615.85</v>
      </c>
      <c r="G132" s="40">
        <v>611.45000000000005</v>
      </c>
      <c r="H132" s="40">
        <v>627.54999999999995</v>
      </c>
      <c r="I132" s="40">
        <v>631.94999999999982</v>
      </c>
      <c r="J132" s="40">
        <v>635.59999999999991</v>
      </c>
      <c r="K132" s="31">
        <v>628.29999999999995</v>
      </c>
      <c r="L132" s="31">
        <v>620.25</v>
      </c>
      <c r="M132" s="31">
        <v>18.273299999999999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2052.4499999999998</v>
      </c>
      <c r="D133" s="40">
        <v>2069.2333333333331</v>
      </c>
      <c r="E133" s="40">
        <v>1978.4666666666662</v>
      </c>
      <c r="F133" s="40">
        <v>1904.4833333333331</v>
      </c>
      <c r="G133" s="40">
        <v>1813.7166666666662</v>
      </c>
      <c r="H133" s="40">
        <v>2143.2166666666662</v>
      </c>
      <c r="I133" s="40">
        <v>2233.9833333333336</v>
      </c>
      <c r="J133" s="40">
        <v>2307.9666666666662</v>
      </c>
      <c r="K133" s="31">
        <v>2160</v>
      </c>
      <c r="L133" s="31">
        <v>1995.25</v>
      </c>
      <c r="M133" s="31">
        <v>2.40923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2374.0500000000002</v>
      </c>
      <c r="D134" s="40">
        <v>2368.2833333333333</v>
      </c>
      <c r="E134" s="40">
        <v>2339.5666666666666</v>
      </c>
      <c r="F134" s="40">
        <v>2305.0833333333335</v>
      </c>
      <c r="G134" s="40">
        <v>2276.3666666666668</v>
      </c>
      <c r="H134" s="40">
        <v>2402.7666666666664</v>
      </c>
      <c r="I134" s="40">
        <v>2431.4833333333327</v>
      </c>
      <c r="J134" s="40">
        <v>2465.9666666666662</v>
      </c>
      <c r="K134" s="31">
        <v>2397</v>
      </c>
      <c r="L134" s="31">
        <v>2333.8000000000002</v>
      </c>
      <c r="M134" s="31">
        <v>8.12697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253.3</v>
      </c>
      <c r="D135" s="40">
        <v>256.55</v>
      </c>
      <c r="E135" s="40">
        <v>248.3</v>
      </c>
      <c r="F135" s="40">
        <v>243.3</v>
      </c>
      <c r="G135" s="40">
        <v>235.05</v>
      </c>
      <c r="H135" s="40">
        <v>261.55</v>
      </c>
      <c r="I135" s="40">
        <v>269.8</v>
      </c>
      <c r="J135" s="40">
        <v>274.8</v>
      </c>
      <c r="K135" s="31">
        <v>264.8</v>
      </c>
      <c r="L135" s="31">
        <v>251.55</v>
      </c>
      <c r="M135" s="31">
        <v>110.29696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182.1</v>
      </c>
      <c r="D136" s="40">
        <v>182.46666666666667</v>
      </c>
      <c r="E136" s="40">
        <v>179.63333333333333</v>
      </c>
      <c r="F136" s="40">
        <v>177.16666666666666</v>
      </c>
      <c r="G136" s="40">
        <v>174.33333333333331</v>
      </c>
      <c r="H136" s="40">
        <v>184.93333333333334</v>
      </c>
      <c r="I136" s="40">
        <v>187.76666666666665</v>
      </c>
      <c r="J136" s="40">
        <v>190.23333333333335</v>
      </c>
      <c r="K136" s="31">
        <v>185.3</v>
      </c>
      <c r="L136" s="31">
        <v>180</v>
      </c>
      <c r="M136" s="31">
        <v>8.9976299999999991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817.3</v>
      </c>
      <c r="D137" s="40">
        <v>821.6</v>
      </c>
      <c r="E137" s="40">
        <v>806.75</v>
      </c>
      <c r="F137" s="40">
        <v>796.19999999999993</v>
      </c>
      <c r="G137" s="40">
        <v>781.34999999999991</v>
      </c>
      <c r="H137" s="40">
        <v>832.15000000000009</v>
      </c>
      <c r="I137" s="40">
        <v>847.00000000000023</v>
      </c>
      <c r="J137" s="40">
        <v>857.55000000000018</v>
      </c>
      <c r="K137" s="31">
        <v>836.45</v>
      </c>
      <c r="L137" s="31">
        <v>811.05</v>
      </c>
      <c r="M137" s="31">
        <v>0.46061000000000002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538.95000000000005</v>
      </c>
      <c r="D138" s="40">
        <v>540.76666666666677</v>
      </c>
      <c r="E138" s="40">
        <v>535.43333333333351</v>
      </c>
      <c r="F138" s="40">
        <v>531.91666666666674</v>
      </c>
      <c r="G138" s="40">
        <v>526.58333333333348</v>
      </c>
      <c r="H138" s="40">
        <v>544.28333333333353</v>
      </c>
      <c r="I138" s="40">
        <v>549.61666666666679</v>
      </c>
      <c r="J138" s="40">
        <v>553.13333333333355</v>
      </c>
      <c r="K138" s="31">
        <v>546.1</v>
      </c>
      <c r="L138" s="31">
        <v>537.25</v>
      </c>
      <c r="M138" s="31">
        <v>1.5497700000000001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20.7</v>
      </c>
      <c r="D139" s="40">
        <v>20.866666666666667</v>
      </c>
      <c r="E139" s="40">
        <v>20.233333333333334</v>
      </c>
      <c r="F139" s="40">
        <v>19.766666666666666</v>
      </c>
      <c r="G139" s="40">
        <v>19.133333333333333</v>
      </c>
      <c r="H139" s="40">
        <v>21.333333333333336</v>
      </c>
      <c r="I139" s="40">
        <v>21.966666666666669</v>
      </c>
      <c r="J139" s="40">
        <v>22.433333333333337</v>
      </c>
      <c r="K139" s="31">
        <v>21.5</v>
      </c>
      <c r="L139" s="31">
        <v>20.399999999999999</v>
      </c>
      <c r="M139" s="31">
        <v>106.87407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198.15</v>
      </c>
      <c r="D140" s="40">
        <v>199.15</v>
      </c>
      <c r="E140" s="40">
        <v>193.3</v>
      </c>
      <c r="F140" s="40">
        <v>188.45000000000002</v>
      </c>
      <c r="G140" s="40">
        <v>182.60000000000002</v>
      </c>
      <c r="H140" s="40">
        <v>204</v>
      </c>
      <c r="I140" s="40">
        <v>209.84999999999997</v>
      </c>
      <c r="J140" s="40">
        <v>214.7</v>
      </c>
      <c r="K140" s="31">
        <v>205</v>
      </c>
      <c r="L140" s="31">
        <v>194.3</v>
      </c>
      <c r="M140" s="31">
        <v>10.85111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4806.45</v>
      </c>
      <c r="D141" s="40">
        <v>4824.2833333333338</v>
      </c>
      <c r="E141" s="40">
        <v>4734.2666666666673</v>
      </c>
      <c r="F141" s="40">
        <v>4662.0833333333339</v>
      </c>
      <c r="G141" s="40">
        <v>4572.0666666666675</v>
      </c>
      <c r="H141" s="40">
        <v>4896.4666666666672</v>
      </c>
      <c r="I141" s="40">
        <v>4986.4833333333336</v>
      </c>
      <c r="J141" s="40">
        <v>5058.666666666667</v>
      </c>
      <c r="K141" s="31">
        <v>4914.3</v>
      </c>
      <c r="L141" s="31">
        <v>4752.1000000000004</v>
      </c>
      <c r="M141" s="31">
        <v>8.7722300000000004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4465.3999999999996</v>
      </c>
      <c r="D142" s="40">
        <v>4426.1333333333332</v>
      </c>
      <c r="E142" s="40">
        <v>4364.2666666666664</v>
      </c>
      <c r="F142" s="40">
        <v>4263.1333333333332</v>
      </c>
      <c r="G142" s="40">
        <v>4201.2666666666664</v>
      </c>
      <c r="H142" s="40">
        <v>4527.2666666666664</v>
      </c>
      <c r="I142" s="40">
        <v>4589.1333333333332</v>
      </c>
      <c r="J142" s="40">
        <v>4690.2666666666664</v>
      </c>
      <c r="K142" s="31">
        <v>4488</v>
      </c>
      <c r="L142" s="31">
        <v>4325</v>
      </c>
      <c r="M142" s="31">
        <v>2.1029900000000001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3723.7</v>
      </c>
      <c r="D143" s="40">
        <v>3676.4833333333336</v>
      </c>
      <c r="E143" s="40">
        <v>3620.416666666667</v>
      </c>
      <c r="F143" s="40">
        <v>3517.1333333333332</v>
      </c>
      <c r="G143" s="40">
        <v>3461.0666666666666</v>
      </c>
      <c r="H143" s="40">
        <v>3779.7666666666673</v>
      </c>
      <c r="I143" s="40">
        <v>3835.8333333333339</v>
      </c>
      <c r="J143" s="40">
        <v>3939.1166666666677</v>
      </c>
      <c r="K143" s="31">
        <v>3732.55</v>
      </c>
      <c r="L143" s="31">
        <v>3573.2</v>
      </c>
      <c r="M143" s="31">
        <v>2.1162299999999998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4881</v>
      </c>
      <c r="D144" s="40">
        <v>4865.1833333333334</v>
      </c>
      <c r="E144" s="40">
        <v>4807.4666666666672</v>
      </c>
      <c r="F144" s="40">
        <v>4733.9333333333334</v>
      </c>
      <c r="G144" s="40">
        <v>4676.2166666666672</v>
      </c>
      <c r="H144" s="40">
        <v>4938.7166666666672</v>
      </c>
      <c r="I144" s="40">
        <v>4996.4333333333325</v>
      </c>
      <c r="J144" s="40">
        <v>5069.9666666666672</v>
      </c>
      <c r="K144" s="31">
        <v>4922.8999999999996</v>
      </c>
      <c r="L144" s="31">
        <v>4791.6499999999996</v>
      </c>
      <c r="M144" s="31">
        <v>6.5507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415.45</v>
      </c>
      <c r="D145" s="40">
        <v>417.41666666666669</v>
      </c>
      <c r="E145" s="40">
        <v>411.93333333333339</v>
      </c>
      <c r="F145" s="40">
        <v>408.41666666666669</v>
      </c>
      <c r="G145" s="40">
        <v>402.93333333333339</v>
      </c>
      <c r="H145" s="40">
        <v>420.93333333333339</v>
      </c>
      <c r="I145" s="40">
        <v>426.41666666666663</v>
      </c>
      <c r="J145" s="40">
        <v>429.93333333333339</v>
      </c>
      <c r="K145" s="31">
        <v>422.9</v>
      </c>
      <c r="L145" s="31">
        <v>413.9</v>
      </c>
      <c r="M145" s="31">
        <v>1.1346400000000001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128.94999999999999</v>
      </c>
      <c r="D146" s="40">
        <v>130.01666666666665</v>
      </c>
      <c r="E146" s="40">
        <v>125.0333333333333</v>
      </c>
      <c r="F146" s="40">
        <v>121.11666666666665</v>
      </c>
      <c r="G146" s="40">
        <v>116.1333333333333</v>
      </c>
      <c r="H146" s="40">
        <v>133.93333333333331</v>
      </c>
      <c r="I146" s="40">
        <v>138.91666666666666</v>
      </c>
      <c r="J146" s="40">
        <v>142.83333333333331</v>
      </c>
      <c r="K146" s="31">
        <v>135</v>
      </c>
      <c r="L146" s="31">
        <v>126.1</v>
      </c>
      <c r="M146" s="31">
        <v>19.30227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242.2</v>
      </c>
      <c r="D147" s="40">
        <v>243.36666666666667</v>
      </c>
      <c r="E147" s="40">
        <v>238.73333333333335</v>
      </c>
      <c r="F147" s="40">
        <v>235.26666666666668</v>
      </c>
      <c r="G147" s="40">
        <v>230.63333333333335</v>
      </c>
      <c r="H147" s="40">
        <v>246.83333333333334</v>
      </c>
      <c r="I147" s="40">
        <v>251.46666666666667</v>
      </c>
      <c r="J147" s="40">
        <v>254.93333333333334</v>
      </c>
      <c r="K147" s="31">
        <v>248</v>
      </c>
      <c r="L147" s="31">
        <v>239.9</v>
      </c>
      <c r="M147" s="31">
        <v>1.07589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79.55</v>
      </c>
      <c r="D148" s="40">
        <v>79.399999999999991</v>
      </c>
      <c r="E148" s="40">
        <v>78.59999999999998</v>
      </c>
      <c r="F148" s="40">
        <v>77.649999999999991</v>
      </c>
      <c r="G148" s="40">
        <v>76.84999999999998</v>
      </c>
      <c r="H148" s="40">
        <v>80.34999999999998</v>
      </c>
      <c r="I148" s="40">
        <v>81.149999999999991</v>
      </c>
      <c r="J148" s="40">
        <v>82.09999999999998</v>
      </c>
      <c r="K148" s="31">
        <v>80.2</v>
      </c>
      <c r="L148" s="31">
        <v>78.45</v>
      </c>
      <c r="M148" s="31">
        <v>10.86444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2843.25</v>
      </c>
      <c r="D149" s="40">
        <v>2856.0833333333335</v>
      </c>
      <c r="E149" s="40">
        <v>2822.166666666667</v>
      </c>
      <c r="F149" s="40">
        <v>2801.0833333333335</v>
      </c>
      <c r="G149" s="40">
        <v>2767.166666666667</v>
      </c>
      <c r="H149" s="40">
        <v>2877.166666666667</v>
      </c>
      <c r="I149" s="40">
        <v>2911.0833333333339</v>
      </c>
      <c r="J149" s="40">
        <v>2932.166666666667</v>
      </c>
      <c r="K149" s="31">
        <v>2890</v>
      </c>
      <c r="L149" s="31">
        <v>2835</v>
      </c>
      <c r="M149" s="31">
        <v>3.8661400000000001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203.5</v>
      </c>
      <c r="D150" s="40">
        <v>204.5</v>
      </c>
      <c r="E150" s="40">
        <v>200.9</v>
      </c>
      <c r="F150" s="40">
        <v>198.3</v>
      </c>
      <c r="G150" s="40">
        <v>194.70000000000002</v>
      </c>
      <c r="H150" s="40">
        <v>207.1</v>
      </c>
      <c r="I150" s="40">
        <v>210.70000000000002</v>
      </c>
      <c r="J150" s="40">
        <v>213.29999999999998</v>
      </c>
      <c r="K150" s="31">
        <v>208.1</v>
      </c>
      <c r="L150" s="31">
        <v>201.9</v>
      </c>
      <c r="M150" s="31">
        <v>1.19401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586.54999999999995</v>
      </c>
      <c r="D151" s="40">
        <v>583.61666666666667</v>
      </c>
      <c r="E151" s="40">
        <v>577.23333333333335</v>
      </c>
      <c r="F151" s="40">
        <v>567.91666666666663</v>
      </c>
      <c r="G151" s="40">
        <v>561.5333333333333</v>
      </c>
      <c r="H151" s="40">
        <v>592.93333333333339</v>
      </c>
      <c r="I151" s="40">
        <v>599.31666666666683</v>
      </c>
      <c r="J151" s="40">
        <v>608.63333333333344</v>
      </c>
      <c r="K151" s="31">
        <v>590</v>
      </c>
      <c r="L151" s="31">
        <v>574.29999999999995</v>
      </c>
      <c r="M151" s="31">
        <v>4.0532300000000001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1601.15</v>
      </c>
      <c r="D152" s="40">
        <v>1596.7333333333333</v>
      </c>
      <c r="E152" s="40">
        <v>1574.4166666666667</v>
      </c>
      <c r="F152" s="40">
        <v>1547.6833333333334</v>
      </c>
      <c r="G152" s="40">
        <v>1525.3666666666668</v>
      </c>
      <c r="H152" s="40">
        <v>1623.4666666666667</v>
      </c>
      <c r="I152" s="40">
        <v>1645.7833333333333</v>
      </c>
      <c r="J152" s="40">
        <v>1672.5166666666667</v>
      </c>
      <c r="K152" s="31">
        <v>1619.05</v>
      </c>
      <c r="L152" s="31">
        <v>1570</v>
      </c>
      <c r="M152" s="31">
        <v>1.18916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75.3</v>
      </c>
      <c r="D153" s="40">
        <v>75.033333333333346</v>
      </c>
      <c r="E153" s="40">
        <v>73.566666666666691</v>
      </c>
      <c r="F153" s="40">
        <v>71.833333333333343</v>
      </c>
      <c r="G153" s="40">
        <v>70.366666666666688</v>
      </c>
      <c r="H153" s="40">
        <v>76.766666666666694</v>
      </c>
      <c r="I153" s="40">
        <v>78.233333333333363</v>
      </c>
      <c r="J153" s="40">
        <v>79.966666666666697</v>
      </c>
      <c r="K153" s="31">
        <v>76.5</v>
      </c>
      <c r="L153" s="31">
        <v>73.3</v>
      </c>
      <c r="M153" s="31">
        <v>39.102060000000002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122.9</v>
      </c>
      <c r="D154" s="40">
        <v>122.66666666666667</v>
      </c>
      <c r="E154" s="40">
        <v>120.93333333333334</v>
      </c>
      <c r="F154" s="40">
        <v>118.96666666666667</v>
      </c>
      <c r="G154" s="40">
        <v>117.23333333333333</v>
      </c>
      <c r="H154" s="40">
        <v>124.63333333333334</v>
      </c>
      <c r="I154" s="40">
        <v>126.36666666666666</v>
      </c>
      <c r="J154" s="40">
        <v>128.33333333333334</v>
      </c>
      <c r="K154" s="31">
        <v>124.4</v>
      </c>
      <c r="L154" s="31">
        <v>120.7</v>
      </c>
      <c r="M154" s="31">
        <v>5.8848099999999999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748.95</v>
      </c>
      <c r="D155" s="40">
        <v>744.69999999999993</v>
      </c>
      <c r="E155" s="40">
        <v>737.24999999999989</v>
      </c>
      <c r="F155" s="40">
        <v>725.55</v>
      </c>
      <c r="G155" s="40">
        <v>718.09999999999991</v>
      </c>
      <c r="H155" s="40">
        <v>756.39999999999986</v>
      </c>
      <c r="I155" s="40">
        <v>763.84999999999991</v>
      </c>
      <c r="J155" s="40">
        <v>775.54999999999984</v>
      </c>
      <c r="K155" s="31">
        <v>752.15</v>
      </c>
      <c r="L155" s="31">
        <v>733</v>
      </c>
      <c r="M155" s="31">
        <v>0.34053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1488.6</v>
      </c>
      <c r="D156" s="40">
        <v>1487.9833333333333</v>
      </c>
      <c r="E156" s="40">
        <v>1470.8166666666666</v>
      </c>
      <c r="F156" s="40">
        <v>1453.0333333333333</v>
      </c>
      <c r="G156" s="40">
        <v>1435.8666666666666</v>
      </c>
      <c r="H156" s="40">
        <v>1505.7666666666667</v>
      </c>
      <c r="I156" s="40">
        <v>1522.9333333333332</v>
      </c>
      <c r="J156" s="40">
        <v>1540.7166666666667</v>
      </c>
      <c r="K156" s="31">
        <v>1505.15</v>
      </c>
      <c r="L156" s="31">
        <v>1470.2</v>
      </c>
      <c r="M156" s="31">
        <v>12.320930000000001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180.4</v>
      </c>
      <c r="D157" s="40">
        <v>180.25</v>
      </c>
      <c r="E157" s="40">
        <v>178.15</v>
      </c>
      <c r="F157" s="40">
        <v>175.9</v>
      </c>
      <c r="G157" s="40">
        <v>173.8</v>
      </c>
      <c r="H157" s="40">
        <v>182.5</v>
      </c>
      <c r="I157" s="40">
        <v>184.60000000000002</v>
      </c>
      <c r="J157" s="40">
        <v>186.85</v>
      </c>
      <c r="K157" s="31">
        <v>182.35</v>
      </c>
      <c r="L157" s="31">
        <v>178</v>
      </c>
      <c r="M157" s="31">
        <v>33.675879999999999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351.35</v>
      </c>
      <c r="D158" s="40">
        <v>351.25</v>
      </c>
      <c r="E158" s="40">
        <v>345.4</v>
      </c>
      <c r="F158" s="40">
        <v>339.45</v>
      </c>
      <c r="G158" s="40">
        <v>333.59999999999997</v>
      </c>
      <c r="H158" s="40">
        <v>357.2</v>
      </c>
      <c r="I158" s="40">
        <v>363.05</v>
      </c>
      <c r="J158" s="40">
        <v>369</v>
      </c>
      <c r="K158" s="31">
        <v>357.1</v>
      </c>
      <c r="L158" s="31">
        <v>345.3</v>
      </c>
      <c r="M158" s="31">
        <v>0.95369000000000004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81.349999999999994</v>
      </c>
      <c r="D159" s="40">
        <v>81.033333333333331</v>
      </c>
      <c r="E159" s="40">
        <v>79.816666666666663</v>
      </c>
      <c r="F159" s="40">
        <v>78.283333333333331</v>
      </c>
      <c r="G159" s="40">
        <v>77.066666666666663</v>
      </c>
      <c r="H159" s="40">
        <v>82.566666666666663</v>
      </c>
      <c r="I159" s="40">
        <v>83.783333333333331</v>
      </c>
      <c r="J159" s="40">
        <v>85.316666666666663</v>
      </c>
      <c r="K159" s="31">
        <v>82.25</v>
      </c>
      <c r="L159" s="31">
        <v>79.5</v>
      </c>
      <c r="M159" s="31">
        <v>236.86048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3078.15</v>
      </c>
      <c r="D160" s="40">
        <v>3053.4833333333336</v>
      </c>
      <c r="E160" s="40">
        <v>3009.0166666666673</v>
      </c>
      <c r="F160" s="40">
        <v>2939.8833333333337</v>
      </c>
      <c r="G160" s="40">
        <v>2895.4166666666674</v>
      </c>
      <c r="H160" s="40">
        <v>3122.6166666666672</v>
      </c>
      <c r="I160" s="40">
        <v>3167.0833333333335</v>
      </c>
      <c r="J160" s="40">
        <v>3236.2166666666672</v>
      </c>
      <c r="K160" s="31">
        <v>3097.95</v>
      </c>
      <c r="L160" s="31">
        <v>2984.35</v>
      </c>
      <c r="M160" s="31">
        <v>0.24528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487.45</v>
      </c>
      <c r="D161" s="40">
        <v>486.8</v>
      </c>
      <c r="E161" s="40">
        <v>478.35</v>
      </c>
      <c r="F161" s="40">
        <v>469.25</v>
      </c>
      <c r="G161" s="40">
        <v>460.8</v>
      </c>
      <c r="H161" s="40">
        <v>495.90000000000003</v>
      </c>
      <c r="I161" s="40">
        <v>504.34999999999997</v>
      </c>
      <c r="J161" s="40">
        <v>513.45000000000005</v>
      </c>
      <c r="K161" s="31">
        <v>495.25</v>
      </c>
      <c r="L161" s="31">
        <v>477.7</v>
      </c>
      <c r="M161" s="31">
        <v>1.1315500000000001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207.85</v>
      </c>
      <c r="D162" s="40">
        <v>207.28333333333333</v>
      </c>
      <c r="E162" s="40">
        <v>205.06666666666666</v>
      </c>
      <c r="F162" s="40">
        <v>202.28333333333333</v>
      </c>
      <c r="G162" s="40">
        <v>200.06666666666666</v>
      </c>
      <c r="H162" s="40">
        <v>210.06666666666666</v>
      </c>
      <c r="I162" s="40">
        <v>212.2833333333333</v>
      </c>
      <c r="J162" s="40">
        <v>215.06666666666666</v>
      </c>
      <c r="K162" s="31">
        <v>209.5</v>
      </c>
      <c r="L162" s="31">
        <v>204.5</v>
      </c>
      <c r="M162" s="31">
        <v>19.071670000000001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195.45</v>
      </c>
      <c r="D163" s="40">
        <v>194.83333333333334</v>
      </c>
      <c r="E163" s="40">
        <v>192.66666666666669</v>
      </c>
      <c r="F163" s="40">
        <v>189.88333333333335</v>
      </c>
      <c r="G163" s="40">
        <v>187.7166666666667</v>
      </c>
      <c r="H163" s="40">
        <v>197.61666666666667</v>
      </c>
      <c r="I163" s="40">
        <v>199.78333333333336</v>
      </c>
      <c r="J163" s="40">
        <v>202.56666666666666</v>
      </c>
      <c r="K163" s="31">
        <v>197</v>
      </c>
      <c r="L163" s="31">
        <v>192.05</v>
      </c>
      <c r="M163" s="31">
        <v>17.523430000000001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263.2</v>
      </c>
      <c r="D164" s="40">
        <v>263.98333333333329</v>
      </c>
      <c r="E164" s="40">
        <v>259.36666666666656</v>
      </c>
      <c r="F164" s="40">
        <v>255.53333333333325</v>
      </c>
      <c r="G164" s="40">
        <v>250.91666666666652</v>
      </c>
      <c r="H164" s="40">
        <v>267.81666666666661</v>
      </c>
      <c r="I164" s="40">
        <v>272.43333333333328</v>
      </c>
      <c r="J164" s="40">
        <v>276.26666666666665</v>
      </c>
      <c r="K164" s="31">
        <v>268.60000000000002</v>
      </c>
      <c r="L164" s="31">
        <v>260.14999999999998</v>
      </c>
      <c r="M164" s="31">
        <v>19.672709999999999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7.9</v>
      </c>
      <c r="D165" s="40">
        <v>8.15</v>
      </c>
      <c r="E165" s="40">
        <v>7.5500000000000007</v>
      </c>
      <c r="F165" s="40">
        <v>7.2</v>
      </c>
      <c r="G165" s="40">
        <v>6.6000000000000005</v>
      </c>
      <c r="H165" s="40">
        <v>8.5</v>
      </c>
      <c r="I165" s="40">
        <v>9.0999999999999979</v>
      </c>
      <c r="J165" s="40">
        <v>9.4500000000000011</v>
      </c>
      <c r="K165" s="31">
        <v>8.75</v>
      </c>
      <c r="L165" s="31">
        <v>7.8</v>
      </c>
      <c r="M165" s="31">
        <v>353.49018999999998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54</v>
      </c>
      <c r="D166" s="40">
        <v>54.800000000000004</v>
      </c>
      <c r="E166" s="40">
        <v>52.70000000000001</v>
      </c>
      <c r="F166" s="40">
        <v>51.400000000000006</v>
      </c>
      <c r="G166" s="40">
        <v>49.300000000000011</v>
      </c>
      <c r="H166" s="40">
        <v>56.100000000000009</v>
      </c>
      <c r="I166" s="40">
        <v>58.2</v>
      </c>
      <c r="J166" s="40">
        <v>59.500000000000007</v>
      </c>
      <c r="K166" s="31">
        <v>56.9</v>
      </c>
      <c r="L166" s="31">
        <v>53.5</v>
      </c>
      <c r="M166" s="31">
        <v>90.255380000000002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156.30000000000001</v>
      </c>
      <c r="D167" s="40">
        <v>157.35</v>
      </c>
      <c r="E167" s="40">
        <v>153.19999999999999</v>
      </c>
      <c r="F167" s="40">
        <v>150.1</v>
      </c>
      <c r="G167" s="40">
        <v>145.94999999999999</v>
      </c>
      <c r="H167" s="40">
        <v>160.44999999999999</v>
      </c>
      <c r="I167" s="40">
        <v>164.60000000000002</v>
      </c>
      <c r="J167" s="40">
        <v>167.7</v>
      </c>
      <c r="K167" s="31">
        <v>161.5</v>
      </c>
      <c r="L167" s="31">
        <v>154.25</v>
      </c>
      <c r="M167" s="31">
        <v>216.40236999999999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303.3</v>
      </c>
      <c r="D168" s="40">
        <v>306.00000000000006</v>
      </c>
      <c r="E168" s="40">
        <v>296.40000000000009</v>
      </c>
      <c r="F168" s="40">
        <v>289.50000000000006</v>
      </c>
      <c r="G168" s="40">
        <v>279.90000000000009</v>
      </c>
      <c r="H168" s="40">
        <v>312.90000000000009</v>
      </c>
      <c r="I168" s="40">
        <v>322.50000000000011</v>
      </c>
      <c r="J168" s="40">
        <v>329.40000000000009</v>
      </c>
      <c r="K168" s="31">
        <v>315.60000000000002</v>
      </c>
      <c r="L168" s="31">
        <v>299.10000000000002</v>
      </c>
      <c r="M168" s="31">
        <v>1.8059400000000001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4398.8999999999996</v>
      </c>
      <c r="D169" s="40">
        <v>4419.6333333333332</v>
      </c>
      <c r="E169" s="40">
        <v>4344.2666666666664</v>
      </c>
      <c r="F169" s="40">
        <v>4289.6333333333332</v>
      </c>
      <c r="G169" s="40">
        <v>4214.2666666666664</v>
      </c>
      <c r="H169" s="40">
        <v>4474.2666666666664</v>
      </c>
      <c r="I169" s="40">
        <v>4549.6333333333332</v>
      </c>
      <c r="J169" s="40">
        <v>4604.2666666666664</v>
      </c>
      <c r="K169" s="31">
        <v>4495</v>
      </c>
      <c r="L169" s="31">
        <v>4365</v>
      </c>
      <c r="M169" s="31">
        <v>0.12456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38</v>
      </c>
      <c r="D170" s="40">
        <v>37.633333333333333</v>
      </c>
      <c r="E170" s="40">
        <v>35.866666666666667</v>
      </c>
      <c r="F170" s="40">
        <v>33.733333333333334</v>
      </c>
      <c r="G170" s="40">
        <v>31.966666666666669</v>
      </c>
      <c r="H170" s="40">
        <v>39.766666666666666</v>
      </c>
      <c r="I170" s="40">
        <v>41.533333333333331</v>
      </c>
      <c r="J170" s="40">
        <v>43.666666666666664</v>
      </c>
      <c r="K170" s="31">
        <v>39.4</v>
      </c>
      <c r="L170" s="31">
        <v>35.5</v>
      </c>
      <c r="M170" s="31">
        <v>664.70479999999998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3183.75</v>
      </c>
      <c r="D171" s="40">
        <v>3192.8166666666671</v>
      </c>
      <c r="E171" s="40">
        <v>3161.4333333333343</v>
      </c>
      <c r="F171" s="40">
        <v>3139.1166666666672</v>
      </c>
      <c r="G171" s="40">
        <v>3107.7333333333345</v>
      </c>
      <c r="H171" s="40">
        <v>3215.1333333333341</v>
      </c>
      <c r="I171" s="40">
        <v>3246.5166666666664</v>
      </c>
      <c r="J171" s="40">
        <v>3268.8333333333339</v>
      </c>
      <c r="K171" s="31">
        <v>3224.2</v>
      </c>
      <c r="L171" s="31">
        <v>3170.5</v>
      </c>
      <c r="M171" s="31">
        <v>0.17874000000000001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190.7</v>
      </c>
      <c r="D172" s="40">
        <v>191.18333333333331</v>
      </c>
      <c r="E172" s="40">
        <v>188.91666666666663</v>
      </c>
      <c r="F172" s="40">
        <v>187.13333333333333</v>
      </c>
      <c r="G172" s="40">
        <v>184.86666666666665</v>
      </c>
      <c r="H172" s="40">
        <v>192.96666666666661</v>
      </c>
      <c r="I172" s="40">
        <v>195.23333333333332</v>
      </c>
      <c r="J172" s="40">
        <v>197.01666666666659</v>
      </c>
      <c r="K172" s="31">
        <v>193.45</v>
      </c>
      <c r="L172" s="31">
        <v>189.4</v>
      </c>
      <c r="M172" s="31">
        <v>0.81882999999999995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3378.75</v>
      </c>
      <c r="D173" s="40">
        <v>3339.75</v>
      </c>
      <c r="E173" s="40">
        <v>3281.55</v>
      </c>
      <c r="F173" s="40">
        <v>3184.3500000000004</v>
      </c>
      <c r="G173" s="40">
        <v>3126.1500000000005</v>
      </c>
      <c r="H173" s="40">
        <v>3436.95</v>
      </c>
      <c r="I173" s="40">
        <v>3495.1499999999996</v>
      </c>
      <c r="J173" s="40">
        <v>3592.3499999999995</v>
      </c>
      <c r="K173" s="31">
        <v>3397.95</v>
      </c>
      <c r="L173" s="31">
        <v>3242.55</v>
      </c>
      <c r="M173" s="31">
        <v>0.1547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137.6</v>
      </c>
      <c r="D174" s="40">
        <v>139.03333333333333</v>
      </c>
      <c r="E174" s="40">
        <v>134.46666666666667</v>
      </c>
      <c r="F174" s="40">
        <v>131.33333333333334</v>
      </c>
      <c r="G174" s="40">
        <v>126.76666666666668</v>
      </c>
      <c r="H174" s="40">
        <v>142.16666666666666</v>
      </c>
      <c r="I174" s="40">
        <v>146.73333333333332</v>
      </c>
      <c r="J174" s="40">
        <v>149.86666666666665</v>
      </c>
      <c r="K174" s="31">
        <v>143.6</v>
      </c>
      <c r="L174" s="31">
        <v>135.9</v>
      </c>
      <c r="M174" s="31">
        <v>20.80255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5940.25</v>
      </c>
      <c r="D175" s="40">
        <v>5949.2666666666664</v>
      </c>
      <c r="E175" s="40">
        <v>5905.9833333333327</v>
      </c>
      <c r="F175" s="40">
        <v>5871.7166666666662</v>
      </c>
      <c r="G175" s="40">
        <v>5828.4333333333325</v>
      </c>
      <c r="H175" s="40">
        <v>5983.5333333333328</v>
      </c>
      <c r="I175" s="40">
        <v>6026.8166666666657</v>
      </c>
      <c r="J175" s="40">
        <v>6061.083333333333</v>
      </c>
      <c r="K175" s="31">
        <v>5992.55</v>
      </c>
      <c r="L175" s="31">
        <v>5915</v>
      </c>
      <c r="M175" s="31">
        <v>2.086E-2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3714.75</v>
      </c>
      <c r="D176" s="40">
        <v>3694.75</v>
      </c>
      <c r="E176" s="40">
        <v>3624.3</v>
      </c>
      <c r="F176" s="40">
        <v>3533.8500000000004</v>
      </c>
      <c r="G176" s="40">
        <v>3463.4000000000005</v>
      </c>
      <c r="H176" s="40">
        <v>3785.2</v>
      </c>
      <c r="I176" s="40">
        <v>3855.6499999999996</v>
      </c>
      <c r="J176" s="40">
        <v>3946.0999999999995</v>
      </c>
      <c r="K176" s="31">
        <v>3765.2</v>
      </c>
      <c r="L176" s="31">
        <v>3604.3</v>
      </c>
      <c r="M176" s="31">
        <v>2.0378599999999998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1484.25</v>
      </c>
      <c r="D177" s="40">
        <v>1489.8333333333333</v>
      </c>
      <c r="E177" s="40">
        <v>1477.4666666666665</v>
      </c>
      <c r="F177" s="40">
        <v>1470.6833333333332</v>
      </c>
      <c r="G177" s="40">
        <v>1458.3166666666664</v>
      </c>
      <c r="H177" s="40">
        <v>1496.6166666666666</v>
      </c>
      <c r="I177" s="40">
        <v>1508.9833333333333</v>
      </c>
      <c r="J177" s="40">
        <v>1515.7666666666667</v>
      </c>
      <c r="K177" s="31">
        <v>1502.2</v>
      </c>
      <c r="L177" s="31">
        <v>1483.05</v>
      </c>
      <c r="M177" s="31">
        <v>0.28792000000000001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509.1</v>
      </c>
      <c r="D178" s="40">
        <v>505.48333333333335</v>
      </c>
      <c r="E178" s="40">
        <v>496.2166666666667</v>
      </c>
      <c r="F178" s="40">
        <v>483.33333333333337</v>
      </c>
      <c r="G178" s="40">
        <v>474.06666666666672</v>
      </c>
      <c r="H178" s="40">
        <v>518.36666666666667</v>
      </c>
      <c r="I178" s="40">
        <v>527.63333333333333</v>
      </c>
      <c r="J178" s="40">
        <v>540.51666666666665</v>
      </c>
      <c r="K178" s="31">
        <v>514.75</v>
      </c>
      <c r="L178" s="31">
        <v>492.6</v>
      </c>
      <c r="M178" s="31">
        <v>18.694189999999999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1167.3</v>
      </c>
      <c r="D179" s="40">
        <v>1134.1333333333334</v>
      </c>
      <c r="E179" s="40">
        <v>1083.2666666666669</v>
      </c>
      <c r="F179" s="40">
        <v>999.23333333333335</v>
      </c>
      <c r="G179" s="40">
        <v>948.36666666666679</v>
      </c>
      <c r="H179" s="40">
        <v>1218.166666666667</v>
      </c>
      <c r="I179" s="40">
        <v>1269.0333333333333</v>
      </c>
      <c r="J179" s="40">
        <v>1353.0666666666671</v>
      </c>
      <c r="K179" s="31">
        <v>1185</v>
      </c>
      <c r="L179" s="31">
        <v>1050.0999999999999</v>
      </c>
      <c r="M179" s="31">
        <v>10.614140000000001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633.85</v>
      </c>
      <c r="D180" s="40">
        <v>637.05000000000007</v>
      </c>
      <c r="E180" s="40">
        <v>630.05000000000018</v>
      </c>
      <c r="F180" s="40">
        <v>626.25000000000011</v>
      </c>
      <c r="G180" s="40">
        <v>619.25000000000023</v>
      </c>
      <c r="H180" s="40">
        <v>640.85000000000014</v>
      </c>
      <c r="I180" s="40">
        <v>647.84999999999991</v>
      </c>
      <c r="J180" s="40">
        <v>651.65000000000009</v>
      </c>
      <c r="K180" s="31">
        <v>644.04999999999995</v>
      </c>
      <c r="L180" s="31">
        <v>633.25</v>
      </c>
      <c r="M180" s="31">
        <v>1.2829299999999999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1022.35</v>
      </c>
      <c r="D181" s="40">
        <v>1032.0666666666666</v>
      </c>
      <c r="E181" s="40">
        <v>1005.4833333333331</v>
      </c>
      <c r="F181" s="40">
        <v>988.61666666666656</v>
      </c>
      <c r="G181" s="40">
        <v>962.03333333333308</v>
      </c>
      <c r="H181" s="40">
        <v>1048.9333333333332</v>
      </c>
      <c r="I181" s="40">
        <v>1075.5166666666667</v>
      </c>
      <c r="J181" s="40">
        <v>1092.3833333333332</v>
      </c>
      <c r="K181" s="31">
        <v>1058.6500000000001</v>
      </c>
      <c r="L181" s="31">
        <v>1015.2</v>
      </c>
      <c r="M181" s="31">
        <v>15.584989999999999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574</v>
      </c>
      <c r="D182" s="40">
        <v>571.98333333333335</v>
      </c>
      <c r="E182" s="40">
        <v>564.9666666666667</v>
      </c>
      <c r="F182" s="40">
        <v>555.93333333333339</v>
      </c>
      <c r="G182" s="40">
        <v>548.91666666666674</v>
      </c>
      <c r="H182" s="40">
        <v>581.01666666666665</v>
      </c>
      <c r="I182" s="40">
        <v>588.0333333333333</v>
      </c>
      <c r="J182" s="40">
        <v>597.06666666666661</v>
      </c>
      <c r="K182" s="31">
        <v>579</v>
      </c>
      <c r="L182" s="31">
        <v>562.95000000000005</v>
      </c>
      <c r="M182" s="31">
        <v>1.6091599999999999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2309.5</v>
      </c>
      <c r="D183" s="40">
        <v>2305.8333333333335</v>
      </c>
      <c r="E183" s="40">
        <v>2201.666666666667</v>
      </c>
      <c r="F183" s="40">
        <v>2093.8333333333335</v>
      </c>
      <c r="G183" s="40">
        <v>1989.666666666667</v>
      </c>
      <c r="H183" s="40">
        <v>2413.666666666667</v>
      </c>
      <c r="I183" s="40">
        <v>2517.8333333333339</v>
      </c>
      <c r="J183" s="40">
        <v>2625.666666666667</v>
      </c>
      <c r="K183" s="31">
        <v>2410</v>
      </c>
      <c r="L183" s="31">
        <v>2198</v>
      </c>
      <c r="M183" s="31">
        <v>56.531730000000003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322.64999999999998</v>
      </c>
      <c r="D184" s="40">
        <v>322.16666666666669</v>
      </c>
      <c r="E184" s="40">
        <v>318.48333333333335</v>
      </c>
      <c r="F184" s="40">
        <v>314.31666666666666</v>
      </c>
      <c r="G184" s="40">
        <v>310.63333333333333</v>
      </c>
      <c r="H184" s="40">
        <v>326.33333333333337</v>
      </c>
      <c r="I184" s="40">
        <v>330.01666666666665</v>
      </c>
      <c r="J184" s="40">
        <v>334.18333333333339</v>
      </c>
      <c r="K184" s="31">
        <v>325.85000000000002</v>
      </c>
      <c r="L184" s="31">
        <v>318</v>
      </c>
      <c r="M184" s="31">
        <v>17.011649999999999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624.29999999999995</v>
      </c>
      <c r="D185" s="40">
        <v>615.69999999999993</v>
      </c>
      <c r="E185" s="40">
        <v>601.59999999999991</v>
      </c>
      <c r="F185" s="40">
        <v>578.9</v>
      </c>
      <c r="G185" s="40">
        <v>564.79999999999995</v>
      </c>
      <c r="H185" s="40">
        <v>638.39999999999986</v>
      </c>
      <c r="I185" s="40">
        <v>652.5</v>
      </c>
      <c r="J185" s="40">
        <v>675.19999999999982</v>
      </c>
      <c r="K185" s="31">
        <v>629.79999999999995</v>
      </c>
      <c r="L185" s="31">
        <v>593</v>
      </c>
      <c r="M185" s="31">
        <v>10.20112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1669.9</v>
      </c>
      <c r="D186" s="40">
        <v>1661.1499999999999</v>
      </c>
      <c r="E186" s="40">
        <v>1643.7999999999997</v>
      </c>
      <c r="F186" s="40">
        <v>1617.6999999999998</v>
      </c>
      <c r="G186" s="40">
        <v>1600.3499999999997</v>
      </c>
      <c r="H186" s="40">
        <v>1687.2499999999998</v>
      </c>
      <c r="I186" s="40">
        <v>1704.5999999999997</v>
      </c>
      <c r="J186" s="40">
        <v>1730.6999999999998</v>
      </c>
      <c r="K186" s="31">
        <v>1678.5</v>
      </c>
      <c r="L186" s="31">
        <v>1635.05</v>
      </c>
      <c r="M186" s="31">
        <v>8.1865299999999994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364.9</v>
      </c>
      <c r="D187" s="40">
        <v>363.43333333333334</v>
      </c>
      <c r="E187" s="40">
        <v>354.86666666666667</v>
      </c>
      <c r="F187" s="40">
        <v>344.83333333333331</v>
      </c>
      <c r="G187" s="40">
        <v>336.26666666666665</v>
      </c>
      <c r="H187" s="40">
        <v>373.4666666666667</v>
      </c>
      <c r="I187" s="40">
        <v>382.03333333333342</v>
      </c>
      <c r="J187" s="40">
        <v>392.06666666666672</v>
      </c>
      <c r="K187" s="31">
        <v>372</v>
      </c>
      <c r="L187" s="31">
        <v>353.4</v>
      </c>
      <c r="M187" s="31">
        <v>3.6122899999999998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136.44999999999999</v>
      </c>
      <c r="D188" s="40">
        <v>136.6</v>
      </c>
      <c r="E188" s="40">
        <v>134.44999999999999</v>
      </c>
      <c r="F188" s="40">
        <v>132.44999999999999</v>
      </c>
      <c r="G188" s="40">
        <v>130.29999999999998</v>
      </c>
      <c r="H188" s="40">
        <v>138.6</v>
      </c>
      <c r="I188" s="40">
        <v>140.75000000000003</v>
      </c>
      <c r="J188" s="40">
        <v>142.75</v>
      </c>
      <c r="K188" s="31">
        <v>138.75</v>
      </c>
      <c r="L188" s="31">
        <v>134.6</v>
      </c>
      <c r="M188" s="31">
        <v>8.0907999999999998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1367.7</v>
      </c>
      <c r="D189" s="40">
        <v>1382.6333333333332</v>
      </c>
      <c r="E189" s="40">
        <v>1345.0666666666664</v>
      </c>
      <c r="F189" s="40">
        <v>1322.4333333333332</v>
      </c>
      <c r="G189" s="40">
        <v>1284.8666666666663</v>
      </c>
      <c r="H189" s="40">
        <v>1405.2666666666664</v>
      </c>
      <c r="I189" s="40">
        <v>1442.833333333333</v>
      </c>
      <c r="J189" s="40">
        <v>1465.4666666666665</v>
      </c>
      <c r="K189" s="31">
        <v>1420.2</v>
      </c>
      <c r="L189" s="31">
        <v>1360</v>
      </c>
      <c r="M189" s="31">
        <v>0.38440000000000002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670.55</v>
      </c>
      <c r="D190" s="40">
        <v>658.68333333333328</v>
      </c>
      <c r="E190" s="40">
        <v>632.36666666666656</v>
      </c>
      <c r="F190" s="40">
        <v>594.18333333333328</v>
      </c>
      <c r="G190" s="40">
        <v>567.86666666666656</v>
      </c>
      <c r="H190" s="40">
        <v>696.86666666666656</v>
      </c>
      <c r="I190" s="40">
        <v>723.18333333333339</v>
      </c>
      <c r="J190" s="40">
        <v>761.36666666666656</v>
      </c>
      <c r="K190" s="31">
        <v>685</v>
      </c>
      <c r="L190" s="31">
        <v>620.5</v>
      </c>
      <c r="M190" s="31">
        <v>23.285910000000001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174.25</v>
      </c>
      <c r="D191" s="40">
        <v>174</v>
      </c>
      <c r="E191" s="40">
        <v>171.25</v>
      </c>
      <c r="F191" s="40">
        <v>168.25</v>
      </c>
      <c r="G191" s="40">
        <v>165.5</v>
      </c>
      <c r="H191" s="40">
        <v>177</v>
      </c>
      <c r="I191" s="40">
        <v>179.75</v>
      </c>
      <c r="J191" s="40">
        <v>182.75</v>
      </c>
      <c r="K191" s="31">
        <v>176.75</v>
      </c>
      <c r="L191" s="31">
        <v>171</v>
      </c>
      <c r="M191" s="31">
        <v>1.97811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1856.05</v>
      </c>
      <c r="D192" s="40">
        <v>1848.0166666666667</v>
      </c>
      <c r="E192" s="40">
        <v>1822.0333333333333</v>
      </c>
      <c r="F192" s="40">
        <v>1788.0166666666667</v>
      </c>
      <c r="G192" s="40">
        <v>1762.0333333333333</v>
      </c>
      <c r="H192" s="40">
        <v>1882.0333333333333</v>
      </c>
      <c r="I192" s="40">
        <v>1908.0166666666664</v>
      </c>
      <c r="J192" s="40">
        <v>1942.0333333333333</v>
      </c>
      <c r="K192" s="31">
        <v>1874</v>
      </c>
      <c r="L192" s="31">
        <v>1814</v>
      </c>
      <c r="M192" s="31">
        <v>2.2627799999999998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625.5</v>
      </c>
      <c r="D193" s="40">
        <v>625.94999999999993</v>
      </c>
      <c r="E193" s="40">
        <v>617.79999999999984</v>
      </c>
      <c r="F193" s="40">
        <v>610.09999999999991</v>
      </c>
      <c r="G193" s="40">
        <v>601.94999999999982</v>
      </c>
      <c r="H193" s="40">
        <v>633.64999999999986</v>
      </c>
      <c r="I193" s="40">
        <v>641.79999999999995</v>
      </c>
      <c r="J193" s="40">
        <v>649.49999999999989</v>
      </c>
      <c r="K193" s="31">
        <v>634.1</v>
      </c>
      <c r="L193" s="31">
        <v>618.25</v>
      </c>
      <c r="M193" s="31">
        <v>40.77657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438.1</v>
      </c>
      <c r="D194" s="40">
        <v>440.05</v>
      </c>
      <c r="E194" s="40">
        <v>431.45000000000005</v>
      </c>
      <c r="F194" s="40">
        <v>424.8</v>
      </c>
      <c r="G194" s="40">
        <v>416.20000000000005</v>
      </c>
      <c r="H194" s="40">
        <v>446.70000000000005</v>
      </c>
      <c r="I194" s="40">
        <v>455.30000000000007</v>
      </c>
      <c r="J194" s="40">
        <v>461.95000000000005</v>
      </c>
      <c r="K194" s="31">
        <v>448.65</v>
      </c>
      <c r="L194" s="31">
        <v>433.4</v>
      </c>
      <c r="M194" s="31">
        <v>15.82532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105.05</v>
      </c>
      <c r="D195" s="40">
        <v>104.56666666666668</v>
      </c>
      <c r="E195" s="40">
        <v>102.63333333333335</v>
      </c>
      <c r="F195" s="40">
        <v>100.21666666666668</v>
      </c>
      <c r="G195" s="40">
        <v>98.28333333333336</v>
      </c>
      <c r="H195" s="40">
        <v>106.98333333333335</v>
      </c>
      <c r="I195" s="40">
        <v>108.91666666666666</v>
      </c>
      <c r="J195" s="40">
        <v>111.33333333333334</v>
      </c>
      <c r="K195" s="31">
        <v>106.5</v>
      </c>
      <c r="L195" s="31">
        <v>102.15</v>
      </c>
      <c r="M195" s="31">
        <v>6.7446900000000003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128.05000000000001</v>
      </c>
      <c r="D196" s="40">
        <v>128.01666666666668</v>
      </c>
      <c r="E196" s="40">
        <v>125.13333333333335</v>
      </c>
      <c r="F196" s="40">
        <v>122.21666666666667</v>
      </c>
      <c r="G196" s="40">
        <v>119.33333333333334</v>
      </c>
      <c r="H196" s="40">
        <v>130.93333333333337</v>
      </c>
      <c r="I196" s="40">
        <v>133.81666666666669</v>
      </c>
      <c r="J196" s="40">
        <v>136.73333333333338</v>
      </c>
      <c r="K196" s="31">
        <v>130.9</v>
      </c>
      <c r="L196" s="31">
        <v>125.1</v>
      </c>
      <c r="M196" s="31">
        <v>54.972149999999999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322.60000000000002</v>
      </c>
      <c r="D197" s="40">
        <v>316</v>
      </c>
      <c r="E197" s="40">
        <v>309</v>
      </c>
      <c r="F197" s="40">
        <v>295.39999999999998</v>
      </c>
      <c r="G197" s="40">
        <v>288.39999999999998</v>
      </c>
      <c r="H197" s="40">
        <v>329.6</v>
      </c>
      <c r="I197" s="40">
        <v>336.6</v>
      </c>
      <c r="J197" s="40">
        <v>350.20000000000005</v>
      </c>
      <c r="K197" s="31">
        <v>323</v>
      </c>
      <c r="L197" s="31">
        <v>302.39999999999998</v>
      </c>
      <c r="M197" s="31">
        <v>18.602119999999999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584.75</v>
      </c>
      <c r="D198" s="40">
        <v>586.94999999999993</v>
      </c>
      <c r="E198" s="40">
        <v>578.89999999999986</v>
      </c>
      <c r="F198" s="40">
        <v>573.04999999999995</v>
      </c>
      <c r="G198" s="40">
        <v>564.99999999999989</v>
      </c>
      <c r="H198" s="40">
        <v>592.79999999999984</v>
      </c>
      <c r="I198" s="40">
        <v>600.8499999999998</v>
      </c>
      <c r="J198" s="40">
        <v>606.69999999999982</v>
      </c>
      <c r="K198" s="31">
        <v>595</v>
      </c>
      <c r="L198" s="31">
        <v>581.1</v>
      </c>
      <c r="M198" s="31">
        <v>0.3977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2312.6999999999998</v>
      </c>
      <c r="D199" s="40">
        <v>2270.5666666666662</v>
      </c>
      <c r="E199" s="40">
        <v>2198.7833333333324</v>
      </c>
      <c r="F199" s="40">
        <v>2084.8666666666663</v>
      </c>
      <c r="G199" s="40">
        <v>2013.0833333333326</v>
      </c>
      <c r="H199" s="40">
        <v>2384.4833333333322</v>
      </c>
      <c r="I199" s="40">
        <v>2456.266666666666</v>
      </c>
      <c r="J199" s="40">
        <v>2570.183333333332</v>
      </c>
      <c r="K199" s="31">
        <v>2342.35</v>
      </c>
      <c r="L199" s="31">
        <v>2156.65</v>
      </c>
      <c r="M199" s="31">
        <v>2.8631199999999999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1281.2</v>
      </c>
      <c r="D200" s="40">
        <v>1280.4833333333333</v>
      </c>
      <c r="E200" s="40">
        <v>1259.5166666666667</v>
      </c>
      <c r="F200" s="40">
        <v>1237.8333333333333</v>
      </c>
      <c r="G200" s="40">
        <v>1216.8666666666666</v>
      </c>
      <c r="H200" s="40">
        <v>1302.1666666666667</v>
      </c>
      <c r="I200" s="40">
        <v>1323.1333333333334</v>
      </c>
      <c r="J200" s="40">
        <v>1344.8166666666668</v>
      </c>
      <c r="K200" s="31">
        <v>1301.45</v>
      </c>
      <c r="L200" s="31">
        <v>1258.8</v>
      </c>
      <c r="M200" s="31">
        <v>46.398209999999999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2905.15</v>
      </c>
      <c r="D201" s="40">
        <v>2905.8666666666668</v>
      </c>
      <c r="E201" s="40">
        <v>2874.9333333333334</v>
      </c>
      <c r="F201" s="40">
        <v>2844.7166666666667</v>
      </c>
      <c r="G201" s="40">
        <v>2813.7833333333333</v>
      </c>
      <c r="H201" s="40">
        <v>2936.0833333333335</v>
      </c>
      <c r="I201" s="40">
        <v>2967.0166666666669</v>
      </c>
      <c r="J201" s="40">
        <v>2997.2333333333336</v>
      </c>
      <c r="K201" s="31">
        <v>2936.8</v>
      </c>
      <c r="L201" s="31">
        <v>2875.65</v>
      </c>
      <c r="M201" s="31">
        <v>73.382869999999997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1593.85</v>
      </c>
      <c r="D202" s="40">
        <v>1595.2</v>
      </c>
      <c r="E202" s="40">
        <v>1583.8000000000002</v>
      </c>
      <c r="F202" s="40">
        <v>1573.7500000000002</v>
      </c>
      <c r="G202" s="40">
        <v>1562.3500000000004</v>
      </c>
      <c r="H202" s="40">
        <v>1605.25</v>
      </c>
      <c r="I202" s="40">
        <v>1616.65</v>
      </c>
      <c r="J202" s="40">
        <v>1626.6999999999998</v>
      </c>
      <c r="K202" s="31">
        <v>1606.6</v>
      </c>
      <c r="L202" s="31">
        <v>1585.15</v>
      </c>
      <c r="M202" s="31">
        <v>81.315179999999998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734.75</v>
      </c>
      <c r="D203" s="40">
        <v>731.25</v>
      </c>
      <c r="E203" s="40">
        <v>724.5</v>
      </c>
      <c r="F203" s="40">
        <v>714.25</v>
      </c>
      <c r="G203" s="40">
        <v>707.5</v>
      </c>
      <c r="H203" s="40">
        <v>741.5</v>
      </c>
      <c r="I203" s="40">
        <v>748.25</v>
      </c>
      <c r="J203" s="40">
        <v>758.5</v>
      </c>
      <c r="K203" s="31">
        <v>738</v>
      </c>
      <c r="L203" s="31">
        <v>721</v>
      </c>
      <c r="M203" s="31">
        <v>52.002339999999997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72.7</v>
      </c>
      <c r="D204" s="40">
        <v>71.833333333333329</v>
      </c>
      <c r="E204" s="40">
        <v>69.86666666666666</v>
      </c>
      <c r="F204" s="40">
        <v>67.033333333333331</v>
      </c>
      <c r="G204" s="40">
        <v>65.066666666666663</v>
      </c>
      <c r="H204" s="40">
        <v>74.666666666666657</v>
      </c>
      <c r="I204" s="40">
        <v>76.633333333333326</v>
      </c>
      <c r="J204" s="40">
        <v>79.466666666666654</v>
      </c>
      <c r="K204" s="31">
        <v>73.8</v>
      </c>
      <c r="L204" s="31">
        <v>69</v>
      </c>
      <c r="M204" s="31">
        <v>16.608139999999999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1384.1</v>
      </c>
      <c r="D205" s="40">
        <v>1382.0333333333335</v>
      </c>
      <c r="E205" s="40">
        <v>1364.0666666666671</v>
      </c>
      <c r="F205" s="40">
        <v>1344.0333333333335</v>
      </c>
      <c r="G205" s="40">
        <v>1326.0666666666671</v>
      </c>
      <c r="H205" s="40">
        <v>1402.0666666666671</v>
      </c>
      <c r="I205" s="40">
        <v>1420.0333333333338</v>
      </c>
      <c r="J205" s="40">
        <v>1440.0666666666671</v>
      </c>
      <c r="K205" s="31">
        <v>1400</v>
      </c>
      <c r="L205" s="31">
        <v>1362</v>
      </c>
      <c r="M205" s="31">
        <v>2.55254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1415.8</v>
      </c>
      <c r="D206" s="40">
        <v>1420.3500000000001</v>
      </c>
      <c r="E206" s="40">
        <v>1400.7000000000003</v>
      </c>
      <c r="F206" s="40">
        <v>1385.6000000000001</v>
      </c>
      <c r="G206" s="40">
        <v>1365.9500000000003</v>
      </c>
      <c r="H206" s="40">
        <v>1435.4500000000003</v>
      </c>
      <c r="I206" s="40">
        <v>1455.1000000000004</v>
      </c>
      <c r="J206" s="40">
        <v>1470.2000000000003</v>
      </c>
      <c r="K206" s="31">
        <v>1440</v>
      </c>
      <c r="L206" s="31">
        <v>1405.25</v>
      </c>
      <c r="M206" s="31">
        <v>1.08969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1367.85</v>
      </c>
      <c r="D207" s="40">
        <v>1365.4333333333334</v>
      </c>
      <c r="E207" s="40">
        <v>1353.4166666666667</v>
      </c>
      <c r="F207" s="40">
        <v>1338.9833333333333</v>
      </c>
      <c r="G207" s="40">
        <v>1326.9666666666667</v>
      </c>
      <c r="H207" s="40">
        <v>1379.8666666666668</v>
      </c>
      <c r="I207" s="40">
        <v>1391.8833333333332</v>
      </c>
      <c r="J207" s="40">
        <v>1406.3166666666668</v>
      </c>
      <c r="K207" s="31">
        <v>1377.45</v>
      </c>
      <c r="L207" s="31">
        <v>1351</v>
      </c>
      <c r="M207" s="31">
        <v>8.6940200000000001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254.7</v>
      </c>
      <c r="D208" s="40">
        <v>255.86666666666667</v>
      </c>
      <c r="E208" s="40">
        <v>252.93333333333334</v>
      </c>
      <c r="F208" s="40">
        <v>251.16666666666666</v>
      </c>
      <c r="G208" s="40">
        <v>248.23333333333332</v>
      </c>
      <c r="H208" s="40">
        <v>257.63333333333333</v>
      </c>
      <c r="I208" s="40">
        <v>260.56666666666672</v>
      </c>
      <c r="J208" s="40">
        <v>262.33333333333337</v>
      </c>
      <c r="K208" s="31">
        <v>258.8</v>
      </c>
      <c r="L208" s="31">
        <v>254.1</v>
      </c>
      <c r="M208" s="31">
        <v>1.2593700000000001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139.85</v>
      </c>
      <c r="D209" s="40">
        <v>140.33333333333334</v>
      </c>
      <c r="E209" s="40">
        <v>138.01666666666668</v>
      </c>
      <c r="F209" s="40">
        <v>136.18333333333334</v>
      </c>
      <c r="G209" s="40">
        <v>133.86666666666667</v>
      </c>
      <c r="H209" s="40">
        <v>142.16666666666669</v>
      </c>
      <c r="I209" s="40">
        <v>144.48333333333335</v>
      </c>
      <c r="J209" s="40">
        <v>146.31666666666669</v>
      </c>
      <c r="K209" s="31">
        <v>142.65</v>
      </c>
      <c r="L209" s="31">
        <v>138.5</v>
      </c>
      <c r="M209" s="31">
        <v>7.1393000000000004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2886.15</v>
      </c>
      <c r="D210" s="40">
        <v>2890.7333333333336</v>
      </c>
      <c r="E210" s="40">
        <v>2860.916666666667</v>
      </c>
      <c r="F210" s="40">
        <v>2835.6833333333334</v>
      </c>
      <c r="G210" s="40">
        <v>2805.8666666666668</v>
      </c>
      <c r="H210" s="40">
        <v>2915.9666666666672</v>
      </c>
      <c r="I210" s="40">
        <v>2945.7833333333338</v>
      </c>
      <c r="J210" s="40">
        <v>2971.0166666666673</v>
      </c>
      <c r="K210" s="31">
        <v>2920.55</v>
      </c>
      <c r="L210" s="31">
        <v>2865.5</v>
      </c>
      <c r="M210" s="31">
        <v>6.1378700000000004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52.2</v>
      </c>
      <c r="D211" s="40">
        <v>52.616666666666667</v>
      </c>
      <c r="E211" s="40">
        <v>51.483333333333334</v>
      </c>
      <c r="F211" s="40">
        <v>50.766666666666666</v>
      </c>
      <c r="G211" s="40">
        <v>49.633333333333333</v>
      </c>
      <c r="H211" s="40">
        <v>53.333333333333336</v>
      </c>
      <c r="I211" s="40">
        <v>54.466666666666676</v>
      </c>
      <c r="J211" s="40">
        <v>55.183333333333337</v>
      </c>
      <c r="K211" s="31">
        <v>53.75</v>
      </c>
      <c r="L211" s="31">
        <v>51.9</v>
      </c>
      <c r="M211" s="31">
        <v>50.121650000000002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494.15</v>
      </c>
      <c r="D212" s="40">
        <v>488.14999999999992</v>
      </c>
      <c r="E212" s="40">
        <v>479.39999999999986</v>
      </c>
      <c r="F212" s="40">
        <v>464.64999999999992</v>
      </c>
      <c r="G212" s="40">
        <v>455.89999999999986</v>
      </c>
      <c r="H212" s="40">
        <v>502.89999999999986</v>
      </c>
      <c r="I212" s="40">
        <v>511.65</v>
      </c>
      <c r="J212" s="40">
        <v>526.39999999999986</v>
      </c>
      <c r="K212" s="31">
        <v>496.9</v>
      </c>
      <c r="L212" s="31">
        <v>473.4</v>
      </c>
      <c r="M212" s="31">
        <v>95.0822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1339.2</v>
      </c>
      <c r="D213" s="40">
        <v>1346.6833333333334</v>
      </c>
      <c r="E213" s="40">
        <v>1319.5666666666668</v>
      </c>
      <c r="F213" s="40">
        <v>1299.9333333333334</v>
      </c>
      <c r="G213" s="40">
        <v>1272.8166666666668</v>
      </c>
      <c r="H213" s="40">
        <v>1366.3166666666668</v>
      </c>
      <c r="I213" s="40">
        <v>1393.4333333333336</v>
      </c>
      <c r="J213" s="40">
        <v>1413.0666666666668</v>
      </c>
      <c r="K213" s="31">
        <v>1373.8</v>
      </c>
      <c r="L213" s="31">
        <v>1327.05</v>
      </c>
      <c r="M213" s="31">
        <v>12.40587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112.85</v>
      </c>
      <c r="D214" s="40">
        <v>112.21666666666665</v>
      </c>
      <c r="E214" s="40">
        <v>109.63333333333331</v>
      </c>
      <c r="F214" s="40">
        <v>106.41666666666666</v>
      </c>
      <c r="G214" s="40">
        <v>103.83333333333331</v>
      </c>
      <c r="H214" s="40">
        <v>115.43333333333331</v>
      </c>
      <c r="I214" s="40">
        <v>118.01666666666665</v>
      </c>
      <c r="J214" s="40">
        <v>121.23333333333331</v>
      </c>
      <c r="K214" s="31">
        <v>114.8</v>
      </c>
      <c r="L214" s="31">
        <v>109</v>
      </c>
      <c r="M214" s="31">
        <v>41.768839999999997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299.60000000000002</v>
      </c>
      <c r="D215" s="40">
        <v>296.5</v>
      </c>
      <c r="E215" s="40">
        <v>292.10000000000002</v>
      </c>
      <c r="F215" s="40">
        <v>284.60000000000002</v>
      </c>
      <c r="G215" s="40">
        <v>280.20000000000005</v>
      </c>
      <c r="H215" s="40">
        <v>304</v>
      </c>
      <c r="I215" s="40">
        <v>308.39999999999998</v>
      </c>
      <c r="J215" s="40">
        <v>315.89999999999998</v>
      </c>
      <c r="K215" s="31">
        <v>300.89999999999998</v>
      </c>
      <c r="L215" s="31">
        <v>289</v>
      </c>
      <c r="M215" s="31">
        <v>119.27055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2685.3</v>
      </c>
      <c r="D216" s="40">
        <v>2702.25</v>
      </c>
      <c r="E216" s="40">
        <v>2660.05</v>
      </c>
      <c r="F216" s="40">
        <v>2634.8</v>
      </c>
      <c r="G216" s="40">
        <v>2592.6000000000004</v>
      </c>
      <c r="H216" s="40">
        <v>2727.5</v>
      </c>
      <c r="I216" s="40">
        <v>2769.7</v>
      </c>
      <c r="J216" s="40">
        <v>2794.95</v>
      </c>
      <c r="K216" s="31">
        <v>2744.45</v>
      </c>
      <c r="L216" s="31">
        <v>2677</v>
      </c>
      <c r="M216" s="31">
        <v>15.03894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321.85000000000002</v>
      </c>
      <c r="D217" s="40">
        <v>321.5</v>
      </c>
      <c r="E217" s="40">
        <v>318.35000000000002</v>
      </c>
      <c r="F217" s="40">
        <v>314.85000000000002</v>
      </c>
      <c r="G217" s="40">
        <v>311.70000000000005</v>
      </c>
      <c r="H217" s="40">
        <v>325</v>
      </c>
      <c r="I217" s="40">
        <v>328.15</v>
      </c>
      <c r="J217" s="40">
        <v>331.65</v>
      </c>
      <c r="K217" s="31">
        <v>324.64999999999998</v>
      </c>
      <c r="L217" s="31">
        <v>318</v>
      </c>
      <c r="M217" s="31">
        <v>16.133030000000002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44504.65</v>
      </c>
      <c r="D218" s="40">
        <v>44735.216666666667</v>
      </c>
      <c r="E218" s="40">
        <v>43770.433333333334</v>
      </c>
      <c r="F218" s="40">
        <v>43036.216666666667</v>
      </c>
      <c r="G218" s="40">
        <v>42071.433333333334</v>
      </c>
      <c r="H218" s="40">
        <v>45469.433333333334</v>
      </c>
      <c r="I218" s="40">
        <v>46434.216666666674</v>
      </c>
      <c r="J218" s="40">
        <v>47168.433333333334</v>
      </c>
      <c r="K218" s="31">
        <v>45700</v>
      </c>
      <c r="L218" s="31">
        <v>44001</v>
      </c>
      <c r="M218" s="31">
        <v>4.6339999999999999E-2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45.1</v>
      </c>
      <c r="D219" s="40">
        <v>45.233333333333327</v>
      </c>
      <c r="E219" s="40">
        <v>44.216666666666654</v>
      </c>
      <c r="F219" s="40">
        <v>43.333333333333329</v>
      </c>
      <c r="G219" s="40">
        <v>42.316666666666656</v>
      </c>
      <c r="H219" s="40">
        <v>46.116666666666653</v>
      </c>
      <c r="I219" s="40">
        <v>47.133333333333319</v>
      </c>
      <c r="J219" s="40">
        <v>48.016666666666652</v>
      </c>
      <c r="K219" s="31">
        <v>46.25</v>
      </c>
      <c r="L219" s="31">
        <v>44.35</v>
      </c>
      <c r="M219" s="31">
        <v>28.78227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2746.45</v>
      </c>
      <c r="D220" s="40">
        <v>2759.5</v>
      </c>
      <c r="E220" s="40">
        <v>2726.05</v>
      </c>
      <c r="F220" s="40">
        <v>2705.65</v>
      </c>
      <c r="G220" s="40">
        <v>2672.2000000000003</v>
      </c>
      <c r="H220" s="40">
        <v>2779.9</v>
      </c>
      <c r="I220" s="40">
        <v>2813.35</v>
      </c>
      <c r="J220" s="40">
        <v>2833.75</v>
      </c>
      <c r="K220" s="31">
        <v>2792.95</v>
      </c>
      <c r="L220" s="31">
        <v>2739.1</v>
      </c>
      <c r="M220" s="31">
        <v>33.333219999999997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265.85000000000002</v>
      </c>
      <c r="D221" s="40">
        <v>266.95</v>
      </c>
      <c r="E221" s="40">
        <v>263.89999999999998</v>
      </c>
      <c r="F221" s="40">
        <v>261.95</v>
      </c>
      <c r="G221" s="40">
        <v>258.89999999999998</v>
      </c>
      <c r="H221" s="40">
        <v>268.89999999999998</v>
      </c>
      <c r="I221" s="40">
        <v>271.95000000000005</v>
      </c>
      <c r="J221" s="40">
        <v>273.89999999999998</v>
      </c>
      <c r="K221" s="31">
        <v>270</v>
      </c>
      <c r="L221" s="31">
        <v>265</v>
      </c>
      <c r="M221" s="31">
        <v>0.69260999999999995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709.5</v>
      </c>
      <c r="D222" s="40">
        <v>707.58333333333337</v>
      </c>
      <c r="E222" s="40">
        <v>703.2166666666667</v>
      </c>
      <c r="F222" s="40">
        <v>696.93333333333328</v>
      </c>
      <c r="G222" s="40">
        <v>692.56666666666661</v>
      </c>
      <c r="H222" s="40">
        <v>713.86666666666679</v>
      </c>
      <c r="I222" s="40">
        <v>718.23333333333335</v>
      </c>
      <c r="J222" s="40">
        <v>724.51666666666688</v>
      </c>
      <c r="K222" s="31">
        <v>711.95</v>
      </c>
      <c r="L222" s="31">
        <v>701.3</v>
      </c>
      <c r="M222" s="31">
        <v>114.53404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1600.4</v>
      </c>
      <c r="D223" s="40">
        <v>1581.8333333333333</v>
      </c>
      <c r="E223" s="40">
        <v>1558.6166666666666</v>
      </c>
      <c r="F223" s="40">
        <v>1516.8333333333333</v>
      </c>
      <c r="G223" s="40">
        <v>1493.6166666666666</v>
      </c>
      <c r="H223" s="40">
        <v>1623.6166666666666</v>
      </c>
      <c r="I223" s="40">
        <v>1646.8333333333333</v>
      </c>
      <c r="J223" s="40">
        <v>1688.6166666666666</v>
      </c>
      <c r="K223" s="31">
        <v>1605.05</v>
      </c>
      <c r="L223" s="31">
        <v>1540.05</v>
      </c>
      <c r="M223" s="31">
        <v>7.79976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673</v>
      </c>
      <c r="D224" s="40">
        <v>670.43333333333328</v>
      </c>
      <c r="E224" s="40">
        <v>662.36666666666656</v>
      </c>
      <c r="F224" s="40">
        <v>651.73333333333323</v>
      </c>
      <c r="G224" s="40">
        <v>643.66666666666652</v>
      </c>
      <c r="H224" s="40">
        <v>681.06666666666661</v>
      </c>
      <c r="I224" s="40">
        <v>689.13333333333344</v>
      </c>
      <c r="J224" s="40">
        <v>699.76666666666665</v>
      </c>
      <c r="K224" s="31">
        <v>678.5</v>
      </c>
      <c r="L224" s="31">
        <v>659.8</v>
      </c>
      <c r="M224" s="31">
        <v>8.0960199999999993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759.1</v>
      </c>
      <c r="D225" s="40">
        <v>747.69999999999993</v>
      </c>
      <c r="E225" s="40">
        <v>731.39999999999986</v>
      </c>
      <c r="F225" s="40">
        <v>703.69999999999993</v>
      </c>
      <c r="G225" s="40">
        <v>687.39999999999986</v>
      </c>
      <c r="H225" s="40">
        <v>775.39999999999986</v>
      </c>
      <c r="I225" s="40">
        <v>791.69999999999982</v>
      </c>
      <c r="J225" s="40">
        <v>819.39999999999986</v>
      </c>
      <c r="K225" s="31">
        <v>764</v>
      </c>
      <c r="L225" s="31">
        <v>720</v>
      </c>
      <c r="M225" s="31">
        <v>4.0478399999999999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44.95</v>
      </c>
      <c r="D226" s="40">
        <v>45.050000000000004</v>
      </c>
      <c r="E226" s="40">
        <v>44.000000000000007</v>
      </c>
      <c r="F226" s="40">
        <v>43.050000000000004</v>
      </c>
      <c r="G226" s="40">
        <v>42.000000000000007</v>
      </c>
      <c r="H226" s="40">
        <v>46.000000000000007</v>
      </c>
      <c r="I226" s="40">
        <v>47.050000000000004</v>
      </c>
      <c r="J226" s="40">
        <v>48.000000000000007</v>
      </c>
      <c r="K226" s="31">
        <v>46.1</v>
      </c>
      <c r="L226" s="31">
        <v>44.1</v>
      </c>
      <c r="M226" s="31">
        <v>574.15678000000003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48.3</v>
      </c>
      <c r="D227" s="40">
        <v>47.566666666666663</v>
      </c>
      <c r="E227" s="40">
        <v>46.483333333333327</v>
      </c>
      <c r="F227" s="40">
        <v>44.666666666666664</v>
      </c>
      <c r="G227" s="40">
        <v>43.583333333333329</v>
      </c>
      <c r="H227" s="40">
        <v>49.383333333333326</v>
      </c>
      <c r="I227" s="40">
        <v>50.466666666666669</v>
      </c>
      <c r="J227" s="40">
        <v>52.283333333333324</v>
      </c>
      <c r="K227" s="31">
        <v>48.65</v>
      </c>
      <c r="L227" s="31">
        <v>45.75</v>
      </c>
      <c r="M227" s="31">
        <v>351.69380999999998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54.7</v>
      </c>
      <c r="D228" s="40">
        <v>54.65</v>
      </c>
      <c r="E228" s="40">
        <v>53.8</v>
      </c>
      <c r="F228" s="40">
        <v>52.9</v>
      </c>
      <c r="G228" s="40">
        <v>52.05</v>
      </c>
      <c r="H228" s="40">
        <v>55.55</v>
      </c>
      <c r="I228" s="40">
        <v>56.400000000000006</v>
      </c>
      <c r="J228" s="40">
        <v>57.3</v>
      </c>
      <c r="K228" s="31">
        <v>55.5</v>
      </c>
      <c r="L228" s="31">
        <v>53.75</v>
      </c>
      <c r="M228" s="31">
        <v>43.600650000000002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1156.8499999999999</v>
      </c>
      <c r="D229" s="40">
        <v>1161.6166666666666</v>
      </c>
      <c r="E229" s="40">
        <v>1145.2333333333331</v>
      </c>
      <c r="F229" s="40">
        <v>1133.6166666666666</v>
      </c>
      <c r="G229" s="40">
        <v>1117.2333333333331</v>
      </c>
      <c r="H229" s="40">
        <v>1173.2333333333331</v>
      </c>
      <c r="I229" s="40">
        <v>1189.6166666666668</v>
      </c>
      <c r="J229" s="40">
        <v>1201.2333333333331</v>
      </c>
      <c r="K229" s="31">
        <v>1178</v>
      </c>
      <c r="L229" s="31">
        <v>1150</v>
      </c>
      <c r="M229" s="31">
        <v>0.22838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277</v>
      </c>
      <c r="D230" s="40">
        <v>273.88333333333333</v>
      </c>
      <c r="E230" s="40">
        <v>268.76666666666665</v>
      </c>
      <c r="F230" s="40">
        <v>260.5333333333333</v>
      </c>
      <c r="G230" s="40">
        <v>255.41666666666663</v>
      </c>
      <c r="H230" s="40">
        <v>282.11666666666667</v>
      </c>
      <c r="I230" s="40">
        <v>287.23333333333335</v>
      </c>
      <c r="J230" s="40">
        <v>295.4666666666667</v>
      </c>
      <c r="K230" s="31">
        <v>279</v>
      </c>
      <c r="L230" s="31">
        <v>265.64999999999998</v>
      </c>
      <c r="M230" s="31">
        <v>2.9892300000000001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1584</v>
      </c>
      <c r="D231" s="40">
        <v>1587.45</v>
      </c>
      <c r="E231" s="40">
        <v>1554.95</v>
      </c>
      <c r="F231" s="40">
        <v>1525.9</v>
      </c>
      <c r="G231" s="40">
        <v>1493.4</v>
      </c>
      <c r="H231" s="40">
        <v>1616.5</v>
      </c>
      <c r="I231" s="40">
        <v>1649</v>
      </c>
      <c r="J231" s="40">
        <v>1678.05</v>
      </c>
      <c r="K231" s="31">
        <v>1619.95</v>
      </c>
      <c r="L231" s="31">
        <v>1558.4</v>
      </c>
      <c r="M231" s="31">
        <v>0.56960999999999995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564.15</v>
      </c>
      <c r="D232" s="40">
        <v>563.05000000000007</v>
      </c>
      <c r="E232" s="40">
        <v>557.10000000000014</v>
      </c>
      <c r="F232" s="40">
        <v>550.05000000000007</v>
      </c>
      <c r="G232" s="40">
        <v>544.10000000000014</v>
      </c>
      <c r="H232" s="40">
        <v>570.10000000000014</v>
      </c>
      <c r="I232" s="40">
        <v>576.05000000000018</v>
      </c>
      <c r="J232" s="40">
        <v>583.10000000000014</v>
      </c>
      <c r="K232" s="31">
        <v>569</v>
      </c>
      <c r="L232" s="31">
        <v>556</v>
      </c>
      <c r="M232" s="31">
        <v>1.7261200000000001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189.55</v>
      </c>
      <c r="D233" s="40">
        <v>185.13333333333335</v>
      </c>
      <c r="E233" s="40">
        <v>178.4666666666667</v>
      </c>
      <c r="F233" s="40">
        <v>167.38333333333335</v>
      </c>
      <c r="G233" s="40">
        <v>160.7166666666667</v>
      </c>
      <c r="H233" s="40">
        <v>196.2166666666667</v>
      </c>
      <c r="I233" s="40">
        <v>202.88333333333338</v>
      </c>
      <c r="J233" s="40">
        <v>213.9666666666667</v>
      </c>
      <c r="K233" s="31">
        <v>191.8</v>
      </c>
      <c r="L233" s="31">
        <v>174.05</v>
      </c>
      <c r="M233" s="31">
        <v>106.43154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45.5</v>
      </c>
      <c r="D234" s="40">
        <v>45.5</v>
      </c>
      <c r="E234" s="40">
        <v>45.05</v>
      </c>
      <c r="F234" s="40">
        <v>44.599999999999994</v>
      </c>
      <c r="G234" s="40">
        <v>44.149999999999991</v>
      </c>
      <c r="H234" s="40">
        <v>45.95</v>
      </c>
      <c r="I234" s="40">
        <v>46.400000000000006</v>
      </c>
      <c r="J234" s="40">
        <v>46.850000000000009</v>
      </c>
      <c r="K234" s="31">
        <v>45.95</v>
      </c>
      <c r="L234" s="31">
        <v>45.05</v>
      </c>
      <c r="M234" s="31">
        <v>17.273779999999999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238.1</v>
      </c>
      <c r="D235" s="40">
        <v>238.4</v>
      </c>
      <c r="E235" s="40">
        <v>235.4</v>
      </c>
      <c r="F235" s="40">
        <v>232.7</v>
      </c>
      <c r="G235" s="40">
        <v>229.7</v>
      </c>
      <c r="H235" s="40">
        <v>241.10000000000002</v>
      </c>
      <c r="I235" s="40">
        <v>244.10000000000002</v>
      </c>
      <c r="J235" s="40">
        <v>246.80000000000004</v>
      </c>
      <c r="K235" s="31">
        <v>241.4</v>
      </c>
      <c r="L235" s="31">
        <v>235.7</v>
      </c>
      <c r="M235" s="31">
        <v>154.50046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118.2</v>
      </c>
      <c r="D236" s="40">
        <v>118.5</v>
      </c>
      <c r="E236" s="40">
        <v>117.2</v>
      </c>
      <c r="F236" s="40">
        <v>116.2</v>
      </c>
      <c r="G236" s="40">
        <v>114.9</v>
      </c>
      <c r="H236" s="40">
        <v>119.5</v>
      </c>
      <c r="I236" s="40">
        <v>120.80000000000001</v>
      </c>
      <c r="J236" s="40">
        <v>121.8</v>
      </c>
      <c r="K236" s="31">
        <v>119.8</v>
      </c>
      <c r="L236" s="31">
        <v>117.5</v>
      </c>
      <c r="M236" s="31">
        <v>1.7280899999999999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192.45</v>
      </c>
      <c r="D237" s="40">
        <v>191.79999999999998</v>
      </c>
      <c r="E237" s="40">
        <v>188.79999999999995</v>
      </c>
      <c r="F237" s="40">
        <v>185.14999999999998</v>
      </c>
      <c r="G237" s="40">
        <v>182.14999999999995</v>
      </c>
      <c r="H237" s="40">
        <v>195.44999999999996</v>
      </c>
      <c r="I237" s="40">
        <v>198.45000000000002</v>
      </c>
      <c r="J237" s="40">
        <v>202.09999999999997</v>
      </c>
      <c r="K237" s="31">
        <v>194.8</v>
      </c>
      <c r="L237" s="31">
        <v>188.15</v>
      </c>
      <c r="M237" s="31">
        <v>21.69425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228.55</v>
      </c>
      <c r="D238" s="40">
        <v>228.13333333333335</v>
      </c>
      <c r="E238" s="40">
        <v>222.9666666666667</v>
      </c>
      <c r="F238" s="40">
        <v>217.38333333333335</v>
      </c>
      <c r="G238" s="40">
        <v>212.2166666666667</v>
      </c>
      <c r="H238" s="40">
        <v>233.7166666666667</v>
      </c>
      <c r="I238" s="40">
        <v>238.88333333333338</v>
      </c>
      <c r="J238" s="40">
        <v>244.4666666666667</v>
      </c>
      <c r="K238" s="31">
        <v>233.3</v>
      </c>
      <c r="L238" s="31">
        <v>222.55</v>
      </c>
      <c r="M238" s="31">
        <v>139.68908999999999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145.6</v>
      </c>
      <c r="D239" s="40">
        <v>145.46666666666667</v>
      </c>
      <c r="E239" s="40">
        <v>142.23333333333335</v>
      </c>
      <c r="F239" s="40">
        <v>138.86666666666667</v>
      </c>
      <c r="G239" s="40">
        <v>135.63333333333335</v>
      </c>
      <c r="H239" s="40">
        <v>148.83333333333334</v>
      </c>
      <c r="I239" s="40">
        <v>152.06666666666663</v>
      </c>
      <c r="J239" s="40">
        <v>155.43333333333334</v>
      </c>
      <c r="K239" s="31">
        <v>148.69999999999999</v>
      </c>
      <c r="L239" s="31">
        <v>142.1</v>
      </c>
      <c r="M239" s="31">
        <v>77.212760000000003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8249.6</v>
      </c>
      <c r="D240" s="40">
        <v>8256.7166666666653</v>
      </c>
      <c r="E240" s="40">
        <v>8168.4333333333307</v>
      </c>
      <c r="F240" s="40">
        <v>8087.2666666666655</v>
      </c>
      <c r="G240" s="40">
        <v>7998.9833333333308</v>
      </c>
      <c r="H240" s="40">
        <v>8337.8833333333314</v>
      </c>
      <c r="I240" s="40">
        <v>8426.1666666666679</v>
      </c>
      <c r="J240" s="40">
        <v>8507.3333333333303</v>
      </c>
      <c r="K240" s="31">
        <v>8345</v>
      </c>
      <c r="L240" s="31">
        <v>8175.55</v>
      </c>
      <c r="M240" s="31">
        <v>0.73858999999999997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134.19999999999999</v>
      </c>
      <c r="D241" s="40">
        <v>133.36666666666667</v>
      </c>
      <c r="E241" s="40">
        <v>128.93333333333334</v>
      </c>
      <c r="F241" s="40">
        <v>123.66666666666666</v>
      </c>
      <c r="G241" s="40">
        <v>119.23333333333332</v>
      </c>
      <c r="H241" s="40">
        <v>138.63333333333335</v>
      </c>
      <c r="I241" s="40">
        <v>143.06666666666669</v>
      </c>
      <c r="J241" s="40">
        <v>148.33333333333337</v>
      </c>
      <c r="K241" s="31">
        <v>137.80000000000001</v>
      </c>
      <c r="L241" s="31">
        <v>128.1</v>
      </c>
      <c r="M241" s="31">
        <v>54.922409999999999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637.25</v>
      </c>
      <c r="D242" s="40">
        <v>623.68333333333328</v>
      </c>
      <c r="E242" s="40">
        <v>603.56666666666661</v>
      </c>
      <c r="F242" s="40">
        <v>569.88333333333333</v>
      </c>
      <c r="G242" s="40">
        <v>549.76666666666665</v>
      </c>
      <c r="H242" s="40">
        <v>657.36666666666656</v>
      </c>
      <c r="I242" s="40">
        <v>677.48333333333312</v>
      </c>
      <c r="J242" s="40">
        <v>711.16666666666652</v>
      </c>
      <c r="K242" s="31">
        <v>643.79999999999995</v>
      </c>
      <c r="L242" s="31">
        <v>590</v>
      </c>
      <c r="M242" s="31">
        <v>218.58322000000001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185.3</v>
      </c>
      <c r="D243" s="40">
        <v>186.65</v>
      </c>
      <c r="E243" s="40">
        <v>182.65</v>
      </c>
      <c r="F243" s="40">
        <v>180</v>
      </c>
      <c r="G243" s="40">
        <v>176</v>
      </c>
      <c r="H243" s="40">
        <v>189.3</v>
      </c>
      <c r="I243" s="40">
        <v>193.3</v>
      </c>
      <c r="J243" s="40">
        <v>195.95000000000002</v>
      </c>
      <c r="K243" s="31">
        <v>190.65</v>
      </c>
      <c r="L243" s="31">
        <v>184</v>
      </c>
      <c r="M243" s="31">
        <v>94.968310000000002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127.45</v>
      </c>
      <c r="D244" s="40">
        <v>125.81666666666666</v>
      </c>
      <c r="E244" s="40">
        <v>123.63333333333333</v>
      </c>
      <c r="F244" s="40">
        <v>119.81666666666666</v>
      </c>
      <c r="G244" s="40">
        <v>117.63333333333333</v>
      </c>
      <c r="H244" s="40">
        <v>129.63333333333333</v>
      </c>
      <c r="I244" s="40">
        <v>131.81666666666666</v>
      </c>
      <c r="J244" s="40">
        <v>135.63333333333333</v>
      </c>
      <c r="K244" s="31">
        <v>128</v>
      </c>
      <c r="L244" s="31">
        <v>122</v>
      </c>
      <c r="M244" s="31">
        <v>198.48535999999999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20.45</v>
      </c>
      <c r="D245" s="40">
        <v>20.633333333333333</v>
      </c>
      <c r="E245" s="40">
        <v>19.966666666666665</v>
      </c>
      <c r="F245" s="40">
        <v>19.483333333333331</v>
      </c>
      <c r="G245" s="40">
        <v>18.816666666666663</v>
      </c>
      <c r="H245" s="40">
        <v>21.116666666666667</v>
      </c>
      <c r="I245" s="40">
        <v>21.783333333333339</v>
      </c>
      <c r="J245" s="40">
        <v>22.266666666666669</v>
      </c>
      <c r="K245" s="31">
        <v>21.3</v>
      </c>
      <c r="L245" s="31">
        <v>20.149999999999999</v>
      </c>
      <c r="M245" s="31">
        <v>90.397170000000003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3770.15</v>
      </c>
      <c r="D246" s="40">
        <v>3794.8666666666668</v>
      </c>
      <c r="E246" s="40">
        <v>3730.8333333333335</v>
      </c>
      <c r="F246" s="40">
        <v>3691.5166666666669</v>
      </c>
      <c r="G246" s="40">
        <v>3627.4833333333336</v>
      </c>
      <c r="H246" s="40">
        <v>3834.1833333333334</v>
      </c>
      <c r="I246" s="40">
        <v>3898.2166666666662</v>
      </c>
      <c r="J246" s="40">
        <v>3937.5333333333333</v>
      </c>
      <c r="K246" s="31">
        <v>3858.9</v>
      </c>
      <c r="L246" s="31">
        <v>3755.55</v>
      </c>
      <c r="M246" s="31">
        <v>25.791509999999999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298.64999999999998</v>
      </c>
      <c r="D247" s="40">
        <v>299.63333333333333</v>
      </c>
      <c r="E247" s="40">
        <v>294.36666666666667</v>
      </c>
      <c r="F247" s="40">
        <v>290.08333333333337</v>
      </c>
      <c r="G247" s="40">
        <v>284.81666666666672</v>
      </c>
      <c r="H247" s="40">
        <v>303.91666666666663</v>
      </c>
      <c r="I247" s="40">
        <v>309.18333333333328</v>
      </c>
      <c r="J247" s="40">
        <v>313.46666666666658</v>
      </c>
      <c r="K247" s="31">
        <v>304.89999999999998</v>
      </c>
      <c r="L247" s="31">
        <v>295.35000000000002</v>
      </c>
      <c r="M247" s="31">
        <v>10.12416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444.65</v>
      </c>
      <c r="D248" s="40">
        <v>444.18333333333334</v>
      </c>
      <c r="E248" s="40">
        <v>438.4666666666667</v>
      </c>
      <c r="F248" s="40">
        <v>432.28333333333336</v>
      </c>
      <c r="G248" s="40">
        <v>426.56666666666672</v>
      </c>
      <c r="H248" s="40">
        <v>450.36666666666667</v>
      </c>
      <c r="I248" s="40">
        <v>456.08333333333326</v>
      </c>
      <c r="J248" s="40">
        <v>462.26666666666665</v>
      </c>
      <c r="K248" s="31">
        <v>449.9</v>
      </c>
      <c r="L248" s="31">
        <v>438</v>
      </c>
      <c r="M248" s="31">
        <v>1.4785999999999999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518.65</v>
      </c>
      <c r="D249" s="40">
        <v>516.5333333333333</v>
      </c>
      <c r="E249" s="40">
        <v>512.41666666666663</v>
      </c>
      <c r="F249" s="40">
        <v>506.18333333333334</v>
      </c>
      <c r="G249" s="40">
        <v>502.06666666666666</v>
      </c>
      <c r="H249" s="40">
        <v>522.76666666666665</v>
      </c>
      <c r="I249" s="40">
        <v>526.88333333333344</v>
      </c>
      <c r="J249" s="40">
        <v>533.11666666666656</v>
      </c>
      <c r="K249" s="31">
        <v>520.65</v>
      </c>
      <c r="L249" s="31">
        <v>510.3</v>
      </c>
      <c r="M249" s="31">
        <v>49.476010000000002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318</v>
      </c>
      <c r="D250" s="40">
        <v>319.34999999999997</v>
      </c>
      <c r="E250" s="40">
        <v>311.09999999999991</v>
      </c>
      <c r="F250" s="40">
        <v>304.19999999999993</v>
      </c>
      <c r="G250" s="40">
        <v>295.94999999999987</v>
      </c>
      <c r="H250" s="40">
        <v>326.24999999999994</v>
      </c>
      <c r="I250" s="40">
        <v>334.50000000000006</v>
      </c>
      <c r="J250" s="40">
        <v>341.4</v>
      </c>
      <c r="K250" s="31">
        <v>327.60000000000002</v>
      </c>
      <c r="L250" s="31">
        <v>312.45</v>
      </c>
      <c r="M250" s="31">
        <v>96.907179999999997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1123.2</v>
      </c>
      <c r="D251" s="40">
        <v>1124.7333333333333</v>
      </c>
      <c r="E251" s="40">
        <v>1112.5666666666666</v>
      </c>
      <c r="F251" s="40">
        <v>1101.9333333333332</v>
      </c>
      <c r="G251" s="40">
        <v>1089.7666666666664</v>
      </c>
      <c r="H251" s="40">
        <v>1135.3666666666668</v>
      </c>
      <c r="I251" s="40">
        <v>1147.5333333333333</v>
      </c>
      <c r="J251" s="40">
        <v>1158.166666666667</v>
      </c>
      <c r="K251" s="31">
        <v>1136.9000000000001</v>
      </c>
      <c r="L251" s="31">
        <v>1114.0999999999999</v>
      </c>
      <c r="M251" s="31">
        <v>55.740479999999998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41.9</v>
      </c>
      <c r="D252" s="40">
        <v>42.083333333333336</v>
      </c>
      <c r="E252" s="40">
        <v>41.31666666666667</v>
      </c>
      <c r="F252" s="40">
        <v>40.733333333333334</v>
      </c>
      <c r="G252" s="40">
        <v>39.966666666666669</v>
      </c>
      <c r="H252" s="40">
        <v>42.666666666666671</v>
      </c>
      <c r="I252" s="40">
        <v>43.433333333333337</v>
      </c>
      <c r="J252" s="40">
        <v>44.016666666666673</v>
      </c>
      <c r="K252" s="31">
        <v>42.85</v>
      </c>
      <c r="L252" s="31">
        <v>41.5</v>
      </c>
      <c r="M252" s="31">
        <v>73.159440000000004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6441.8</v>
      </c>
      <c r="D253" s="40">
        <v>6509.8666666666659</v>
      </c>
      <c r="E253" s="40">
        <v>6342.9333333333316</v>
      </c>
      <c r="F253" s="40">
        <v>6244.0666666666657</v>
      </c>
      <c r="G253" s="40">
        <v>6077.1333333333314</v>
      </c>
      <c r="H253" s="40">
        <v>6608.7333333333318</v>
      </c>
      <c r="I253" s="40">
        <v>6775.6666666666661</v>
      </c>
      <c r="J253" s="40">
        <v>6874.5333333333319</v>
      </c>
      <c r="K253" s="31">
        <v>6676.8</v>
      </c>
      <c r="L253" s="31">
        <v>6411</v>
      </c>
      <c r="M253" s="31">
        <v>6.4446199999999996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1692.25</v>
      </c>
      <c r="D254" s="40">
        <v>1682.8833333333332</v>
      </c>
      <c r="E254" s="40">
        <v>1664.3666666666663</v>
      </c>
      <c r="F254" s="40">
        <v>1636.4833333333331</v>
      </c>
      <c r="G254" s="40">
        <v>1617.9666666666662</v>
      </c>
      <c r="H254" s="40">
        <v>1710.7666666666664</v>
      </c>
      <c r="I254" s="40">
        <v>1729.2833333333333</v>
      </c>
      <c r="J254" s="40">
        <v>1757.1666666666665</v>
      </c>
      <c r="K254" s="31">
        <v>1701.4</v>
      </c>
      <c r="L254" s="31">
        <v>1655</v>
      </c>
      <c r="M254" s="31">
        <v>77.925479999999993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967.75</v>
      </c>
      <c r="D255" s="40">
        <v>971.23333333333323</v>
      </c>
      <c r="E255" s="40">
        <v>958.51666666666642</v>
      </c>
      <c r="F255" s="40">
        <v>949.28333333333319</v>
      </c>
      <c r="G255" s="40">
        <v>936.56666666666638</v>
      </c>
      <c r="H255" s="40">
        <v>980.46666666666647</v>
      </c>
      <c r="I255" s="40">
        <v>993.18333333333339</v>
      </c>
      <c r="J255" s="40">
        <v>1002.4166666666665</v>
      </c>
      <c r="K255" s="31">
        <v>983.95</v>
      </c>
      <c r="L255" s="31">
        <v>962</v>
      </c>
      <c r="M255" s="31">
        <v>0.15726000000000001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387.8</v>
      </c>
      <c r="D256" s="40">
        <v>383.26666666666665</v>
      </c>
      <c r="E256" s="40">
        <v>371.5333333333333</v>
      </c>
      <c r="F256" s="40">
        <v>355.26666666666665</v>
      </c>
      <c r="G256" s="40">
        <v>343.5333333333333</v>
      </c>
      <c r="H256" s="40">
        <v>399.5333333333333</v>
      </c>
      <c r="I256" s="40">
        <v>411.26666666666665</v>
      </c>
      <c r="J256" s="40">
        <v>427.5333333333333</v>
      </c>
      <c r="K256" s="31">
        <v>395</v>
      </c>
      <c r="L256" s="31">
        <v>367</v>
      </c>
      <c r="M256" s="31">
        <v>18.491769999999999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707.2</v>
      </c>
      <c r="D257" s="40">
        <v>708.1</v>
      </c>
      <c r="E257" s="40">
        <v>700.1</v>
      </c>
      <c r="F257" s="40">
        <v>693</v>
      </c>
      <c r="G257" s="40">
        <v>685</v>
      </c>
      <c r="H257" s="40">
        <v>715.2</v>
      </c>
      <c r="I257" s="40">
        <v>723.2</v>
      </c>
      <c r="J257" s="40">
        <v>730.30000000000007</v>
      </c>
      <c r="K257" s="31">
        <v>716.1</v>
      </c>
      <c r="L257" s="31">
        <v>701</v>
      </c>
      <c r="M257" s="31">
        <v>2.5915499999999998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2009.3</v>
      </c>
      <c r="D258" s="40">
        <v>2022.4166666666667</v>
      </c>
      <c r="E258" s="40">
        <v>1986.9333333333334</v>
      </c>
      <c r="F258" s="40">
        <v>1964.5666666666666</v>
      </c>
      <c r="G258" s="40">
        <v>1929.0833333333333</v>
      </c>
      <c r="H258" s="40">
        <v>2044.7833333333335</v>
      </c>
      <c r="I258" s="40">
        <v>2080.2666666666664</v>
      </c>
      <c r="J258" s="40">
        <v>2102.6333333333337</v>
      </c>
      <c r="K258" s="31">
        <v>2057.9</v>
      </c>
      <c r="L258" s="31">
        <v>2000.05</v>
      </c>
      <c r="M258" s="31">
        <v>6.9365800000000002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2357.25</v>
      </c>
      <c r="D259" s="40">
        <v>2363.5166666666669</v>
      </c>
      <c r="E259" s="40">
        <v>2317.0333333333338</v>
      </c>
      <c r="F259" s="40">
        <v>2276.8166666666671</v>
      </c>
      <c r="G259" s="40">
        <v>2230.3333333333339</v>
      </c>
      <c r="H259" s="40">
        <v>2403.7333333333336</v>
      </c>
      <c r="I259" s="40">
        <v>2450.2166666666662</v>
      </c>
      <c r="J259" s="40">
        <v>2490.4333333333334</v>
      </c>
      <c r="K259" s="31">
        <v>2410</v>
      </c>
      <c r="L259" s="31">
        <v>2323.3000000000002</v>
      </c>
      <c r="M259" s="31">
        <v>1.6559900000000001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1891.15</v>
      </c>
      <c r="D260" s="40">
        <v>1913.3833333333332</v>
      </c>
      <c r="E260" s="40">
        <v>1853.7666666666664</v>
      </c>
      <c r="F260" s="40">
        <v>1816.3833333333332</v>
      </c>
      <c r="G260" s="40">
        <v>1756.7666666666664</v>
      </c>
      <c r="H260" s="40">
        <v>1950.7666666666664</v>
      </c>
      <c r="I260" s="40">
        <v>2010.3833333333332</v>
      </c>
      <c r="J260" s="40">
        <v>2047.7666666666664</v>
      </c>
      <c r="K260" s="31">
        <v>1973</v>
      </c>
      <c r="L260" s="31">
        <v>1876</v>
      </c>
      <c r="M260" s="31">
        <v>2.2670599999999999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3058.65</v>
      </c>
      <c r="D261" s="40">
        <v>3075.5500000000006</v>
      </c>
      <c r="E261" s="40">
        <v>3031.4000000000015</v>
      </c>
      <c r="F261" s="40">
        <v>3004.150000000001</v>
      </c>
      <c r="G261" s="40">
        <v>2960.0000000000018</v>
      </c>
      <c r="H261" s="40">
        <v>3102.8000000000011</v>
      </c>
      <c r="I261" s="40">
        <v>3146.95</v>
      </c>
      <c r="J261" s="40">
        <v>3174.2000000000007</v>
      </c>
      <c r="K261" s="31">
        <v>3119.7</v>
      </c>
      <c r="L261" s="31">
        <v>3048.3</v>
      </c>
      <c r="M261" s="31">
        <v>0.76061000000000001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618.75</v>
      </c>
      <c r="D262" s="40">
        <v>621.18333333333328</v>
      </c>
      <c r="E262" s="40">
        <v>611.36666666666656</v>
      </c>
      <c r="F262" s="40">
        <v>603.98333333333323</v>
      </c>
      <c r="G262" s="40">
        <v>594.16666666666652</v>
      </c>
      <c r="H262" s="40">
        <v>628.56666666666661</v>
      </c>
      <c r="I262" s="40">
        <v>638.38333333333344</v>
      </c>
      <c r="J262" s="40">
        <v>645.76666666666665</v>
      </c>
      <c r="K262" s="31">
        <v>631</v>
      </c>
      <c r="L262" s="31">
        <v>613.79999999999995</v>
      </c>
      <c r="M262" s="31">
        <v>3.0005700000000002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222.1</v>
      </c>
      <c r="D263" s="40">
        <v>222.83333333333334</v>
      </c>
      <c r="E263" s="40">
        <v>218.06666666666669</v>
      </c>
      <c r="F263" s="40">
        <v>214.03333333333336</v>
      </c>
      <c r="G263" s="40">
        <v>209.26666666666671</v>
      </c>
      <c r="H263" s="40">
        <v>226.86666666666667</v>
      </c>
      <c r="I263" s="40">
        <v>231.63333333333333</v>
      </c>
      <c r="J263" s="40">
        <v>235.66666666666666</v>
      </c>
      <c r="K263" s="31">
        <v>227.6</v>
      </c>
      <c r="L263" s="31">
        <v>218.8</v>
      </c>
      <c r="M263" s="31">
        <v>17.821850000000001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149.9</v>
      </c>
      <c r="D264" s="40">
        <v>148.79999999999998</v>
      </c>
      <c r="E264" s="40">
        <v>146.74999999999997</v>
      </c>
      <c r="F264" s="40">
        <v>143.6</v>
      </c>
      <c r="G264" s="40">
        <v>141.54999999999998</v>
      </c>
      <c r="H264" s="40">
        <v>151.94999999999996</v>
      </c>
      <c r="I264" s="40">
        <v>153.99999999999997</v>
      </c>
      <c r="J264" s="40">
        <v>157.14999999999995</v>
      </c>
      <c r="K264" s="31">
        <v>150.85</v>
      </c>
      <c r="L264" s="31">
        <v>145.65</v>
      </c>
      <c r="M264" s="31">
        <v>9.6119699999999995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</v>
      </c>
      <c r="D265" s="40">
        <v>92.266666666666666</v>
      </c>
      <c r="E265" s="40">
        <v>91.133333333333326</v>
      </c>
      <c r="F265" s="40">
        <v>90.266666666666666</v>
      </c>
      <c r="G265" s="40">
        <v>89.133333333333326</v>
      </c>
      <c r="H265" s="40">
        <v>93.133333333333326</v>
      </c>
      <c r="I265" s="40">
        <v>94.26666666666668</v>
      </c>
      <c r="J265" s="40">
        <v>95.133333333333326</v>
      </c>
      <c r="K265" s="31">
        <v>93.4</v>
      </c>
      <c r="L265" s="31">
        <v>91.4</v>
      </c>
      <c r="M265" s="31">
        <v>13.499079999999999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385.05</v>
      </c>
      <c r="D266" s="40">
        <v>376.7166666666667</v>
      </c>
      <c r="E266" s="40">
        <v>368.33333333333337</v>
      </c>
      <c r="F266" s="40">
        <v>351.61666666666667</v>
      </c>
      <c r="G266" s="40">
        <v>343.23333333333335</v>
      </c>
      <c r="H266" s="40">
        <v>393.43333333333339</v>
      </c>
      <c r="I266" s="40">
        <v>401.81666666666672</v>
      </c>
      <c r="J266" s="40">
        <v>418.53333333333342</v>
      </c>
      <c r="K266" s="31">
        <v>385.1</v>
      </c>
      <c r="L266" s="31">
        <v>360</v>
      </c>
      <c r="M266" s="31">
        <v>15.454610000000001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679.8</v>
      </c>
      <c r="D267" s="40">
        <v>672.56666666666661</v>
      </c>
      <c r="E267" s="40">
        <v>660.83333333333326</v>
      </c>
      <c r="F267" s="40">
        <v>641.86666666666667</v>
      </c>
      <c r="G267" s="40">
        <v>630.13333333333333</v>
      </c>
      <c r="H267" s="40">
        <v>691.53333333333319</v>
      </c>
      <c r="I267" s="40">
        <v>703.26666666666654</v>
      </c>
      <c r="J267" s="40">
        <v>722.23333333333312</v>
      </c>
      <c r="K267" s="31">
        <v>684.3</v>
      </c>
      <c r="L267" s="31">
        <v>653.6</v>
      </c>
      <c r="M267" s="31">
        <v>73.451490000000007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105.7</v>
      </c>
      <c r="D268" s="40">
        <v>106.39999999999999</v>
      </c>
      <c r="E268" s="40">
        <v>104.29999999999998</v>
      </c>
      <c r="F268" s="40">
        <v>102.89999999999999</v>
      </c>
      <c r="G268" s="40">
        <v>100.79999999999998</v>
      </c>
      <c r="H268" s="40">
        <v>107.79999999999998</v>
      </c>
      <c r="I268" s="40">
        <v>109.89999999999998</v>
      </c>
      <c r="J268" s="40">
        <v>111.29999999999998</v>
      </c>
      <c r="K268" s="31">
        <v>108.5</v>
      </c>
      <c r="L268" s="31">
        <v>105</v>
      </c>
      <c r="M268" s="31">
        <v>2.0226799999999998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89.55</v>
      </c>
      <c r="D269" s="40">
        <v>89.883333333333326</v>
      </c>
      <c r="E269" s="40">
        <v>88.766666666666652</v>
      </c>
      <c r="F269" s="40">
        <v>87.98333333333332</v>
      </c>
      <c r="G269" s="40">
        <v>86.866666666666646</v>
      </c>
      <c r="H269" s="40">
        <v>90.666666666666657</v>
      </c>
      <c r="I269" s="40">
        <v>91.783333333333331</v>
      </c>
      <c r="J269" s="40">
        <v>92.566666666666663</v>
      </c>
      <c r="K269" s="31">
        <v>91</v>
      </c>
      <c r="L269" s="31">
        <v>89.1</v>
      </c>
      <c r="M269" s="31">
        <v>5.2741300000000004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113.05</v>
      </c>
      <c r="D270" s="40">
        <v>112.93333333333334</v>
      </c>
      <c r="E270" s="40">
        <v>110.56666666666668</v>
      </c>
      <c r="F270" s="40">
        <v>108.08333333333334</v>
      </c>
      <c r="G270" s="40">
        <v>105.71666666666668</v>
      </c>
      <c r="H270" s="40">
        <v>115.41666666666667</v>
      </c>
      <c r="I270" s="40">
        <v>117.78333333333335</v>
      </c>
      <c r="J270" s="40">
        <v>120.26666666666667</v>
      </c>
      <c r="K270" s="31">
        <v>115.3</v>
      </c>
      <c r="L270" s="31">
        <v>110.45</v>
      </c>
      <c r="M270" s="31">
        <v>13.14208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288.3</v>
      </c>
      <c r="D271" s="40">
        <v>287.31666666666666</v>
      </c>
      <c r="E271" s="40">
        <v>280.98333333333335</v>
      </c>
      <c r="F271" s="40">
        <v>273.66666666666669</v>
      </c>
      <c r="G271" s="40">
        <v>267.33333333333337</v>
      </c>
      <c r="H271" s="40">
        <v>294.63333333333333</v>
      </c>
      <c r="I271" s="40">
        <v>300.9666666666667</v>
      </c>
      <c r="J271" s="40">
        <v>308.2833333333333</v>
      </c>
      <c r="K271" s="31">
        <v>293.64999999999998</v>
      </c>
      <c r="L271" s="31">
        <v>280</v>
      </c>
      <c r="M271" s="31">
        <v>3.3633899999999999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160.25</v>
      </c>
      <c r="D272" s="40">
        <v>160.35</v>
      </c>
      <c r="E272" s="40">
        <v>154.89999999999998</v>
      </c>
      <c r="F272" s="40">
        <v>149.54999999999998</v>
      </c>
      <c r="G272" s="40">
        <v>144.09999999999997</v>
      </c>
      <c r="H272" s="40">
        <v>165.7</v>
      </c>
      <c r="I272" s="40">
        <v>171.14999999999998</v>
      </c>
      <c r="J272" s="40">
        <v>176.5</v>
      </c>
      <c r="K272" s="31">
        <v>165.8</v>
      </c>
      <c r="L272" s="31">
        <v>155</v>
      </c>
      <c r="M272" s="31">
        <v>28.596800000000002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382.5</v>
      </c>
      <c r="D273" s="40">
        <v>375.89999999999992</v>
      </c>
      <c r="E273" s="40">
        <v>364.99999999999983</v>
      </c>
      <c r="F273" s="40">
        <v>347.49999999999989</v>
      </c>
      <c r="G273" s="40">
        <v>336.5999999999998</v>
      </c>
      <c r="H273" s="40">
        <v>393.39999999999986</v>
      </c>
      <c r="I273" s="40">
        <v>404.29999999999995</v>
      </c>
      <c r="J273" s="40">
        <v>421.7999999999999</v>
      </c>
      <c r="K273" s="31">
        <v>386.8</v>
      </c>
      <c r="L273" s="31">
        <v>358.4</v>
      </c>
      <c r="M273" s="31">
        <v>185.37905000000001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2160.0500000000002</v>
      </c>
      <c r="D274" s="40">
        <v>2161.9</v>
      </c>
      <c r="E274" s="40">
        <v>2145.25</v>
      </c>
      <c r="F274" s="40">
        <v>2130.4499999999998</v>
      </c>
      <c r="G274" s="40">
        <v>2113.7999999999997</v>
      </c>
      <c r="H274" s="40">
        <v>2176.7000000000003</v>
      </c>
      <c r="I274" s="40">
        <v>2193.3500000000008</v>
      </c>
      <c r="J274" s="40">
        <v>2208.1500000000005</v>
      </c>
      <c r="K274" s="31">
        <v>2178.5500000000002</v>
      </c>
      <c r="L274" s="31">
        <v>2147.1</v>
      </c>
      <c r="M274" s="31">
        <v>7.1840000000000001E-2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4070.5</v>
      </c>
      <c r="D275" s="40">
        <v>4045.9333333333329</v>
      </c>
      <c r="E275" s="40">
        <v>3966.3666666666659</v>
      </c>
      <c r="F275" s="40">
        <v>3862.2333333333331</v>
      </c>
      <c r="G275" s="40">
        <v>3782.6666666666661</v>
      </c>
      <c r="H275" s="40">
        <v>4150.0666666666657</v>
      </c>
      <c r="I275" s="40">
        <v>4229.6333333333323</v>
      </c>
      <c r="J275" s="40">
        <v>4333.7666666666655</v>
      </c>
      <c r="K275" s="31">
        <v>4125.5</v>
      </c>
      <c r="L275" s="31">
        <v>3941.8</v>
      </c>
      <c r="M275" s="31">
        <v>5.3158899999999996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989.8</v>
      </c>
      <c r="D276" s="40">
        <v>988.81666666666661</v>
      </c>
      <c r="E276" s="40">
        <v>987.13333333333321</v>
      </c>
      <c r="F276" s="40">
        <v>984.46666666666658</v>
      </c>
      <c r="G276" s="40">
        <v>982.78333333333319</v>
      </c>
      <c r="H276" s="40">
        <v>991.48333333333323</v>
      </c>
      <c r="I276" s="40">
        <v>993.16666666666663</v>
      </c>
      <c r="J276" s="40">
        <v>995.83333333333326</v>
      </c>
      <c r="K276" s="31">
        <v>990.5</v>
      </c>
      <c r="L276" s="31">
        <v>986.15</v>
      </c>
      <c r="M276" s="31">
        <v>13.65831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166.7</v>
      </c>
      <c r="D277" s="40">
        <v>166.6</v>
      </c>
      <c r="E277" s="40">
        <v>165.7</v>
      </c>
      <c r="F277" s="40">
        <v>164.7</v>
      </c>
      <c r="G277" s="40">
        <v>163.79999999999998</v>
      </c>
      <c r="H277" s="40">
        <v>167.6</v>
      </c>
      <c r="I277" s="40">
        <v>168.50000000000003</v>
      </c>
      <c r="J277" s="40">
        <v>169.5</v>
      </c>
      <c r="K277" s="31">
        <v>167.5</v>
      </c>
      <c r="L277" s="31">
        <v>165.6</v>
      </c>
      <c r="M277" s="31">
        <v>6.82578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427.7</v>
      </c>
      <c r="D278" s="40">
        <v>432.23333333333335</v>
      </c>
      <c r="E278" s="40">
        <v>419.4666666666667</v>
      </c>
      <c r="F278" s="40">
        <v>411.23333333333335</v>
      </c>
      <c r="G278" s="40">
        <v>398.4666666666667</v>
      </c>
      <c r="H278" s="40">
        <v>440.4666666666667</v>
      </c>
      <c r="I278" s="40">
        <v>453.23333333333335</v>
      </c>
      <c r="J278" s="40">
        <v>461.4666666666667</v>
      </c>
      <c r="K278" s="31">
        <v>445</v>
      </c>
      <c r="L278" s="31">
        <v>424</v>
      </c>
      <c r="M278" s="31">
        <v>5.6996700000000002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918.45</v>
      </c>
      <c r="D279" s="40">
        <v>920.2166666666667</v>
      </c>
      <c r="E279" s="40">
        <v>896.23333333333335</v>
      </c>
      <c r="F279" s="40">
        <v>874.01666666666665</v>
      </c>
      <c r="G279" s="40">
        <v>850.0333333333333</v>
      </c>
      <c r="H279" s="40">
        <v>942.43333333333339</v>
      </c>
      <c r="I279" s="40">
        <v>966.41666666666674</v>
      </c>
      <c r="J279" s="40">
        <v>988.63333333333344</v>
      </c>
      <c r="K279" s="31">
        <v>944.2</v>
      </c>
      <c r="L279" s="31">
        <v>898</v>
      </c>
      <c r="M279" s="31">
        <v>5.5400099999999997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287.95</v>
      </c>
      <c r="D280" s="40">
        <v>287.48333333333335</v>
      </c>
      <c r="E280" s="40">
        <v>285.4666666666667</v>
      </c>
      <c r="F280" s="40">
        <v>282.98333333333335</v>
      </c>
      <c r="G280" s="40">
        <v>280.9666666666667</v>
      </c>
      <c r="H280" s="40">
        <v>289.9666666666667</v>
      </c>
      <c r="I280" s="40">
        <v>291.98333333333335</v>
      </c>
      <c r="J280" s="40">
        <v>294.4666666666667</v>
      </c>
      <c r="K280" s="31">
        <v>289.5</v>
      </c>
      <c r="L280" s="31">
        <v>285</v>
      </c>
      <c r="M280" s="31">
        <v>3.1010200000000001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349</v>
      </c>
      <c r="D281" s="40">
        <v>344.33333333333331</v>
      </c>
      <c r="E281" s="40">
        <v>334.86666666666662</v>
      </c>
      <c r="F281" s="40">
        <v>320.73333333333329</v>
      </c>
      <c r="G281" s="40">
        <v>311.26666666666659</v>
      </c>
      <c r="H281" s="40">
        <v>358.46666666666664</v>
      </c>
      <c r="I281" s="40">
        <v>367.93333333333334</v>
      </c>
      <c r="J281" s="40">
        <v>382.06666666666666</v>
      </c>
      <c r="K281" s="31">
        <v>353.8</v>
      </c>
      <c r="L281" s="31">
        <v>330.2</v>
      </c>
      <c r="M281" s="31">
        <v>16.281890000000001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306</v>
      </c>
      <c r="D282" s="40">
        <v>302.06666666666666</v>
      </c>
      <c r="E282" s="40">
        <v>296.13333333333333</v>
      </c>
      <c r="F282" s="40">
        <v>286.26666666666665</v>
      </c>
      <c r="G282" s="40">
        <v>280.33333333333331</v>
      </c>
      <c r="H282" s="40">
        <v>311.93333333333334</v>
      </c>
      <c r="I282" s="40">
        <v>317.86666666666662</v>
      </c>
      <c r="J282" s="40">
        <v>327.73333333333335</v>
      </c>
      <c r="K282" s="31">
        <v>308</v>
      </c>
      <c r="L282" s="31">
        <v>292.2</v>
      </c>
      <c r="M282" s="31">
        <v>15.29776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1244.55</v>
      </c>
      <c r="D283" s="40">
        <v>1239.9166666666667</v>
      </c>
      <c r="E283" s="40">
        <v>1211.9333333333334</v>
      </c>
      <c r="F283" s="40">
        <v>1179.3166666666666</v>
      </c>
      <c r="G283" s="40">
        <v>1151.3333333333333</v>
      </c>
      <c r="H283" s="40">
        <v>1272.5333333333335</v>
      </c>
      <c r="I283" s="40">
        <v>1300.5166666666667</v>
      </c>
      <c r="J283" s="40">
        <v>1333.1333333333337</v>
      </c>
      <c r="K283" s="31">
        <v>1267.9000000000001</v>
      </c>
      <c r="L283" s="31">
        <v>1207.3</v>
      </c>
      <c r="M283" s="31">
        <v>0.17596999999999999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1187.8</v>
      </c>
      <c r="D284" s="40">
        <v>1187.2666666666667</v>
      </c>
      <c r="E284" s="40">
        <v>1169.5333333333333</v>
      </c>
      <c r="F284" s="40">
        <v>1151.2666666666667</v>
      </c>
      <c r="G284" s="40">
        <v>1133.5333333333333</v>
      </c>
      <c r="H284" s="40">
        <v>1205.5333333333333</v>
      </c>
      <c r="I284" s="40">
        <v>1223.2666666666664</v>
      </c>
      <c r="J284" s="40">
        <v>1241.5333333333333</v>
      </c>
      <c r="K284" s="31">
        <v>1205</v>
      </c>
      <c r="L284" s="31">
        <v>1169</v>
      </c>
      <c r="M284" s="31">
        <v>3.6306500000000002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404.35</v>
      </c>
      <c r="D285" s="40">
        <v>405.58333333333331</v>
      </c>
      <c r="E285" s="40">
        <v>388.76666666666665</v>
      </c>
      <c r="F285" s="40">
        <v>373.18333333333334</v>
      </c>
      <c r="G285" s="40">
        <v>356.36666666666667</v>
      </c>
      <c r="H285" s="40">
        <v>421.16666666666663</v>
      </c>
      <c r="I285" s="40">
        <v>437.98333333333335</v>
      </c>
      <c r="J285" s="40">
        <v>453.56666666666661</v>
      </c>
      <c r="K285" s="31">
        <v>422.4</v>
      </c>
      <c r="L285" s="31">
        <v>390</v>
      </c>
      <c r="M285" s="31">
        <v>5.65252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634.45000000000005</v>
      </c>
      <c r="D286" s="40">
        <v>633.65</v>
      </c>
      <c r="E286" s="40">
        <v>630.79999999999995</v>
      </c>
      <c r="F286" s="40">
        <v>627.15</v>
      </c>
      <c r="G286" s="40">
        <v>624.29999999999995</v>
      </c>
      <c r="H286" s="40">
        <v>637.29999999999995</v>
      </c>
      <c r="I286" s="40">
        <v>640.15000000000009</v>
      </c>
      <c r="J286" s="40">
        <v>643.79999999999995</v>
      </c>
      <c r="K286" s="31">
        <v>636.5</v>
      </c>
      <c r="L286" s="31">
        <v>630</v>
      </c>
      <c r="M286" s="31">
        <v>1.3274600000000001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49.55</v>
      </c>
      <c r="D287" s="40">
        <v>48.833333333333336</v>
      </c>
      <c r="E287" s="40">
        <v>47.266666666666673</v>
      </c>
      <c r="F287" s="40">
        <v>44.983333333333334</v>
      </c>
      <c r="G287" s="40">
        <v>43.416666666666671</v>
      </c>
      <c r="H287" s="40">
        <v>51.116666666666674</v>
      </c>
      <c r="I287" s="40">
        <v>52.683333333333337</v>
      </c>
      <c r="J287" s="40">
        <v>54.966666666666676</v>
      </c>
      <c r="K287" s="31">
        <v>50.4</v>
      </c>
      <c r="L287" s="31">
        <v>46.55</v>
      </c>
      <c r="M287" s="31">
        <v>512.66260999999997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579.5</v>
      </c>
      <c r="D288" s="40">
        <v>577.69999999999993</v>
      </c>
      <c r="E288" s="40">
        <v>566.59999999999991</v>
      </c>
      <c r="F288" s="40">
        <v>553.69999999999993</v>
      </c>
      <c r="G288" s="40">
        <v>542.59999999999991</v>
      </c>
      <c r="H288" s="40">
        <v>590.59999999999991</v>
      </c>
      <c r="I288" s="40">
        <v>601.70000000000005</v>
      </c>
      <c r="J288" s="40">
        <v>614.59999999999991</v>
      </c>
      <c r="K288" s="31">
        <v>588.79999999999995</v>
      </c>
      <c r="L288" s="31">
        <v>564.79999999999995</v>
      </c>
      <c r="M288" s="31">
        <v>2.7612999999999999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440.95</v>
      </c>
      <c r="D289" s="40">
        <v>444.2166666666667</v>
      </c>
      <c r="E289" s="40">
        <v>433.73333333333341</v>
      </c>
      <c r="F289" s="40">
        <v>426.51666666666671</v>
      </c>
      <c r="G289" s="40">
        <v>416.03333333333342</v>
      </c>
      <c r="H289" s="40">
        <v>451.43333333333339</v>
      </c>
      <c r="I289" s="40">
        <v>461.91666666666674</v>
      </c>
      <c r="J289" s="40">
        <v>469.13333333333338</v>
      </c>
      <c r="K289" s="31">
        <v>454.7</v>
      </c>
      <c r="L289" s="31">
        <v>437</v>
      </c>
      <c r="M289" s="31">
        <v>2.8125900000000001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2030.45</v>
      </c>
      <c r="D290" s="40">
        <v>2036.8666666666668</v>
      </c>
      <c r="E290" s="40">
        <v>2013.7333333333336</v>
      </c>
      <c r="F290" s="40">
        <v>1997.0166666666669</v>
      </c>
      <c r="G290" s="40">
        <v>1973.8833333333337</v>
      </c>
      <c r="H290" s="40">
        <v>2053.5833333333335</v>
      </c>
      <c r="I290" s="40">
        <v>2076.7166666666667</v>
      </c>
      <c r="J290" s="40">
        <v>2093.4333333333334</v>
      </c>
      <c r="K290" s="31">
        <v>2060</v>
      </c>
      <c r="L290" s="31">
        <v>2020.15</v>
      </c>
      <c r="M290" s="31">
        <v>34.203139999999998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89.9</v>
      </c>
      <c r="D291" s="40">
        <v>89.033333333333346</v>
      </c>
      <c r="E291" s="40">
        <v>87.766666666666694</v>
      </c>
      <c r="F291" s="40">
        <v>85.633333333333354</v>
      </c>
      <c r="G291" s="40">
        <v>84.366666666666703</v>
      </c>
      <c r="H291" s="40">
        <v>91.166666666666686</v>
      </c>
      <c r="I291" s="40">
        <v>92.433333333333337</v>
      </c>
      <c r="J291" s="40">
        <v>94.566666666666677</v>
      </c>
      <c r="K291" s="31">
        <v>90.3</v>
      </c>
      <c r="L291" s="31">
        <v>86.9</v>
      </c>
      <c r="M291" s="31">
        <v>128.17821000000001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4785.8</v>
      </c>
      <c r="D292" s="40">
        <v>4731.666666666667</v>
      </c>
      <c r="E292" s="40">
        <v>4565.3333333333339</v>
      </c>
      <c r="F292" s="40">
        <v>4344.8666666666668</v>
      </c>
      <c r="G292" s="40">
        <v>4178.5333333333338</v>
      </c>
      <c r="H292" s="40">
        <v>4952.1333333333341</v>
      </c>
      <c r="I292" s="40">
        <v>5118.4666666666681</v>
      </c>
      <c r="J292" s="40">
        <v>5338.9333333333343</v>
      </c>
      <c r="K292" s="31">
        <v>4898</v>
      </c>
      <c r="L292" s="31">
        <v>4511.2</v>
      </c>
      <c r="M292" s="31">
        <v>9.3171199999999992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434.95</v>
      </c>
      <c r="D293" s="40">
        <v>434.7166666666667</v>
      </c>
      <c r="E293" s="40">
        <v>428.93333333333339</v>
      </c>
      <c r="F293" s="40">
        <v>422.91666666666669</v>
      </c>
      <c r="G293" s="40">
        <v>417.13333333333338</v>
      </c>
      <c r="H293" s="40">
        <v>440.73333333333341</v>
      </c>
      <c r="I293" s="40">
        <v>446.51666666666671</v>
      </c>
      <c r="J293" s="40">
        <v>452.53333333333342</v>
      </c>
      <c r="K293" s="31">
        <v>440.5</v>
      </c>
      <c r="L293" s="31">
        <v>428.7</v>
      </c>
      <c r="M293" s="31">
        <v>26.25582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318.05</v>
      </c>
      <c r="D294" s="40">
        <v>312.66666666666669</v>
      </c>
      <c r="E294" s="40">
        <v>305.33333333333337</v>
      </c>
      <c r="F294" s="40">
        <v>292.61666666666667</v>
      </c>
      <c r="G294" s="40">
        <v>285.28333333333336</v>
      </c>
      <c r="H294" s="40">
        <v>325.38333333333338</v>
      </c>
      <c r="I294" s="40">
        <v>332.71666666666675</v>
      </c>
      <c r="J294" s="40">
        <v>345.43333333333339</v>
      </c>
      <c r="K294" s="31">
        <v>320</v>
      </c>
      <c r="L294" s="31">
        <v>299.95</v>
      </c>
      <c r="M294" s="31">
        <v>12.136649999999999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8183.6</v>
      </c>
      <c r="D295" s="40">
        <v>8117.5</v>
      </c>
      <c r="E295" s="40">
        <v>7986</v>
      </c>
      <c r="F295" s="40">
        <v>7788.4</v>
      </c>
      <c r="G295" s="40">
        <v>7656.9</v>
      </c>
      <c r="H295" s="40">
        <v>8315.1</v>
      </c>
      <c r="I295" s="40">
        <v>8446.6</v>
      </c>
      <c r="J295" s="40">
        <v>8644.2000000000007</v>
      </c>
      <c r="K295" s="31">
        <v>8249</v>
      </c>
      <c r="L295" s="31">
        <v>7919.9</v>
      </c>
      <c r="M295" s="31">
        <v>4.4690000000000001E-2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5744.6</v>
      </c>
      <c r="D296" s="40">
        <v>5766.7</v>
      </c>
      <c r="E296" s="40">
        <v>5613.45</v>
      </c>
      <c r="F296" s="40">
        <v>5482.3</v>
      </c>
      <c r="G296" s="40">
        <v>5329.05</v>
      </c>
      <c r="H296" s="40">
        <v>5897.8499999999995</v>
      </c>
      <c r="I296" s="40">
        <v>6051.0999999999995</v>
      </c>
      <c r="J296" s="40">
        <v>6182.2499999999991</v>
      </c>
      <c r="K296" s="31">
        <v>5919.95</v>
      </c>
      <c r="L296" s="31">
        <v>5635.55</v>
      </c>
      <c r="M296" s="31">
        <v>7.8382500000000004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1721</v>
      </c>
      <c r="D297" s="40">
        <v>1726.5333333333335</v>
      </c>
      <c r="E297" s="40">
        <v>1711.0666666666671</v>
      </c>
      <c r="F297" s="40">
        <v>1701.1333333333334</v>
      </c>
      <c r="G297" s="40">
        <v>1685.666666666667</v>
      </c>
      <c r="H297" s="40">
        <v>1736.4666666666672</v>
      </c>
      <c r="I297" s="40">
        <v>1751.9333333333338</v>
      </c>
      <c r="J297" s="40">
        <v>1761.8666666666672</v>
      </c>
      <c r="K297" s="31">
        <v>1742</v>
      </c>
      <c r="L297" s="31">
        <v>1716.6</v>
      </c>
      <c r="M297" s="31">
        <v>16.987469999999998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599.70000000000005</v>
      </c>
      <c r="D298" s="40">
        <v>596.31666666666672</v>
      </c>
      <c r="E298" s="40">
        <v>590.63333333333344</v>
      </c>
      <c r="F298" s="40">
        <v>581.56666666666672</v>
      </c>
      <c r="G298" s="40">
        <v>575.88333333333344</v>
      </c>
      <c r="H298" s="40">
        <v>605.38333333333344</v>
      </c>
      <c r="I298" s="40">
        <v>611.06666666666661</v>
      </c>
      <c r="J298" s="40">
        <v>620.13333333333344</v>
      </c>
      <c r="K298" s="31">
        <v>602</v>
      </c>
      <c r="L298" s="31">
        <v>587.25</v>
      </c>
      <c r="M298" s="31">
        <v>19.41262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45.7</v>
      </c>
      <c r="D299" s="40">
        <v>45.166666666666664</v>
      </c>
      <c r="E299" s="40">
        <v>43.333333333333329</v>
      </c>
      <c r="F299" s="40">
        <v>40.966666666666661</v>
      </c>
      <c r="G299" s="40">
        <v>39.133333333333326</v>
      </c>
      <c r="H299" s="40">
        <v>47.533333333333331</v>
      </c>
      <c r="I299" s="40">
        <v>49.36666666666666</v>
      </c>
      <c r="J299" s="40">
        <v>51.733333333333334</v>
      </c>
      <c r="K299" s="31">
        <v>47</v>
      </c>
      <c r="L299" s="31">
        <v>42.8</v>
      </c>
      <c r="M299" s="31">
        <v>172.93026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2668</v>
      </c>
      <c r="D300" s="40">
        <v>2641.1666666666665</v>
      </c>
      <c r="E300" s="40">
        <v>2583.333333333333</v>
      </c>
      <c r="F300" s="40">
        <v>2498.6666666666665</v>
      </c>
      <c r="G300" s="40">
        <v>2440.833333333333</v>
      </c>
      <c r="H300" s="40">
        <v>2725.833333333333</v>
      </c>
      <c r="I300" s="40">
        <v>2783.6666666666661</v>
      </c>
      <c r="J300" s="40">
        <v>2868.333333333333</v>
      </c>
      <c r="K300" s="31">
        <v>2699</v>
      </c>
      <c r="L300" s="31">
        <v>2556.5</v>
      </c>
      <c r="M300" s="31">
        <v>1.86914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947.55</v>
      </c>
      <c r="D301" s="40">
        <v>952.19999999999993</v>
      </c>
      <c r="E301" s="40">
        <v>940.34999999999991</v>
      </c>
      <c r="F301" s="40">
        <v>933.15</v>
      </c>
      <c r="G301" s="40">
        <v>921.3</v>
      </c>
      <c r="H301" s="40">
        <v>959.39999999999986</v>
      </c>
      <c r="I301" s="40">
        <v>971.25</v>
      </c>
      <c r="J301" s="40">
        <v>978.44999999999982</v>
      </c>
      <c r="K301" s="31">
        <v>964.05</v>
      </c>
      <c r="L301" s="31">
        <v>945</v>
      </c>
      <c r="M301" s="31">
        <v>33.893169999999998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3533.05</v>
      </c>
      <c r="D302" s="40">
        <v>3546.0333333333333</v>
      </c>
      <c r="E302" s="40">
        <v>3417.0666666666666</v>
      </c>
      <c r="F302" s="40">
        <v>3301.0833333333335</v>
      </c>
      <c r="G302" s="40">
        <v>3172.1166666666668</v>
      </c>
      <c r="H302" s="40">
        <v>3662.0166666666664</v>
      </c>
      <c r="I302" s="40">
        <v>3790.9833333333327</v>
      </c>
      <c r="J302" s="40">
        <v>3906.9666666666662</v>
      </c>
      <c r="K302" s="31">
        <v>3675</v>
      </c>
      <c r="L302" s="31">
        <v>3430.05</v>
      </c>
      <c r="M302" s="31">
        <v>0.79525000000000001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767.6</v>
      </c>
      <c r="D303" s="40">
        <v>774.20000000000016</v>
      </c>
      <c r="E303" s="40">
        <v>754.45000000000027</v>
      </c>
      <c r="F303" s="40">
        <v>741.30000000000007</v>
      </c>
      <c r="G303" s="40">
        <v>721.55000000000018</v>
      </c>
      <c r="H303" s="40">
        <v>787.35000000000036</v>
      </c>
      <c r="I303" s="40">
        <v>807.10000000000014</v>
      </c>
      <c r="J303" s="40">
        <v>820.25000000000045</v>
      </c>
      <c r="K303" s="31">
        <v>793.95</v>
      </c>
      <c r="L303" s="31">
        <v>761.05</v>
      </c>
      <c r="M303" s="31">
        <v>0.24568000000000001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45.25</v>
      </c>
      <c r="D304" s="40">
        <v>45.75</v>
      </c>
      <c r="E304" s="40">
        <v>43.25</v>
      </c>
      <c r="F304" s="40">
        <v>41.25</v>
      </c>
      <c r="G304" s="40">
        <v>38.75</v>
      </c>
      <c r="H304" s="40">
        <v>47.75</v>
      </c>
      <c r="I304" s="40">
        <v>50.25</v>
      </c>
      <c r="J304" s="40">
        <v>52.25</v>
      </c>
      <c r="K304" s="31">
        <v>48.25</v>
      </c>
      <c r="L304" s="31">
        <v>43.75</v>
      </c>
      <c r="M304" s="31">
        <v>97.290670000000006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162.94999999999999</v>
      </c>
      <c r="D305" s="40">
        <v>161.93333333333331</v>
      </c>
      <c r="E305" s="40">
        <v>158.91666666666663</v>
      </c>
      <c r="F305" s="40">
        <v>154.88333333333333</v>
      </c>
      <c r="G305" s="40">
        <v>151.86666666666665</v>
      </c>
      <c r="H305" s="40">
        <v>165.96666666666661</v>
      </c>
      <c r="I305" s="40">
        <v>168.98333333333332</v>
      </c>
      <c r="J305" s="40">
        <v>173.01666666666659</v>
      </c>
      <c r="K305" s="31">
        <v>164.95</v>
      </c>
      <c r="L305" s="31">
        <v>157.9</v>
      </c>
      <c r="M305" s="31">
        <v>10.680619999999999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79056.7</v>
      </c>
      <c r="D306" s="40">
        <v>79463.083333333328</v>
      </c>
      <c r="E306" s="40">
        <v>78494.666666666657</v>
      </c>
      <c r="F306" s="40">
        <v>77932.633333333331</v>
      </c>
      <c r="G306" s="40">
        <v>76964.21666666666</v>
      </c>
      <c r="H306" s="40">
        <v>80025.116666666654</v>
      </c>
      <c r="I306" s="40">
        <v>80993.533333333311</v>
      </c>
      <c r="J306" s="40">
        <v>81555.566666666651</v>
      </c>
      <c r="K306" s="31">
        <v>80431.5</v>
      </c>
      <c r="L306" s="31">
        <v>78901.05</v>
      </c>
      <c r="M306" s="31">
        <v>0.25731999999999999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1075.0999999999999</v>
      </c>
      <c r="D307" s="40">
        <v>1071.4666666666665</v>
      </c>
      <c r="E307" s="40">
        <v>1062.383333333333</v>
      </c>
      <c r="F307" s="40">
        <v>1049.6666666666665</v>
      </c>
      <c r="G307" s="40">
        <v>1040.583333333333</v>
      </c>
      <c r="H307" s="40">
        <v>1084.1833333333329</v>
      </c>
      <c r="I307" s="40">
        <v>1093.2666666666664</v>
      </c>
      <c r="J307" s="40">
        <v>1105.9833333333329</v>
      </c>
      <c r="K307" s="31">
        <v>1080.55</v>
      </c>
      <c r="L307" s="31">
        <v>1058.75</v>
      </c>
      <c r="M307" s="31">
        <v>5.58127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4598.3</v>
      </c>
      <c r="D308" s="40">
        <v>4625.7666666666664</v>
      </c>
      <c r="E308" s="40">
        <v>4498.5333333333328</v>
      </c>
      <c r="F308" s="40">
        <v>4398.7666666666664</v>
      </c>
      <c r="G308" s="40">
        <v>4271.5333333333328</v>
      </c>
      <c r="H308" s="40">
        <v>4725.5333333333328</v>
      </c>
      <c r="I308" s="40">
        <v>4852.7666666666664</v>
      </c>
      <c r="J308" s="40">
        <v>4952.5333333333328</v>
      </c>
      <c r="K308" s="31">
        <v>4753</v>
      </c>
      <c r="L308" s="31">
        <v>4526</v>
      </c>
      <c r="M308" s="31">
        <v>0.10698000000000001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314.60000000000002</v>
      </c>
      <c r="D309" s="40">
        <v>315.58333333333331</v>
      </c>
      <c r="E309" s="40">
        <v>311.66666666666663</v>
      </c>
      <c r="F309" s="40">
        <v>308.73333333333329</v>
      </c>
      <c r="G309" s="40">
        <v>304.81666666666661</v>
      </c>
      <c r="H309" s="40">
        <v>318.51666666666665</v>
      </c>
      <c r="I309" s="40">
        <v>322.43333333333328</v>
      </c>
      <c r="J309" s="40">
        <v>325.36666666666667</v>
      </c>
      <c r="K309" s="31">
        <v>319.5</v>
      </c>
      <c r="L309" s="31">
        <v>312.64999999999998</v>
      </c>
      <c r="M309" s="31">
        <v>0.92206999999999995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183.5</v>
      </c>
      <c r="D310" s="40">
        <v>181.46666666666667</v>
      </c>
      <c r="E310" s="40">
        <v>177.48333333333335</v>
      </c>
      <c r="F310" s="40">
        <v>171.46666666666667</v>
      </c>
      <c r="G310" s="40">
        <v>167.48333333333335</v>
      </c>
      <c r="H310" s="40">
        <v>187.48333333333335</v>
      </c>
      <c r="I310" s="40">
        <v>191.46666666666664</v>
      </c>
      <c r="J310" s="40">
        <v>197.48333333333335</v>
      </c>
      <c r="K310" s="31">
        <v>185.45</v>
      </c>
      <c r="L310" s="31">
        <v>175.45</v>
      </c>
      <c r="M310" s="31">
        <v>56.212829999999997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812.1</v>
      </c>
      <c r="D311" s="40">
        <v>808.93333333333339</v>
      </c>
      <c r="E311" s="40">
        <v>802.16666666666674</v>
      </c>
      <c r="F311" s="40">
        <v>792.23333333333335</v>
      </c>
      <c r="G311" s="40">
        <v>785.4666666666667</v>
      </c>
      <c r="H311" s="40">
        <v>818.86666666666679</v>
      </c>
      <c r="I311" s="40">
        <v>825.63333333333344</v>
      </c>
      <c r="J311" s="40">
        <v>835.56666666666683</v>
      </c>
      <c r="K311" s="31">
        <v>815.7</v>
      </c>
      <c r="L311" s="31">
        <v>799</v>
      </c>
      <c r="M311" s="31">
        <v>22.91977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230.95</v>
      </c>
      <c r="D312" s="40">
        <v>230.36666666666667</v>
      </c>
      <c r="E312" s="40">
        <v>226.73333333333335</v>
      </c>
      <c r="F312" s="40">
        <v>222.51666666666668</v>
      </c>
      <c r="G312" s="40">
        <v>218.88333333333335</v>
      </c>
      <c r="H312" s="40">
        <v>234.58333333333334</v>
      </c>
      <c r="I312" s="40">
        <v>238.21666666666667</v>
      </c>
      <c r="J312" s="40">
        <v>242.43333333333334</v>
      </c>
      <c r="K312" s="31">
        <v>234</v>
      </c>
      <c r="L312" s="31">
        <v>226.15</v>
      </c>
      <c r="M312" s="31">
        <v>0.76734000000000002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245.4</v>
      </c>
      <c r="D313" s="40">
        <v>245.23333333333335</v>
      </c>
      <c r="E313" s="40">
        <v>239.1166666666667</v>
      </c>
      <c r="F313" s="40">
        <v>232.83333333333334</v>
      </c>
      <c r="G313" s="40">
        <v>226.7166666666667</v>
      </c>
      <c r="H313" s="40">
        <v>251.51666666666671</v>
      </c>
      <c r="I313" s="40">
        <v>257.63333333333338</v>
      </c>
      <c r="J313" s="40">
        <v>263.91666666666674</v>
      </c>
      <c r="K313" s="31">
        <v>251.35</v>
      </c>
      <c r="L313" s="31">
        <v>238.95</v>
      </c>
      <c r="M313" s="31">
        <v>3.9191699999999998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724.9</v>
      </c>
      <c r="D314" s="40">
        <v>723.23333333333323</v>
      </c>
      <c r="E314" s="40">
        <v>717.31666666666649</v>
      </c>
      <c r="F314" s="40">
        <v>709.73333333333323</v>
      </c>
      <c r="G314" s="40">
        <v>703.81666666666649</v>
      </c>
      <c r="H314" s="40">
        <v>730.81666666666649</v>
      </c>
      <c r="I314" s="40">
        <v>736.73333333333323</v>
      </c>
      <c r="J314" s="40">
        <v>744.31666666666649</v>
      </c>
      <c r="K314" s="31">
        <v>729.15</v>
      </c>
      <c r="L314" s="31">
        <v>715.65</v>
      </c>
      <c r="M314" s="31">
        <v>0.55908999999999998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173.25</v>
      </c>
      <c r="D315" s="40">
        <v>171.76666666666665</v>
      </c>
      <c r="E315" s="40">
        <v>168.2833333333333</v>
      </c>
      <c r="F315" s="40">
        <v>163.31666666666666</v>
      </c>
      <c r="G315" s="40">
        <v>159.83333333333331</v>
      </c>
      <c r="H315" s="40">
        <v>176.73333333333329</v>
      </c>
      <c r="I315" s="40">
        <v>180.21666666666664</v>
      </c>
      <c r="J315" s="40">
        <v>185.18333333333328</v>
      </c>
      <c r="K315" s="31">
        <v>175.25</v>
      </c>
      <c r="L315" s="31">
        <v>166.8</v>
      </c>
      <c r="M315" s="31">
        <v>55.495710000000003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45.8</v>
      </c>
      <c r="D316" s="40">
        <v>45.5</v>
      </c>
      <c r="E316" s="40">
        <v>44.55</v>
      </c>
      <c r="F316" s="40">
        <v>43.3</v>
      </c>
      <c r="G316" s="40">
        <v>42.349999999999994</v>
      </c>
      <c r="H316" s="40">
        <v>46.75</v>
      </c>
      <c r="I316" s="40">
        <v>47.7</v>
      </c>
      <c r="J316" s="40">
        <v>48.95</v>
      </c>
      <c r="K316" s="31">
        <v>46.45</v>
      </c>
      <c r="L316" s="31">
        <v>44.25</v>
      </c>
      <c r="M316" s="31">
        <v>27.47325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553.45000000000005</v>
      </c>
      <c r="D317" s="40">
        <v>553.30000000000007</v>
      </c>
      <c r="E317" s="40">
        <v>547.40000000000009</v>
      </c>
      <c r="F317" s="40">
        <v>541.35</v>
      </c>
      <c r="G317" s="40">
        <v>535.45000000000005</v>
      </c>
      <c r="H317" s="40">
        <v>559.35000000000014</v>
      </c>
      <c r="I317" s="40">
        <v>565.25</v>
      </c>
      <c r="J317" s="40">
        <v>571.30000000000018</v>
      </c>
      <c r="K317" s="31">
        <v>559.20000000000005</v>
      </c>
      <c r="L317" s="31">
        <v>547.25</v>
      </c>
      <c r="M317" s="31">
        <v>20.901060000000001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7384.05</v>
      </c>
      <c r="D318" s="40">
        <v>7380.0166666666664</v>
      </c>
      <c r="E318" s="40">
        <v>7295.0333333333328</v>
      </c>
      <c r="F318" s="40">
        <v>7206.0166666666664</v>
      </c>
      <c r="G318" s="40">
        <v>7121.0333333333328</v>
      </c>
      <c r="H318" s="40">
        <v>7469.0333333333328</v>
      </c>
      <c r="I318" s="40">
        <v>7554.0166666666664</v>
      </c>
      <c r="J318" s="40">
        <v>7643.0333333333328</v>
      </c>
      <c r="K318" s="31">
        <v>7465</v>
      </c>
      <c r="L318" s="31">
        <v>7291</v>
      </c>
      <c r="M318" s="31">
        <v>6.4355599999999997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1004.3</v>
      </c>
      <c r="D319" s="40">
        <v>998.33333333333337</v>
      </c>
      <c r="E319" s="40">
        <v>988.01666666666677</v>
      </c>
      <c r="F319" s="40">
        <v>971.73333333333335</v>
      </c>
      <c r="G319" s="40">
        <v>961.41666666666674</v>
      </c>
      <c r="H319" s="40">
        <v>1014.6166666666668</v>
      </c>
      <c r="I319" s="40">
        <v>1024.9333333333334</v>
      </c>
      <c r="J319" s="40">
        <v>1041.2166666666667</v>
      </c>
      <c r="K319" s="31">
        <v>1008.65</v>
      </c>
      <c r="L319" s="31">
        <v>982.05</v>
      </c>
      <c r="M319" s="31">
        <v>13.366160000000001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355.05</v>
      </c>
      <c r="D320" s="40">
        <v>352.63333333333338</v>
      </c>
      <c r="E320" s="40">
        <v>348.26666666666677</v>
      </c>
      <c r="F320" s="40">
        <v>341.48333333333341</v>
      </c>
      <c r="G320" s="40">
        <v>337.11666666666679</v>
      </c>
      <c r="H320" s="40">
        <v>359.41666666666674</v>
      </c>
      <c r="I320" s="40">
        <v>363.78333333333342</v>
      </c>
      <c r="J320" s="40">
        <v>370.56666666666672</v>
      </c>
      <c r="K320" s="31">
        <v>357</v>
      </c>
      <c r="L320" s="31">
        <v>345.85</v>
      </c>
      <c r="M320" s="31">
        <v>960.97668999999996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252.25</v>
      </c>
      <c r="D321" s="40">
        <v>252.29999999999998</v>
      </c>
      <c r="E321" s="40">
        <v>248.69999999999996</v>
      </c>
      <c r="F321" s="40">
        <v>245.14999999999998</v>
      </c>
      <c r="G321" s="40">
        <v>241.54999999999995</v>
      </c>
      <c r="H321" s="40">
        <v>255.84999999999997</v>
      </c>
      <c r="I321" s="40">
        <v>259.45</v>
      </c>
      <c r="J321" s="40">
        <v>263</v>
      </c>
      <c r="K321" s="31">
        <v>255.9</v>
      </c>
      <c r="L321" s="31">
        <v>248.75</v>
      </c>
      <c r="M321" s="31">
        <v>3.3630800000000001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2707.55</v>
      </c>
      <c r="D322" s="40">
        <v>2734.3666666666668</v>
      </c>
      <c r="E322" s="40">
        <v>2666.3333333333335</v>
      </c>
      <c r="F322" s="40">
        <v>2625.1166666666668</v>
      </c>
      <c r="G322" s="40">
        <v>2557.0833333333335</v>
      </c>
      <c r="H322" s="40">
        <v>2775.5833333333335</v>
      </c>
      <c r="I322" s="40">
        <v>2843.6166666666663</v>
      </c>
      <c r="J322" s="40">
        <v>2884.8333333333335</v>
      </c>
      <c r="K322" s="31">
        <v>2802.4</v>
      </c>
      <c r="L322" s="31">
        <v>2693.15</v>
      </c>
      <c r="M322" s="31">
        <v>2.4459499999999998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4231.8999999999996</v>
      </c>
      <c r="D323" s="40">
        <v>4228.45</v>
      </c>
      <c r="E323" s="40">
        <v>4121.8999999999996</v>
      </c>
      <c r="F323" s="40">
        <v>4011.8999999999996</v>
      </c>
      <c r="G323" s="40">
        <v>3905.3499999999995</v>
      </c>
      <c r="H323" s="40">
        <v>4338.45</v>
      </c>
      <c r="I323" s="40">
        <v>4445.0000000000009</v>
      </c>
      <c r="J323" s="40">
        <v>4555</v>
      </c>
      <c r="K323" s="31">
        <v>4335</v>
      </c>
      <c r="L323" s="31">
        <v>4118.45</v>
      </c>
      <c r="M323" s="31">
        <v>20.644259999999999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129.4</v>
      </c>
      <c r="D324" s="40">
        <v>126.96666666666665</v>
      </c>
      <c r="E324" s="40">
        <v>122.93333333333331</v>
      </c>
      <c r="F324" s="40">
        <v>116.46666666666665</v>
      </c>
      <c r="G324" s="40">
        <v>112.43333333333331</v>
      </c>
      <c r="H324" s="40">
        <v>133.43333333333331</v>
      </c>
      <c r="I324" s="40">
        <v>137.46666666666664</v>
      </c>
      <c r="J324" s="40">
        <v>143.93333333333331</v>
      </c>
      <c r="K324" s="31">
        <v>131</v>
      </c>
      <c r="L324" s="31">
        <v>120.5</v>
      </c>
      <c r="M324" s="31">
        <v>11.37617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738.35</v>
      </c>
      <c r="D325" s="40">
        <v>736.19999999999993</v>
      </c>
      <c r="E325" s="40">
        <v>728.49999999999989</v>
      </c>
      <c r="F325" s="40">
        <v>718.65</v>
      </c>
      <c r="G325" s="40">
        <v>710.94999999999993</v>
      </c>
      <c r="H325" s="40">
        <v>746.04999999999984</v>
      </c>
      <c r="I325" s="40">
        <v>753.74999999999989</v>
      </c>
      <c r="J325" s="40">
        <v>763.5999999999998</v>
      </c>
      <c r="K325" s="31">
        <v>743.9</v>
      </c>
      <c r="L325" s="31">
        <v>726.35</v>
      </c>
      <c r="M325" s="31">
        <v>1.18737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189</v>
      </c>
      <c r="D326" s="40">
        <v>187.28333333333333</v>
      </c>
      <c r="E326" s="40">
        <v>184.81666666666666</v>
      </c>
      <c r="F326" s="40">
        <v>180.63333333333333</v>
      </c>
      <c r="G326" s="40">
        <v>178.16666666666666</v>
      </c>
      <c r="H326" s="40">
        <v>191.46666666666667</v>
      </c>
      <c r="I326" s="40">
        <v>193.93333333333331</v>
      </c>
      <c r="J326" s="40">
        <v>198.11666666666667</v>
      </c>
      <c r="K326" s="31">
        <v>189.75</v>
      </c>
      <c r="L326" s="31">
        <v>183.1</v>
      </c>
      <c r="M326" s="31">
        <v>5.0253899999999998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845.65</v>
      </c>
      <c r="D327" s="40">
        <v>842.83333333333337</v>
      </c>
      <c r="E327" s="40">
        <v>834.81666666666672</v>
      </c>
      <c r="F327" s="40">
        <v>823.98333333333335</v>
      </c>
      <c r="G327" s="40">
        <v>815.9666666666667</v>
      </c>
      <c r="H327" s="40">
        <v>853.66666666666674</v>
      </c>
      <c r="I327" s="40">
        <v>861.68333333333339</v>
      </c>
      <c r="J327" s="40">
        <v>872.51666666666677</v>
      </c>
      <c r="K327" s="31">
        <v>850.85</v>
      </c>
      <c r="L327" s="31">
        <v>832</v>
      </c>
      <c r="M327" s="31">
        <v>2.0524300000000002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3145.15</v>
      </c>
      <c r="D328" s="40">
        <v>3147.6999999999994</v>
      </c>
      <c r="E328" s="40">
        <v>3069.3999999999987</v>
      </c>
      <c r="F328" s="40">
        <v>2993.6499999999992</v>
      </c>
      <c r="G328" s="40">
        <v>2915.3499999999985</v>
      </c>
      <c r="H328" s="40">
        <v>3223.4499999999989</v>
      </c>
      <c r="I328" s="40">
        <v>3301.7499999999991</v>
      </c>
      <c r="J328" s="40">
        <v>3377.4999999999991</v>
      </c>
      <c r="K328" s="31">
        <v>3226</v>
      </c>
      <c r="L328" s="31">
        <v>3071.95</v>
      </c>
      <c r="M328" s="31">
        <v>11.774749999999999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1665.75</v>
      </c>
      <c r="D329" s="40">
        <v>1665.3333333333333</v>
      </c>
      <c r="E329" s="40">
        <v>1648.3666666666666</v>
      </c>
      <c r="F329" s="40">
        <v>1630.9833333333333</v>
      </c>
      <c r="G329" s="40">
        <v>1614.0166666666667</v>
      </c>
      <c r="H329" s="40">
        <v>1682.7166666666665</v>
      </c>
      <c r="I329" s="40">
        <v>1699.6833333333332</v>
      </c>
      <c r="J329" s="40">
        <v>1717.0666666666664</v>
      </c>
      <c r="K329" s="31">
        <v>1682.3</v>
      </c>
      <c r="L329" s="31">
        <v>1647.95</v>
      </c>
      <c r="M329" s="31">
        <v>2.94001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1469.5</v>
      </c>
      <c r="D330" s="40">
        <v>1467.2</v>
      </c>
      <c r="E330" s="40">
        <v>1449.3000000000002</v>
      </c>
      <c r="F330" s="40">
        <v>1429.1000000000001</v>
      </c>
      <c r="G330" s="40">
        <v>1411.2000000000003</v>
      </c>
      <c r="H330" s="40">
        <v>1487.4</v>
      </c>
      <c r="I330" s="40">
        <v>1505.3000000000002</v>
      </c>
      <c r="J330" s="40">
        <v>1525.5</v>
      </c>
      <c r="K330" s="31">
        <v>1485.1</v>
      </c>
      <c r="L330" s="31">
        <v>1447</v>
      </c>
      <c r="M330" s="31">
        <v>5.4422100000000002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886</v>
      </c>
      <c r="D331" s="40">
        <v>886.36666666666667</v>
      </c>
      <c r="E331" s="40">
        <v>878.23333333333335</v>
      </c>
      <c r="F331" s="40">
        <v>870.4666666666667</v>
      </c>
      <c r="G331" s="40">
        <v>862.33333333333337</v>
      </c>
      <c r="H331" s="40">
        <v>894.13333333333333</v>
      </c>
      <c r="I331" s="40">
        <v>902.26666666666677</v>
      </c>
      <c r="J331" s="40">
        <v>910.0333333333333</v>
      </c>
      <c r="K331" s="31">
        <v>894.5</v>
      </c>
      <c r="L331" s="31">
        <v>878.6</v>
      </c>
      <c r="M331" s="31">
        <v>1.3999900000000001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48.15</v>
      </c>
      <c r="D332" s="40">
        <v>48.783333333333339</v>
      </c>
      <c r="E332" s="40">
        <v>46.566666666666677</v>
      </c>
      <c r="F332" s="40">
        <v>44.983333333333341</v>
      </c>
      <c r="G332" s="40">
        <v>42.76666666666668</v>
      </c>
      <c r="H332" s="40">
        <v>50.366666666666674</v>
      </c>
      <c r="I332" s="40">
        <v>52.583333333333329</v>
      </c>
      <c r="J332" s="40">
        <v>54.166666666666671</v>
      </c>
      <c r="K332" s="31">
        <v>51</v>
      </c>
      <c r="L332" s="31">
        <v>47.2</v>
      </c>
      <c r="M332" s="31">
        <v>283.98671000000002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81.900000000000006</v>
      </c>
      <c r="D333" s="40">
        <v>81.3</v>
      </c>
      <c r="E333" s="40">
        <v>80.199999999999989</v>
      </c>
      <c r="F333" s="40">
        <v>78.499999999999986</v>
      </c>
      <c r="G333" s="40">
        <v>77.399999999999977</v>
      </c>
      <c r="H333" s="40">
        <v>83</v>
      </c>
      <c r="I333" s="40">
        <v>84.1</v>
      </c>
      <c r="J333" s="40">
        <v>85.800000000000011</v>
      </c>
      <c r="K333" s="31">
        <v>82.4</v>
      </c>
      <c r="L333" s="31">
        <v>79.599999999999994</v>
      </c>
      <c r="M333" s="31">
        <v>38.619709999999998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610.95000000000005</v>
      </c>
      <c r="D334" s="40">
        <v>611.16666666666663</v>
      </c>
      <c r="E334" s="40">
        <v>607.7833333333333</v>
      </c>
      <c r="F334" s="40">
        <v>604.61666666666667</v>
      </c>
      <c r="G334" s="40">
        <v>601.23333333333335</v>
      </c>
      <c r="H334" s="40">
        <v>614.33333333333326</v>
      </c>
      <c r="I334" s="40">
        <v>617.7166666666667</v>
      </c>
      <c r="J334" s="40">
        <v>620.88333333333321</v>
      </c>
      <c r="K334" s="31">
        <v>614.54999999999995</v>
      </c>
      <c r="L334" s="31">
        <v>608</v>
      </c>
      <c r="M334" s="31">
        <v>0.31236000000000003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29.3</v>
      </c>
      <c r="D335" s="40">
        <v>29.083333333333332</v>
      </c>
      <c r="E335" s="40">
        <v>28.616666666666664</v>
      </c>
      <c r="F335" s="40">
        <v>27.93333333333333</v>
      </c>
      <c r="G335" s="40">
        <v>27.466666666666661</v>
      </c>
      <c r="H335" s="40">
        <v>29.766666666666666</v>
      </c>
      <c r="I335" s="40">
        <v>30.233333333333334</v>
      </c>
      <c r="J335" s="40">
        <v>30.916666666666668</v>
      </c>
      <c r="K335" s="31">
        <v>29.55</v>
      </c>
      <c r="L335" s="31">
        <v>28.4</v>
      </c>
      <c r="M335" s="31">
        <v>494.07780000000002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61.05</v>
      </c>
      <c r="D336" s="40">
        <v>60.199999999999996</v>
      </c>
      <c r="E336" s="40">
        <v>57.999999999999993</v>
      </c>
      <c r="F336" s="40">
        <v>54.949999999999996</v>
      </c>
      <c r="G336" s="40">
        <v>52.749999999999993</v>
      </c>
      <c r="H336" s="40">
        <v>63.249999999999993</v>
      </c>
      <c r="I336" s="40">
        <v>65.449999999999989</v>
      </c>
      <c r="J336" s="40">
        <v>68.5</v>
      </c>
      <c r="K336" s="31">
        <v>62.4</v>
      </c>
      <c r="L336" s="31">
        <v>57.15</v>
      </c>
      <c r="M336" s="31">
        <v>201.48719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142.9</v>
      </c>
      <c r="D337" s="40">
        <v>142.26666666666668</v>
      </c>
      <c r="E337" s="40">
        <v>139.68333333333337</v>
      </c>
      <c r="F337" s="40">
        <v>136.4666666666667</v>
      </c>
      <c r="G337" s="40">
        <v>133.88333333333338</v>
      </c>
      <c r="H337" s="40">
        <v>145.48333333333335</v>
      </c>
      <c r="I337" s="40">
        <v>148.06666666666666</v>
      </c>
      <c r="J337" s="40">
        <v>151.28333333333333</v>
      </c>
      <c r="K337" s="31">
        <v>144.85</v>
      </c>
      <c r="L337" s="31">
        <v>139.05000000000001</v>
      </c>
      <c r="M337" s="31">
        <v>133.37719000000001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288.45</v>
      </c>
      <c r="D338" s="40">
        <v>289.68333333333334</v>
      </c>
      <c r="E338" s="40">
        <v>285.9666666666667</v>
      </c>
      <c r="F338" s="40">
        <v>283.48333333333335</v>
      </c>
      <c r="G338" s="40">
        <v>279.76666666666671</v>
      </c>
      <c r="H338" s="40">
        <v>292.16666666666669</v>
      </c>
      <c r="I338" s="40">
        <v>295.88333333333327</v>
      </c>
      <c r="J338" s="40">
        <v>298.36666666666667</v>
      </c>
      <c r="K338" s="31">
        <v>293.39999999999998</v>
      </c>
      <c r="L338" s="31">
        <v>287.2</v>
      </c>
      <c r="M338" s="31">
        <v>6.3558899999999996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140.65</v>
      </c>
      <c r="D339" s="40">
        <v>138.5</v>
      </c>
      <c r="E339" s="40">
        <v>132.75</v>
      </c>
      <c r="F339" s="40">
        <v>124.85</v>
      </c>
      <c r="G339" s="40">
        <v>119.1</v>
      </c>
      <c r="H339" s="40">
        <v>146.4</v>
      </c>
      <c r="I339" s="40">
        <v>152.15</v>
      </c>
      <c r="J339" s="40">
        <v>160.05000000000001</v>
      </c>
      <c r="K339" s="31">
        <v>144.25</v>
      </c>
      <c r="L339" s="31">
        <v>130.6</v>
      </c>
      <c r="M339" s="31">
        <v>758.59389999999996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505.15</v>
      </c>
      <c r="D340" s="40">
        <v>504.06666666666666</v>
      </c>
      <c r="E340" s="40">
        <v>499.13333333333333</v>
      </c>
      <c r="F340" s="40">
        <v>493.11666666666667</v>
      </c>
      <c r="G340" s="40">
        <v>488.18333333333334</v>
      </c>
      <c r="H340" s="40">
        <v>510.08333333333331</v>
      </c>
      <c r="I340" s="40">
        <v>515.01666666666665</v>
      </c>
      <c r="J340" s="40">
        <v>521.0333333333333</v>
      </c>
      <c r="K340" s="31">
        <v>509</v>
      </c>
      <c r="L340" s="31">
        <v>498.05</v>
      </c>
      <c r="M340" s="31">
        <v>1.33114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94.4</v>
      </c>
      <c r="D341" s="40">
        <v>92.7</v>
      </c>
      <c r="E341" s="40">
        <v>89.800000000000011</v>
      </c>
      <c r="F341" s="40">
        <v>85.2</v>
      </c>
      <c r="G341" s="40">
        <v>82.300000000000011</v>
      </c>
      <c r="H341" s="40">
        <v>97.300000000000011</v>
      </c>
      <c r="I341" s="40">
        <v>100.20000000000002</v>
      </c>
      <c r="J341" s="40">
        <v>104.80000000000001</v>
      </c>
      <c r="K341" s="31">
        <v>95.6</v>
      </c>
      <c r="L341" s="31">
        <v>88.1</v>
      </c>
      <c r="M341" s="31">
        <v>443.21078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60.1</v>
      </c>
      <c r="D342" s="40">
        <v>60.233333333333327</v>
      </c>
      <c r="E342" s="40">
        <v>59.466666666666654</v>
      </c>
      <c r="F342" s="40">
        <v>58.833333333333329</v>
      </c>
      <c r="G342" s="40">
        <v>58.066666666666656</v>
      </c>
      <c r="H342" s="40">
        <v>60.866666666666653</v>
      </c>
      <c r="I342" s="40">
        <v>61.633333333333319</v>
      </c>
      <c r="J342" s="40">
        <v>62.266666666666652</v>
      </c>
      <c r="K342" s="31">
        <v>61</v>
      </c>
      <c r="L342" s="31">
        <v>59.6</v>
      </c>
      <c r="M342" s="31">
        <v>16.765540000000001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3665.15</v>
      </c>
      <c r="D343" s="40">
        <v>3681.7166666666667</v>
      </c>
      <c r="E343" s="40">
        <v>3628.4333333333334</v>
      </c>
      <c r="F343" s="40">
        <v>3591.7166666666667</v>
      </c>
      <c r="G343" s="40">
        <v>3538.4333333333334</v>
      </c>
      <c r="H343" s="40">
        <v>3718.4333333333334</v>
      </c>
      <c r="I343" s="40">
        <v>3771.7166666666672</v>
      </c>
      <c r="J343" s="40">
        <v>3808.4333333333334</v>
      </c>
      <c r="K343" s="31">
        <v>3735</v>
      </c>
      <c r="L343" s="31">
        <v>3645</v>
      </c>
      <c r="M343" s="31">
        <v>2.4596499999999999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19506.75</v>
      </c>
      <c r="D344" s="40">
        <v>19542.8</v>
      </c>
      <c r="E344" s="40">
        <v>19385.599999999999</v>
      </c>
      <c r="F344" s="40">
        <v>19264.45</v>
      </c>
      <c r="G344" s="40">
        <v>19107.25</v>
      </c>
      <c r="H344" s="40">
        <v>19663.949999999997</v>
      </c>
      <c r="I344" s="40">
        <v>19821.150000000001</v>
      </c>
      <c r="J344" s="40">
        <v>19942.299999999996</v>
      </c>
      <c r="K344" s="31">
        <v>19700</v>
      </c>
      <c r="L344" s="31">
        <v>19421.650000000001</v>
      </c>
      <c r="M344" s="31">
        <v>0.46294999999999997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52.7</v>
      </c>
      <c r="D345" s="40">
        <v>52.333333333333336</v>
      </c>
      <c r="E345" s="40">
        <v>51.166666666666671</v>
      </c>
      <c r="F345" s="40">
        <v>49.633333333333333</v>
      </c>
      <c r="G345" s="40">
        <v>48.466666666666669</v>
      </c>
      <c r="H345" s="40">
        <v>53.866666666666674</v>
      </c>
      <c r="I345" s="40">
        <v>55.033333333333346</v>
      </c>
      <c r="J345" s="40">
        <v>56.566666666666677</v>
      </c>
      <c r="K345" s="31">
        <v>53.5</v>
      </c>
      <c r="L345" s="31">
        <v>50.8</v>
      </c>
      <c r="M345" s="31">
        <v>20.804400000000001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2818.1</v>
      </c>
      <c r="D346" s="40">
        <v>2809.4</v>
      </c>
      <c r="E346" s="40">
        <v>2743.8</v>
      </c>
      <c r="F346" s="40">
        <v>2669.5</v>
      </c>
      <c r="G346" s="40">
        <v>2603.9</v>
      </c>
      <c r="H346" s="40">
        <v>2883.7000000000003</v>
      </c>
      <c r="I346" s="40">
        <v>2949.2999999999997</v>
      </c>
      <c r="J346" s="40">
        <v>3023.6000000000004</v>
      </c>
      <c r="K346" s="31">
        <v>2875</v>
      </c>
      <c r="L346" s="31">
        <v>2735.1</v>
      </c>
      <c r="M346" s="31">
        <v>0.11966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431.6</v>
      </c>
      <c r="D347" s="40">
        <v>429.05</v>
      </c>
      <c r="E347" s="40">
        <v>424.1</v>
      </c>
      <c r="F347" s="40">
        <v>416.6</v>
      </c>
      <c r="G347" s="40">
        <v>411.65000000000003</v>
      </c>
      <c r="H347" s="40">
        <v>436.55</v>
      </c>
      <c r="I347" s="40">
        <v>441.49999999999994</v>
      </c>
      <c r="J347" s="40">
        <v>449</v>
      </c>
      <c r="K347" s="31">
        <v>434</v>
      </c>
      <c r="L347" s="31">
        <v>421.55</v>
      </c>
      <c r="M347" s="31">
        <v>6.1413200000000003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934.6</v>
      </c>
      <c r="D348" s="40">
        <v>921.5333333333333</v>
      </c>
      <c r="E348" s="40">
        <v>894.06666666666661</v>
      </c>
      <c r="F348" s="40">
        <v>853.5333333333333</v>
      </c>
      <c r="G348" s="40">
        <v>826.06666666666661</v>
      </c>
      <c r="H348" s="40">
        <v>962.06666666666661</v>
      </c>
      <c r="I348" s="40">
        <v>989.5333333333333</v>
      </c>
      <c r="J348" s="40">
        <v>1030.0666666666666</v>
      </c>
      <c r="K348" s="31">
        <v>949</v>
      </c>
      <c r="L348" s="31">
        <v>881</v>
      </c>
      <c r="M348" s="31">
        <v>22.06118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144.75</v>
      </c>
      <c r="D349" s="40">
        <v>144.29999999999998</v>
      </c>
      <c r="E349" s="40">
        <v>139.79999999999995</v>
      </c>
      <c r="F349" s="40">
        <v>134.84999999999997</v>
      </c>
      <c r="G349" s="40">
        <v>130.34999999999994</v>
      </c>
      <c r="H349" s="40">
        <v>149.24999999999997</v>
      </c>
      <c r="I349" s="40">
        <v>153.75000000000003</v>
      </c>
      <c r="J349" s="40">
        <v>158.69999999999999</v>
      </c>
      <c r="K349" s="31">
        <v>148.80000000000001</v>
      </c>
      <c r="L349" s="31">
        <v>139.35</v>
      </c>
      <c r="M349" s="31">
        <v>680.03697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254.45</v>
      </c>
      <c r="D350" s="40">
        <v>249.48333333333335</v>
      </c>
      <c r="E350" s="40">
        <v>233.9666666666667</v>
      </c>
      <c r="F350" s="40">
        <v>213.48333333333335</v>
      </c>
      <c r="G350" s="40">
        <v>197.9666666666667</v>
      </c>
      <c r="H350" s="40">
        <v>269.9666666666667</v>
      </c>
      <c r="I350" s="40">
        <v>285.48333333333335</v>
      </c>
      <c r="J350" s="40">
        <v>305.9666666666667</v>
      </c>
      <c r="K350" s="31">
        <v>265</v>
      </c>
      <c r="L350" s="31">
        <v>229</v>
      </c>
      <c r="M350" s="31">
        <v>104.18003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4533.6499999999996</v>
      </c>
      <c r="D351" s="40">
        <v>4517.7</v>
      </c>
      <c r="E351" s="40">
        <v>4443.8499999999995</v>
      </c>
      <c r="F351" s="40">
        <v>4354.0499999999993</v>
      </c>
      <c r="G351" s="40">
        <v>4280.1999999999989</v>
      </c>
      <c r="H351" s="40">
        <v>4607.5</v>
      </c>
      <c r="I351" s="40">
        <v>4681.3500000000004</v>
      </c>
      <c r="J351" s="40">
        <v>4771.1500000000005</v>
      </c>
      <c r="K351" s="31">
        <v>4591.55</v>
      </c>
      <c r="L351" s="31">
        <v>4427.8999999999996</v>
      </c>
      <c r="M351" s="31">
        <v>6.4713799999999999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328.35</v>
      </c>
      <c r="D352" s="40">
        <v>329.31666666666666</v>
      </c>
      <c r="E352" s="40">
        <v>325.13333333333333</v>
      </c>
      <c r="F352" s="40">
        <v>321.91666666666669</v>
      </c>
      <c r="G352" s="40">
        <v>317.73333333333335</v>
      </c>
      <c r="H352" s="40">
        <v>332.5333333333333</v>
      </c>
      <c r="I352" s="40">
        <v>336.71666666666658</v>
      </c>
      <c r="J352" s="40">
        <v>339.93333333333328</v>
      </c>
      <c r="K352" s="31">
        <v>333.5</v>
      </c>
      <c r="L352" s="31">
        <v>326.10000000000002</v>
      </c>
      <c r="M352" s="31">
        <v>1.86676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3243.55</v>
      </c>
      <c r="D354" s="40">
        <v>3205.8333333333335</v>
      </c>
      <c r="E354" s="40">
        <v>3142.7166666666672</v>
      </c>
      <c r="F354" s="40">
        <v>3041.8833333333337</v>
      </c>
      <c r="G354" s="40">
        <v>2978.7666666666673</v>
      </c>
      <c r="H354" s="40">
        <v>3306.666666666667</v>
      </c>
      <c r="I354" s="40">
        <v>3369.7833333333328</v>
      </c>
      <c r="J354" s="40">
        <v>3470.6166666666668</v>
      </c>
      <c r="K354" s="31">
        <v>3268.95</v>
      </c>
      <c r="L354" s="31">
        <v>3105</v>
      </c>
      <c r="M354" s="31">
        <v>9.7943700000000007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622.6</v>
      </c>
      <c r="D355" s="40">
        <v>625.16666666666663</v>
      </c>
      <c r="E355" s="40">
        <v>612.43333333333328</v>
      </c>
      <c r="F355" s="40">
        <v>602.26666666666665</v>
      </c>
      <c r="G355" s="40">
        <v>589.5333333333333</v>
      </c>
      <c r="H355" s="40">
        <v>635.33333333333326</v>
      </c>
      <c r="I355" s="40">
        <v>648.06666666666661</v>
      </c>
      <c r="J355" s="40">
        <v>658.23333333333323</v>
      </c>
      <c r="K355" s="31">
        <v>637.9</v>
      </c>
      <c r="L355" s="31">
        <v>615</v>
      </c>
      <c r="M355" s="31">
        <v>1.3731500000000001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355.25</v>
      </c>
      <c r="D356" s="40">
        <v>354.25</v>
      </c>
      <c r="E356" s="40">
        <v>350.85</v>
      </c>
      <c r="F356" s="40">
        <v>346.45000000000005</v>
      </c>
      <c r="G356" s="40">
        <v>343.05000000000007</v>
      </c>
      <c r="H356" s="40">
        <v>358.65</v>
      </c>
      <c r="I356" s="40">
        <v>362.04999999999995</v>
      </c>
      <c r="J356" s="40">
        <v>366.44999999999993</v>
      </c>
      <c r="K356" s="31">
        <v>357.65</v>
      </c>
      <c r="L356" s="31">
        <v>349.85</v>
      </c>
      <c r="M356" s="31">
        <v>0.75492000000000004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1612.5</v>
      </c>
      <c r="D357" s="40">
        <v>1612.5166666666667</v>
      </c>
      <c r="E357" s="40">
        <v>1577.0333333333333</v>
      </c>
      <c r="F357" s="40">
        <v>1541.5666666666666</v>
      </c>
      <c r="G357" s="40">
        <v>1506.0833333333333</v>
      </c>
      <c r="H357" s="40">
        <v>1647.9833333333333</v>
      </c>
      <c r="I357" s="40">
        <v>1683.4666666666665</v>
      </c>
      <c r="J357" s="40">
        <v>1718.9333333333334</v>
      </c>
      <c r="K357" s="31">
        <v>1648</v>
      </c>
      <c r="L357" s="31">
        <v>1577.05</v>
      </c>
      <c r="M357" s="31">
        <v>20.818460000000002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32338.6</v>
      </c>
      <c r="D358" s="40">
        <v>32415.966666666664</v>
      </c>
      <c r="E358" s="40">
        <v>31932.033333333326</v>
      </c>
      <c r="F358" s="40">
        <v>31525.466666666664</v>
      </c>
      <c r="G358" s="40">
        <v>31041.533333333326</v>
      </c>
      <c r="H358" s="40">
        <v>32822.533333333326</v>
      </c>
      <c r="I358" s="40">
        <v>33306.466666666667</v>
      </c>
      <c r="J358" s="40">
        <v>33713.033333333326</v>
      </c>
      <c r="K358" s="31">
        <v>32899.9</v>
      </c>
      <c r="L358" s="31">
        <v>32009.4</v>
      </c>
      <c r="M358" s="31">
        <v>0.12605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3542.75</v>
      </c>
      <c r="D359" s="40">
        <v>3515.7166666666667</v>
      </c>
      <c r="E359" s="40">
        <v>3456.4333333333334</v>
      </c>
      <c r="F359" s="40">
        <v>3370.1166666666668</v>
      </c>
      <c r="G359" s="40">
        <v>3310.8333333333335</v>
      </c>
      <c r="H359" s="40">
        <v>3602.0333333333333</v>
      </c>
      <c r="I359" s="40">
        <v>3661.3166666666671</v>
      </c>
      <c r="J359" s="40">
        <v>3747.6333333333332</v>
      </c>
      <c r="K359" s="31">
        <v>3575</v>
      </c>
      <c r="L359" s="31">
        <v>3429.4</v>
      </c>
      <c r="M359" s="31">
        <v>2.79216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239.5</v>
      </c>
      <c r="D360" s="40">
        <v>239.65</v>
      </c>
      <c r="E360" s="40">
        <v>236.4</v>
      </c>
      <c r="F360" s="40">
        <v>233.3</v>
      </c>
      <c r="G360" s="40">
        <v>230.05</v>
      </c>
      <c r="H360" s="40">
        <v>242.75</v>
      </c>
      <c r="I360" s="40">
        <v>246</v>
      </c>
      <c r="J360" s="40">
        <v>249.1</v>
      </c>
      <c r="K360" s="31">
        <v>242.9</v>
      </c>
      <c r="L360" s="31">
        <v>236.55</v>
      </c>
      <c r="M360" s="31">
        <v>107.62782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5613.15</v>
      </c>
      <c r="D361" s="40">
        <v>5600.75</v>
      </c>
      <c r="E361" s="40">
        <v>5567.9</v>
      </c>
      <c r="F361" s="40">
        <v>5522.65</v>
      </c>
      <c r="G361" s="40">
        <v>5489.7999999999993</v>
      </c>
      <c r="H361" s="40">
        <v>5646</v>
      </c>
      <c r="I361" s="40">
        <v>5678.85</v>
      </c>
      <c r="J361" s="40">
        <v>5724.1</v>
      </c>
      <c r="K361" s="31">
        <v>5633.6</v>
      </c>
      <c r="L361" s="31">
        <v>5555.5</v>
      </c>
      <c r="M361" s="31">
        <v>0.22583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263.14999999999998</v>
      </c>
      <c r="D362" s="40">
        <v>264.95</v>
      </c>
      <c r="E362" s="40">
        <v>260.39999999999998</v>
      </c>
      <c r="F362" s="40">
        <v>257.64999999999998</v>
      </c>
      <c r="G362" s="40">
        <v>253.09999999999997</v>
      </c>
      <c r="H362" s="40">
        <v>267.7</v>
      </c>
      <c r="I362" s="40">
        <v>272.25000000000006</v>
      </c>
      <c r="J362" s="40">
        <v>275</v>
      </c>
      <c r="K362" s="31">
        <v>269.5</v>
      </c>
      <c r="L362" s="31">
        <v>262.2</v>
      </c>
      <c r="M362" s="31">
        <v>21.741890000000001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938.5</v>
      </c>
      <c r="D363" s="40">
        <v>948.68333333333339</v>
      </c>
      <c r="E363" s="40">
        <v>924.41666666666674</v>
      </c>
      <c r="F363" s="40">
        <v>910.33333333333337</v>
      </c>
      <c r="G363" s="40">
        <v>886.06666666666672</v>
      </c>
      <c r="H363" s="40">
        <v>962.76666666666677</v>
      </c>
      <c r="I363" s="40">
        <v>987.03333333333342</v>
      </c>
      <c r="J363" s="40">
        <v>1001.1166666666668</v>
      </c>
      <c r="K363" s="31">
        <v>972.95</v>
      </c>
      <c r="L363" s="31">
        <v>934.6</v>
      </c>
      <c r="M363" s="31">
        <v>2.51824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2402.25</v>
      </c>
      <c r="D364" s="40">
        <v>2401.2666666666669</v>
      </c>
      <c r="E364" s="40">
        <v>2385.5333333333338</v>
      </c>
      <c r="F364" s="40">
        <v>2368.8166666666671</v>
      </c>
      <c r="G364" s="40">
        <v>2353.0833333333339</v>
      </c>
      <c r="H364" s="40">
        <v>2417.9833333333336</v>
      </c>
      <c r="I364" s="40">
        <v>2433.7166666666662</v>
      </c>
      <c r="J364" s="40">
        <v>2450.4333333333334</v>
      </c>
      <c r="K364" s="31">
        <v>2417</v>
      </c>
      <c r="L364" s="31">
        <v>2384.5500000000002</v>
      </c>
      <c r="M364" s="31">
        <v>2.2328100000000002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2642.15</v>
      </c>
      <c r="D365" s="40">
        <v>2657.15</v>
      </c>
      <c r="E365" s="40">
        <v>2611</v>
      </c>
      <c r="F365" s="40">
        <v>2579.85</v>
      </c>
      <c r="G365" s="40">
        <v>2533.6999999999998</v>
      </c>
      <c r="H365" s="40">
        <v>2688.3</v>
      </c>
      <c r="I365" s="40">
        <v>2734.4500000000007</v>
      </c>
      <c r="J365" s="40">
        <v>2765.6000000000004</v>
      </c>
      <c r="K365" s="31">
        <v>2703.3</v>
      </c>
      <c r="L365" s="31">
        <v>2626</v>
      </c>
      <c r="M365" s="31">
        <v>10.02614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928.75</v>
      </c>
      <c r="D366" s="40">
        <v>930.91666666666663</v>
      </c>
      <c r="E366" s="40">
        <v>922.83333333333326</v>
      </c>
      <c r="F366" s="40">
        <v>916.91666666666663</v>
      </c>
      <c r="G366" s="40">
        <v>908.83333333333326</v>
      </c>
      <c r="H366" s="40">
        <v>936.83333333333326</v>
      </c>
      <c r="I366" s="40">
        <v>944.91666666666652</v>
      </c>
      <c r="J366" s="40">
        <v>950.83333333333326</v>
      </c>
      <c r="K366" s="31">
        <v>939</v>
      </c>
      <c r="L366" s="31">
        <v>925</v>
      </c>
      <c r="M366" s="31">
        <v>0.22594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2338.0500000000002</v>
      </c>
      <c r="D367" s="40">
        <v>2332.6833333333334</v>
      </c>
      <c r="E367" s="40">
        <v>2310.3666666666668</v>
      </c>
      <c r="F367" s="40">
        <v>2282.6833333333334</v>
      </c>
      <c r="G367" s="40">
        <v>2260.3666666666668</v>
      </c>
      <c r="H367" s="40">
        <v>2360.3666666666668</v>
      </c>
      <c r="I367" s="40">
        <v>2382.6833333333334</v>
      </c>
      <c r="J367" s="40">
        <v>2410.3666666666668</v>
      </c>
      <c r="K367" s="31">
        <v>2355</v>
      </c>
      <c r="L367" s="31">
        <v>2305</v>
      </c>
      <c r="M367" s="31">
        <v>3.2867299999999999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1743.7</v>
      </c>
      <c r="D368" s="40">
        <v>1735.1666666666667</v>
      </c>
      <c r="E368" s="40">
        <v>1705.5333333333335</v>
      </c>
      <c r="F368" s="40">
        <v>1667.3666666666668</v>
      </c>
      <c r="G368" s="40">
        <v>1637.7333333333336</v>
      </c>
      <c r="H368" s="40">
        <v>1773.3333333333335</v>
      </c>
      <c r="I368" s="40">
        <v>1802.9666666666667</v>
      </c>
      <c r="J368" s="40">
        <v>1841.1333333333334</v>
      </c>
      <c r="K368" s="31">
        <v>1764.8</v>
      </c>
      <c r="L368" s="31">
        <v>1697</v>
      </c>
      <c r="M368" s="31">
        <v>1.72984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144.25</v>
      </c>
      <c r="D369" s="40">
        <v>144.25</v>
      </c>
      <c r="E369" s="40">
        <v>140.35</v>
      </c>
      <c r="F369" s="40">
        <v>136.44999999999999</v>
      </c>
      <c r="G369" s="40">
        <v>132.54999999999998</v>
      </c>
      <c r="H369" s="40">
        <v>148.15</v>
      </c>
      <c r="I369" s="40">
        <v>152.04999999999998</v>
      </c>
      <c r="J369" s="40">
        <v>155.95000000000002</v>
      </c>
      <c r="K369" s="31">
        <v>148.15</v>
      </c>
      <c r="L369" s="31">
        <v>140.35</v>
      </c>
      <c r="M369" s="31">
        <v>145.22006999999999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195.05</v>
      </c>
      <c r="D370" s="40">
        <v>191.26666666666665</v>
      </c>
      <c r="E370" s="40">
        <v>186.23333333333329</v>
      </c>
      <c r="F370" s="40">
        <v>177.41666666666663</v>
      </c>
      <c r="G370" s="40">
        <v>172.38333333333327</v>
      </c>
      <c r="H370" s="40">
        <v>200.08333333333331</v>
      </c>
      <c r="I370" s="40">
        <v>205.11666666666667</v>
      </c>
      <c r="J370" s="40">
        <v>213.93333333333334</v>
      </c>
      <c r="K370" s="31">
        <v>196.3</v>
      </c>
      <c r="L370" s="31">
        <v>182.45</v>
      </c>
      <c r="M370" s="31">
        <v>402.64997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478.15</v>
      </c>
      <c r="D371" s="40">
        <v>473.68333333333334</v>
      </c>
      <c r="E371" s="40">
        <v>464.61666666666667</v>
      </c>
      <c r="F371" s="40">
        <v>451.08333333333331</v>
      </c>
      <c r="G371" s="40">
        <v>442.01666666666665</v>
      </c>
      <c r="H371" s="40">
        <v>487.2166666666667</v>
      </c>
      <c r="I371" s="40">
        <v>496.28333333333342</v>
      </c>
      <c r="J371" s="40">
        <v>509.81666666666672</v>
      </c>
      <c r="K371" s="31">
        <v>482.75</v>
      </c>
      <c r="L371" s="31">
        <v>460.15</v>
      </c>
      <c r="M371" s="31">
        <v>20.370429999999999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691.1</v>
      </c>
      <c r="D372" s="40">
        <v>694.5</v>
      </c>
      <c r="E372" s="40">
        <v>684.85</v>
      </c>
      <c r="F372" s="40">
        <v>678.6</v>
      </c>
      <c r="G372" s="40">
        <v>668.95</v>
      </c>
      <c r="H372" s="40">
        <v>700.75</v>
      </c>
      <c r="I372" s="40">
        <v>710.40000000000009</v>
      </c>
      <c r="J372" s="40">
        <v>716.65</v>
      </c>
      <c r="K372" s="31">
        <v>704.15</v>
      </c>
      <c r="L372" s="31">
        <v>688.25</v>
      </c>
      <c r="M372" s="31">
        <v>1.5628599999999999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124.55</v>
      </c>
      <c r="D373" s="40">
        <v>124.60000000000001</v>
      </c>
      <c r="E373" s="40">
        <v>121.20000000000002</v>
      </c>
      <c r="F373" s="40">
        <v>117.85000000000001</v>
      </c>
      <c r="G373" s="40">
        <v>114.45000000000002</v>
      </c>
      <c r="H373" s="40">
        <v>127.95000000000002</v>
      </c>
      <c r="I373" s="40">
        <v>131.35000000000002</v>
      </c>
      <c r="J373" s="40">
        <v>134.70000000000002</v>
      </c>
      <c r="K373" s="31">
        <v>128</v>
      </c>
      <c r="L373" s="31">
        <v>121.25</v>
      </c>
      <c r="M373" s="31">
        <v>8.60107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5453.05</v>
      </c>
      <c r="D374" s="40">
        <v>5437.6833333333334</v>
      </c>
      <c r="E374" s="40">
        <v>5395.3666666666668</v>
      </c>
      <c r="F374" s="40">
        <v>5337.6833333333334</v>
      </c>
      <c r="G374" s="40">
        <v>5295.3666666666668</v>
      </c>
      <c r="H374" s="40">
        <v>5495.3666666666668</v>
      </c>
      <c r="I374" s="40">
        <v>5537.6833333333343</v>
      </c>
      <c r="J374" s="40">
        <v>5595.3666666666668</v>
      </c>
      <c r="K374" s="31">
        <v>5480</v>
      </c>
      <c r="L374" s="31">
        <v>5380</v>
      </c>
      <c r="M374" s="31">
        <v>0.16203999999999999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13697.35</v>
      </c>
      <c r="D375" s="40">
        <v>13767.333333333334</v>
      </c>
      <c r="E375" s="40">
        <v>13560.216666666667</v>
      </c>
      <c r="F375" s="40">
        <v>13423.083333333334</v>
      </c>
      <c r="G375" s="40">
        <v>13215.966666666667</v>
      </c>
      <c r="H375" s="40">
        <v>13904.466666666667</v>
      </c>
      <c r="I375" s="40">
        <v>14111.583333333332</v>
      </c>
      <c r="J375" s="40">
        <v>14248.716666666667</v>
      </c>
      <c r="K375" s="31">
        <v>13974.45</v>
      </c>
      <c r="L375" s="31">
        <v>13630.2</v>
      </c>
      <c r="M375" s="31">
        <v>0.10065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39.65</v>
      </c>
      <c r="D376" s="40">
        <v>39.716666666666669</v>
      </c>
      <c r="E376" s="40">
        <v>38.433333333333337</v>
      </c>
      <c r="F376" s="40">
        <v>37.216666666666669</v>
      </c>
      <c r="G376" s="40">
        <v>35.933333333333337</v>
      </c>
      <c r="H376" s="40">
        <v>40.933333333333337</v>
      </c>
      <c r="I376" s="40">
        <v>42.216666666666669</v>
      </c>
      <c r="J376" s="40">
        <v>43.433333333333337</v>
      </c>
      <c r="K376" s="31">
        <v>41</v>
      </c>
      <c r="L376" s="31">
        <v>38.5</v>
      </c>
      <c r="M376" s="31">
        <v>1036.9531199999999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906.5</v>
      </c>
      <c r="D377" s="40">
        <v>904.86666666666667</v>
      </c>
      <c r="E377" s="40">
        <v>895.73333333333335</v>
      </c>
      <c r="F377" s="40">
        <v>884.9666666666667</v>
      </c>
      <c r="G377" s="40">
        <v>875.83333333333337</v>
      </c>
      <c r="H377" s="40">
        <v>915.63333333333333</v>
      </c>
      <c r="I377" s="40">
        <v>924.76666666666677</v>
      </c>
      <c r="J377" s="40">
        <v>935.5333333333333</v>
      </c>
      <c r="K377" s="31">
        <v>914</v>
      </c>
      <c r="L377" s="31">
        <v>894.1</v>
      </c>
      <c r="M377" s="31">
        <v>1.45024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188.15</v>
      </c>
      <c r="D378" s="40">
        <v>187.28333333333333</v>
      </c>
      <c r="E378" s="40">
        <v>184.41666666666666</v>
      </c>
      <c r="F378" s="40">
        <v>180.68333333333334</v>
      </c>
      <c r="G378" s="40">
        <v>177.81666666666666</v>
      </c>
      <c r="H378" s="40">
        <v>191.01666666666665</v>
      </c>
      <c r="I378" s="40">
        <v>193.88333333333333</v>
      </c>
      <c r="J378" s="40">
        <v>197.61666666666665</v>
      </c>
      <c r="K378" s="31">
        <v>190.15</v>
      </c>
      <c r="L378" s="31">
        <v>183.55</v>
      </c>
      <c r="M378" s="31">
        <v>60.608879999999999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162.35</v>
      </c>
      <c r="D379" s="40">
        <v>161.71666666666667</v>
      </c>
      <c r="E379" s="40">
        <v>157.43333333333334</v>
      </c>
      <c r="F379" s="40">
        <v>152.51666666666668</v>
      </c>
      <c r="G379" s="40">
        <v>148.23333333333335</v>
      </c>
      <c r="H379" s="40">
        <v>166.63333333333333</v>
      </c>
      <c r="I379" s="40">
        <v>170.91666666666669</v>
      </c>
      <c r="J379" s="40">
        <v>175.83333333333331</v>
      </c>
      <c r="K379" s="31">
        <v>166</v>
      </c>
      <c r="L379" s="31">
        <v>156.80000000000001</v>
      </c>
      <c r="M379" s="31">
        <v>94.32123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273.45</v>
      </c>
      <c r="D380" s="40">
        <v>272.75</v>
      </c>
      <c r="E380" s="40">
        <v>270.7</v>
      </c>
      <c r="F380" s="40">
        <v>267.95</v>
      </c>
      <c r="G380" s="40">
        <v>265.89999999999998</v>
      </c>
      <c r="H380" s="40">
        <v>275.5</v>
      </c>
      <c r="I380" s="40">
        <v>277.54999999999995</v>
      </c>
      <c r="J380" s="40">
        <v>280.3</v>
      </c>
      <c r="K380" s="31">
        <v>274.8</v>
      </c>
      <c r="L380" s="31">
        <v>270</v>
      </c>
      <c r="M380" s="31">
        <v>1.84189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885.75</v>
      </c>
      <c r="D381" s="40">
        <v>890.58333333333337</v>
      </c>
      <c r="E381" s="40">
        <v>877.66666666666674</v>
      </c>
      <c r="F381" s="40">
        <v>869.58333333333337</v>
      </c>
      <c r="G381" s="40">
        <v>856.66666666666674</v>
      </c>
      <c r="H381" s="40">
        <v>898.66666666666674</v>
      </c>
      <c r="I381" s="40">
        <v>911.58333333333348</v>
      </c>
      <c r="J381" s="40">
        <v>919.66666666666674</v>
      </c>
      <c r="K381" s="31">
        <v>903.5</v>
      </c>
      <c r="L381" s="31">
        <v>882.5</v>
      </c>
      <c r="M381" s="31">
        <v>2.47573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30.4</v>
      </c>
      <c r="D382" s="40">
        <v>30.383333333333329</v>
      </c>
      <c r="E382" s="40">
        <v>30.066666666666659</v>
      </c>
      <c r="F382" s="40">
        <v>29.733333333333331</v>
      </c>
      <c r="G382" s="40">
        <v>29.416666666666661</v>
      </c>
      <c r="H382" s="40">
        <v>30.716666666666658</v>
      </c>
      <c r="I382" s="40">
        <v>31.033333333333328</v>
      </c>
      <c r="J382" s="40">
        <v>31.366666666666656</v>
      </c>
      <c r="K382" s="31">
        <v>30.7</v>
      </c>
      <c r="L382" s="31">
        <v>30.05</v>
      </c>
      <c r="M382" s="31">
        <v>35.114750000000001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236.05</v>
      </c>
      <c r="D383" s="40">
        <v>236.16666666666666</v>
      </c>
      <c r="E383" s="40">
        <v>232.33333333333331</v>
      </c>
      <c r="F383" s="40">
        <v>228.61666666666665</v>
      </c>
      <c r="G383" s="40">
        <v>224.7833333333333</v>
      </c>
      <c r="H383" s="40">
        <v>239.88333333333333</v>
      </c>
      <c r="I383" s="40">
        <v>243.71666666666664</v>
      </c>
      <c r="J383" s="40">
        <v>247.43333333333334</v>
      </c>
      <c r="K383" s="31">
        <v>240</v>
      </c>
      <c r="L383" s="31">
        <v>232.45</v>
      </c>
      <c r="M383" s="31">
        <v>19.323869999999999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586.6</v>
      </c>
      <c r="D384" s="40">
        <v>587.9666666666667</v>
      </c>
      <c r="E384" s="40">
        <v>584.63333333333344</v>
      </c>
      <c r="F384" s="40">
        <v>582.66666666666674</v>
      </c>
      <c r="G384" s="40">
        <v>579.33333333333348</v>
      </c>
      <c r="H384" s="40">
        <v>589.93333333333339</v>
      </c>
      <c r="I384" s="40">
        <v>593.26666666666665</v>
      </c>
      <c r="J384" s="40">
        <v>595.23333333333335</v>
      </c>
      <c r="K384" s="31">
        <v>591.29999999999995</v>
      </c>
      <c r="L384" s="31">
        <v>586</v>
      </c>
      <c r="M384" s="31">
        <v>0.83625000000000005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285.35000000000002</v>
      </c>
      <c r="D385" s="40">
        <v>285.75000000000006</v>
      </c>
      <c r="E385" s="40">
        <v>282.7000000000001</v>
      </c>
      <c r="F385" s="40">
        <v>280.05000000000007</v>
      </c>
      <c r="G385" s="40">
        <v>277.00000000000011</v>
      </c>
      <c r="H385" s="40">
        <v>288.40000000000009</v>
      </c>
      <c r="I385" s="40">
        <v>291.45000000000005</v>
      </c>
      <c r="J385" s="40">
        <v>294.10000000000008</v>
      </c>
      <c r="K385" s="31">
        <v>288.8</v>
      </c>
      <c r="L385" s="31">
        <v>283.10000000000002</v>
      </c>
      <c r="M385" s="31">
        <v>3.0913300000000001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83.6</v>
      </c>
      <c r="D386" s="40">
        <v>84.2</v>
      </c>
      <c r="E386" s="40">
        <v>82.45</v>
      </c>
      <c r="F386" s="40">
        <v>81.3</v>
      </c>
      <c r="G386" s="40">
        <v>79.55</v>
      </c>
      <c r="H386" s="40">
        <v>85.350000000000009</v>
      </c>
      <c r="I386" s="40">
        <v>87.100000000000009</v>
      </c>
      <c r="J386" s="40">
        <v>88.250000000000014</v>
      </c>
      <c r="K386" s="31">
        <v>85.95</v>
      </c>
      <c r="L386" s="31">
        <v>83.05</v>
      </c>
      <c r="M386" s="31">
        <v>43.296729999999997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2199.4</v>
      </c>
      <c r="D387" s="40">
        <v>2187.25</v>
      </c>
      <c r="E387" s="40">
        <v>2154.5</v>
      </c>
      <c r="F387" s="40">
        <v>2109.6</v>
      </c>
      <c r="G387" s="40">
        <v>2076.85</v>
      </c>
      <c r="H387" s="40">
        <v>2232.15</v>
      </c>
      <c r="I387" s="40">
        <v>2264.9</v>
      </c>
      <c r="J387" s="40">
        <v>2309.8000000000002</v>
      </c>
      <c r="K387" s="31">
        <v>2220</v>
      </c>
      <c r="L387" s="31">
        <v>2142.35</v>
      </c>
      <c r="M387" s="31">
        <v>0.95552000000000004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452.55</v>
      </c>
      <c r="D388" s="40">
        <v>455.73333333333329</v>
      </c>
      <c r="E388" s="40">
        <v>446.71666666666658</v>
      </c>
      <c r="F388" s="40">
        <v>440.88333333333327</v>
      </c>
      <c r="G388" s="40">
        <v>431.86666666666656</v>
      </c>
      <c r="H388" s="40">
        <v>461.56666666666661</v>
      </c>
      <c r="I388" s="40">
        <v>470.58333333333337</v>
      </c>
      <c r="J388" s="40">
        <v>476.41666666666663</v>
      </c>
      <c r="K388" s="31">
        <v>464.75</v>
      </c>
      <c r="L388" s="31">
        <v>449.9</v>
      </c>
      <c r="M388" s="31">
        <v>11.474679999999999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144.30000000000001</v>
      </c>
      <c r="D389" s="40">
        <v>144.41666666666666</v>
      </c>
      <c r="E389" s="40">
        <v>143.38333333333333</v>
      </c>
      <c r="F389" s="40">
        <v>142.46666666666667</v>
      </c>
      <c r="G389" s="40">
        <v>141.43333333333334</v>
      </c>
      <c r="H389" s="40">
        <v>145.33333333333331</v>
      </c>
      <c r="I389" s="40">
        <v>146.36666666666667</v>
      </c>
      <c r="J389" s="40">
        <v>147.2833333333333</v>
      </c>
      <c r="K389" s="31">
        <v>145.44999999999999</v>
      </c>
      <c r="L389" s="31">
        <v>143.5</v>
      </c>
      <c r="M389" s="31">
        <v>8.6652699999999996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1141</v>
      </c>
      <c r="D390" s="40">
        <v>1146.8999999999999</v>
      </c>
      <c r="E390" s="40">
        <v>1132.0999999999997</v>
      </c>
      <c r="F390" s="40">
        <v>1123.1999999999998</v>
      </c>
      <c r="G390" s="40">
        <v>1108.3999999999996</v>
      </c>
      <c r="H390" s="40">
        <v>1155.7999999999997</v>
      </c>
      <c r="I390" s="40">
        <v>1170.5999999999999</v>
      </c>
      <c r="J390" s="40">
        <v>1179.4999999999998</v>
      </c>
      <c r="K390" s="31">
        <v>1161.7</v>
      </c>
      <c r="L390" s="31">
        <v>1138</v>
      </c>
      <c r="M390" s="31">
        <v>2.9984999999999999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2527.85</v>
      </c>
      <c r="D391" s="40">
        <v>2539.3000000000002</v>
      </c>
      <c r="E391" s="40">
        <v>2508.6000000000004</v>
      </c>
      <c r="F391" s="40">
        <v>2489.3500000000004</v>
      </c>
      <c r="G391" s="40">
        <v>2458.6500000000005</v>
      </c>
      <c r="H391" s="40">
        <v>2558.5500000000002</v>
      </c>
      <c r="I391" s="40">
        <v>2589.25</v>
      </c>
      <c r="J391" s="40">
        <v>2608.5</v>
      </c>
      <c r="K391" s="31">
        <v>2570</v>
      </c>
      <c r="L391" s="31">
        <v>2520.0500000000002</v>
      </c>
      <c r="M391" s="31">
        <v>44.857210000000002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120.9</v>
      </c>
      <c r="D392" s="40">
        <v>121.60000000000001</v>
      </c>
      <c r="E392" s="40">
        <v>118.30000000000001</v>
      </c>
      <c r="F392" s="40">
        <v>115.7</v>
      </c>
      <c r="G392" s="40">
        <v>112.4</v>
      </c>
      <c r="H392" s="40">
        <v>124.20000000000002</v>
      </c>
      <c r="I392" s="40">
        <v>127.5</v>
      </c>
      <c r="J392" s="40">
        <v>130.10000000000002</v>
      </c>
      <c r="K392" s="31">
        <v>124.9</v>
      </c>
      <c r="L392" s="31">
        <v>119</v>
      </c>
      <c r="M392" s="31">
        <v>0.72782999999999998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1458</v>
      </c>
      <c r="D393" s="40">
        <v>1458.25</v>
      </c>
      <c r="E393" s="40">
        <v>1441.5</v>
      </c>
      <c r="F393" s="40">
        <v>1425</v>
      </c>
      <c r="G393" s="40">
        <v>1408.25</v>
      </c>
      <c r="H393" s="40">
        <v>1474.75</v>
      </c>
      <c r="I393" s="40">
        <v>1491.5</v>
      </c>
      <c r="J393" s="40">
        <v>1508</v>
      </c>
      <c r="K393" s="31">
        <v>1475</v>
      </c>
      <c r="L393" s="31">
        <v>1441.75</v>
      </c>
      <c r="M393" s="31">
        <v>0.41006999999999999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1965.05</v>
      </c>
      <c r="D394" s="40">
        <v>1953.3666666666668</v>
      </c>
      <c r="E394" s="40">
        <v>1926.6833333333336</v>
      </c>
      <c r="F394" s="40">
        <v>1888.3166666666668</v>
      </c>
      <c r="G394" s="40">
        <v>1861.6333333333337</v>
      </c>
      <c r="H394" s="40">
        <v>1991.7333333333336</v>
      </c>
      <c r="I394" s="40">
        <v>2018.416666666667</v>
      </c>
      <c r="J394" s="40">
        <v>2056.7833333333338</v>
      </c>
      <c r="K394" s="31">
        <v>1980.05</v>
      </c>
      <c r="L394" s="31">
        <v>1915</v>
      </c>
      <c r="M394" s="31">
        <v>0.96633999999999998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1020.1</v>
      </c>
      <c r="D395" s="40">
        <v>1019.0333333333333</v>
      </c>
      <c r="E395" s="40">
        <v>1011.0666666666666</v>
      </c>
      <c r="F395" s="40">
        <v>1002.0333333333333</v>
      </c>
      <c r="G395" s="40">
        <v>994.06666666666661</v>
      </c>
      <c r="H395" s="40">
        <v>1028.0666666666666</v>
      </c>
      <c r="I395" s="40">
        <v>1036.0333333333333</v>
      </c>
      <c r="J395" s="40">
        <v>1045.0666666666666</v>
      </c>
      <c r="K395" s="31">
        <v>1027</v>
      </c>
      <c r="L395" s="31">
        <v>1010</v>
      </c>
      <c r="M395" s="31">
        <v>31.684840000000001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1205.95</v>
      </c>
      <c r="D396" s="40">
        <v>1205.8500000000001</v>
      </c>
      <c r="E396" s="40">
        <v>1196.9000000000003</v>
      </c>
      <c r="F396" s="40">
        <v>1187.8500000000001</v>
      </c>
      <c r="G396" s="40">
        <v>1178.9000000000003</v>
      </c>
      <c r="H396" s="40">
        <v>1214.9000000000003</v>
      </c>
      <c r="I396" s="40">
        <v>1223.8500000000001</v>
      </c>
      <c r="J396" s="40">
        <v>1232.9000000000003</v>
      </c>
      <c r="K396" s="31">
        <v>1214.8</v>
      </c>
      <c r="L396" s="31">
        <v>1196.8</v>
      </c>
      <c r="M396" s="31">
        <v>16.231179999999998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500.2</v>
      </c>
      <c r="D397" s="40">
        <v>492.2833333333333</v>
      </c>
      <c r="E397" s="40">
        <v>481.21666666666658</v>
      </c>
      <c r="F397" s="40">
        <v>462.23333333333329</v>
      </c>
      <c r="G397" s="40">
        <v>451.16666666666657</v>
      </c>
      <c r="H397" s="40">
        <v>511.26666666666659</v>
      </c>
      <c r="I397" s="40">
        <v>522.33333333333326</v>
      </c>
      <c r="J397" s="40">
        <v>541.31666666666661</v>
      </c>
      <c r="K397" s="31">
        <v>503.35</v>
      </c>
      <c r="L397" s="31">
        <v>473.3</v>
      </c>
      <c r="M397" s="31">
        <v>6.2419399999999996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28.35</v>
      </c>
      <c r="D398" s="40">
        <v>28.283333333333335</v>
      </c>
      <c r="E398" s="40">
        <v>27.266666666666669</v>
      </c>
      <c r="F398" s="40">
        <v>26.183333333333334</v>
      </c>
      <c r="G398" s="40">
        <v>25.166666666666668</v>
      </c>
      <c r="H398" s="40">
        <v>29.366666666666671</v>
      </c>
      <c r="I398" s="40">
        <v>30.383333333333336</v>
      </c>
      <c r="J398" s="40">
        <v>31.466666666666672</v>
      </c>
      <c r="K398" s="31">
        <v>29.3</v>
      </c>
      <c r="L398" s="31">
        <v>27.2</v>
      </c>
      <c r="M398" s="31">
        <v>224.30813000000001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3091.1</v>
      </c>
      <c r="D399" s="40">
        <v>3093.1333333333337</v>
      </c>
      <c r="E399" s="40">
        <v>3048.0166666666673</v>
      </c>
      <c r="F399" s="40">
        <v>3004.9333333333338</v>
      </c>
      <c r="G399" s="40">
        <v>2959.8166666666675</v>
      </c>
      <c r="H399" s="40">
        <v>3136.2166666666672</v>
      </c>
      <c r="I399" s="40">
        <v>3181.333333333333</v>
      </c>
      <c r="J399" s="40">
        <v>3224.416666666667</v>
      </c>
      <c r="K399" s="31">
        <v>3138.25</v>
      </c>
      <c r="L399" s="31">
        <v>3050.05</v>
      </c>
      <c r="M399" s="31">
        <v>0.66417999999999999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11195.45</v>
      </c>
      <c r="D400" s="40">
        <v>11110.199999999999</v>
      </c>
      <c r="E400" s="40">
        <v>10965.399999999998</v>
      </c>
      <c r="F400" s="40">
        <v>10735.349999999999</v>
      </c>
      <c r="G400" s="40">
        <v>10590.549999999997</v>
      </c>
      <c r="H400" s="40">
        <v>11340.249999999998</v>
      </c>
      <c r="I400" s="40">
        <v>11485.049999999997</v>
      </c>
      <c r="J400" s="40">
        <v>11715.099999999999</v>
      </c>
      <c r="K400" s="31">
        <v>11255</v>
      </c>
      <c r="L400" s="31">
        <v>10880.15</v>
      </c>
      <c r="M400" s="31">
        <v>3.1614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7785.25</v>
      </c>
      <c r="D401" s="40">
        <v>7829.9833333333336</v>
      </c>
      <c r="E401" s="40">
        <v>7730.2666666666673</v>
      </c>
      <c r="F401" s="40">
        <v>7675.2833333333338</v>
      </c>
      <c r="G401" s="40">
        <v>7575.5666666666675</v>
      </c>
      <c r="H401" s="40">
        <v>7884.9666666666672</v>
      </c>
      <c r="I401" s="40">
        <v>7984.6833333333343</v>
      </c>
      <c r="J401" s="40">
        <v>8039.666666666667</v>
      </c>
      <c r="K401" s="31">
        <v>7929.7</v>
      </c>
      <c r="L401" s="31">
        <v>7775</v>
      </c>
      <c r="M401" s="31">
        <v>0.26860000000000001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7435.05</v>
      </c>
      <c r="D402" s="40">
        <v>7419.45</v>
      </c>
      <c r="E402" s="40">
        <v>7340.5999999999995</v>
      </c>
      <c r="F402" s="40">
        <v>7246.15</v>
      </c>
      <c r="G402" s="40">
        <v>7167.2999999999993</v>
      </c>
      <c r="H402" s="40">
        <v>7513.9</v>
      </c>
      <c r="I402" s="40">
        <v>7592.75</v>
      </c>
      <c r="J402" s="40">
        <v>7687.2</v>
      </c>
      <c r="K402" s="31">
        <v>7498.3</v>
      </c>
      <c r="L402" s="31">
        <v>7325</v>
      </c>
      <c r="M402" s="31">
        <v>4.3700000000000003E-2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114.85</v>
      </c>
      <c r="D403" s="40">
        <v>115.39999999999999</v>
      </c>
      <c r="E403" s="40">
        <v>112.99999999999999</v>
      </c>
      <c r="F403" s="40">
        <v>111.14999999999999</v>
      </c>
      <c r="G403" s="40">
        <v>108.74999999999999</v>
      </c>
      <c r="H403" s="40">
        <v>117.24999999999999</v>
      </c>
      <c r="I403" s="40">
        <v>119.64999999999999</v>
      </c>
      <c r="J403" s="40">
        <v>121.49999999999999</v>
      </c>
      <c r="K403" s="31">
        <v>117.8</v>
      </c>
      <c r="L403" s="31">
        <v>113.55</v>
      </c>
      <c r="M403" s="31">
        <v>7.8125200000000001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203.3</v>
      </c>
      <c r="D404" s="40">
        <v>203</v>
      </c>
      <c r="E404" s="40">
        <v>198.3</v>
      </c>
      <c r="F404" s="40">
        <v>193.3</v>
      </c>
      <c r="G404" s="40">
        <v>188.60000000000002</v>
      </c>
      <c r="H404" s="40">
        <v>208</v>
      </c>
      <c r="I404" s="40">
        <v>212.7</v>
      </c>
      <c r="J404" s="40">
        <v>217.7</v>
      </c>
      <c r="K404" s="31">
        <v>207.7</v>
      </c>
      <c r="L404" s="31">
        <v>198</v>
      </c>
      <c r="M404" s="31">
        <v>13.82887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327.5</v>
      </c>
      <c r="D405" s="40">
        <v>328.16666666666669</v>
      </c>
      <c r="E405" s="40">
        <v>322.33333333333337</v>
      </c>
      <c r="F405" s="40">
        <v>317.16666666666669</v>
      </c>
      <c r="G405" s="40">
        <v>311.33333333333337</v>
      </c>
      <c r="H405" s="40">
        <v>333.33333333333337</v>
      </c>
      <c r="I405" s="40">
        <v>339.16666666666674</v>
      </c>
      <c r="J405" s="40">
        <v>344.33333333333337</v>
      </c>
      <c r="K405" s="31">
        <v>334</v>
      </c>
      <c r="L405" s="31">
        <v>323</v>
      </c>
      <c r="M405" s="31">
        <v>0.41891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2346.9</v>
      </c>
      <c r="D406" s="40">
        <v>2352.7833333333333</v>
      </c>
      <c r="E406" s="40">
        <v>2317.6166666666668</v>
      </c>
      <c r="F406" s="40">
        <v>2288.3333333333335</v>
      </c>
      <c r="G406" s="40">
        <v>2253.166666666667</v>
      </c>
      <c r="H406" s="40">
        <v>2382.0666666666666</v>
      </c>
      <c r="I406" s="40">
        <v>2417.2333333333336</v>
      </c>
      <c r="J406" s="40">
        <v>2446.5166666666664</v>
      </c>
      <c r="K406" s="31">
        <v>2387.9499999999998</v>
      </c>
      <c r="L406" s="31">
        <v>2323.5</v>
      </c>
      <c r="M406" s="31">
        <v>6.1129999999999997E-2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549.4</v>
      </c>
      <c r="D407" s="40">
        <v>552.18333333333328</v>
      </c>
      <c r="E407" s="40">
        <v>541.41666666666652</v>
      </c>
      <c r="F407" s="40">
        <v>533.43333333333328</v>
      </c>
      <c r="G407" s="40">
        <v>522.66666666666652</v>
      </c>
      <c r="H407" s="40">
        <v>560.16666666666652</v>
      </c>
      <c r="I407" s="40">
        <v>570.93333333333317</v>
      </c>
      <c r="J407" s="40">
        <v>578.91666666666652</v>
      </c>
      <c r="K407" s="31">
        <v>562.95000000000005</v>
      </c>
      <c r="L407" s="31">
        <v>544.20000000000005</v>
      </c>
      <c r="M407" s="31">
        <v>1.4763900000000001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117.45</v>
      </c>
      <c r="D408" s="40">
        <v>116.16666666666667</v>
      </c>
      <c r="E408" s="40">
        <v>113.93333333333334</v>
      </c>
      <c r="F408" s="40">
        <v>110.41666666666667</v>
      </c>
      <c r="G408" s="40">
        <v>108.18333333333334</v>
      </c>
      <c r="H408" s="40">
        <v>119.68333333333334</v>
      </c>
      <c r="I408" s="40">
        <v>121.91666666666666</v>
      </c>
      <c r="J408" s="40">
        <v>125.43333333333334</v>
      </c>
      <c r="K408" s="31">
        <v>118.4</v>
      </c>
      <c r="L408" s="31">
        <v>112.65</v>
      </c>
      <c r="M408" s="31">
        <v>44.232080000000003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263.95</v>
      </c>
      <c r="D409" s="40">
        <v>263.95</v>
      </c>
      <c r="E409" s="40">
        <v>256</v>
      </c>
      <c r="F409" s="40">
        <v>248.05</v>
      </c>
      <c r="G409" s="40">
        <v>240.10000000000002</v>
      </c>
      <c r="H409" s="40">
        <v>271.89999999999998</v>
      </c>
      <c r="I409" s="40">
        <v>279.84999999999991</v>
      </c>
      <c r="J409" s="40">
        <v>287.79999999999995</v>
      </c>
      <c r="K409" s="31">
        <v>271.89999999999998</v>
      </c>
      <c r="L409" s="31">
        <v>256</v>
      </c>
      <c r="M409" s="31">
        <v>3.2293699999999999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29382.400000000001</v>
      </c>
      <c r="D410" s="40">
        <v>29358.5</v>
      </c>
      <c r="E410" s="40">
        <v>29191.9</v>
      </c>
      <c r="F410" s="40">
        <v>29001.4</v>
      </c>
      <c r="G410" s="40">
        <v>28834.800000000003</v>
      </c>
      <c r="H410" s="40">
        <v>29549</v>
      </c>
      <c r="I410" s="40">
        <v>29715.599999999999</v>
      </c>
      <c r="J410" s="40">
        <v>29906.1</v>
      </c>
      <c r="K410" s="31">
        <v>29525.1</v>
      </c>
      <c r="L410" s="31">
        <v>29168</v>
      </c>
      <c r="M410" s="31">
        <v>0.20612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2086.1999999999998</v>
      </c>
      <c r="D411" s="40">
        <v>2095.6</v>
      </c>
      <c r="E411" s="40">
        <v>2052.6</v>
      </c>
      <c r="F411" s="40">
        <v>2019</v>
      </c>
      <c r="G411" s="40">
        <v>1976</v>
      </c>
      <c r="H411" s="40">
        <v>2129.1999999999998</v>
      </c>
      <c r="I411" s="40">
        <v>2172.1999999999998</v>
      </c>
      <c r="J411" s="40">
        <v>2205.7999999999997</v>
      </c>
      <c r="K411" s="31">
        <v>2138.6</v>
      </c>
      <c r="L411" s="31">
        <v>2062</v>
      </c>
      <c r="M411" s="31">
        <v>0.45326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1300.3499999999999</v>
      </c>
      <c r="D412" s="40">
        <v>1299.1833333333334</v>
      </c>
      <c r="E412" s="40">
        <v>1287.1666666666667</v>
      </c>
      <c r="F412" s="40">
        <v>1273.9833333333333</v>
      </c>
      <c r="G412" s="40">
        <v>1261.9666666666667</v>
      </c>
      <c r="H412" s="40">
        <v>1312.3666666666668</v>
      </c>
      <c r="I412" s="40">
        <v>1324.3833333333332</v>
      </c>
      <c r="J412" s="40">
        <v>1337.5666666666668</v>
      </c>
      <c r="K412" s="31">
        <v>1311.2</v>
      </c>
      <c r="L412" s="31">
        <v>1286</v>
      </c>
      <c r="M412" s="31">
        <v>9.0644100000000005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2127.5500000000002</v>
      </c>
      <c r="D413" s="40">
        <v>2114.85</v>
      </c>
      <c r="E413" s="40">
        <v>2084.6999999999998</v>
      </c>
      <c r="F413" s="40">
        <v>2041.85</v>
      </c>
      <c r="G413" s="40">
        <v>2011.6999999999998</v>
      </c>
      <c r="H413" s="40">
        <v>2157.6999999999998</v>
      </c>
      <c r="I413" s="40">
        <v>2187.8500000000004</v>
      </c>
      <c r="J413" s="40">
        <v>2230.6999999999998</v>
      </c>
      <c r="K413" s="31">
        <v>2145</v>
      </c>
      <c r="L413" s="31">
        <v>2072</v>
      </c>
      <c r="M413" s="31">
        <v>2.60703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803.1</v>
      </c>
      <c r="D414" s="40">
        <v>793.69999999999993</v>
      </c>
      <c r="E414" s="40">
        <v>772.39999999999986</v>
      </c>
      <c r="F414" s="40">
        <v>741.69999999999993</v>
      </c>
      <c r="G414" s="40">
        <v>720.39999999999986</v>
      </c>
      <c r="H414" s="40">
        <v>824.39999999999986</v>
      </c>
      <c r="I414" s="40">
        <v>845.69999999999982</v>
      </c>
      <c r="J414" s="40">
        <v>876.39999999999986</v>
      </c>
      <c r="K414" s="31">
        <v>815</v>
      </c>
      <c r="L414" s="31">
        <v>763</v>
      </c>
      <c r="M414" s="31">
        <v>6.0284500000000003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2015</v>
      </c>
      <c r="D415" s="40">
        <v>2014</v>
      </c>
      <c r="E415" s="40">
        <v>1991</v>
      </c>
      <c r="F415" s="40">
        <v>1967</v>
      </c>
      <c r="G415" s="40">
        <v>1944</v>
      </c>
      <c r="H415" s="40">
        <v>2038</v>
      </c>
      <c r="I415" s="40">
        <v>2061</v>
      </c>
      <c r="J415" s="40">
        <v>2085</v>
      </c>
      <c r="K415" s="31">
        <v>2037</v>
      </c>
      <c r="L415" s="31">
        <v>1990</v>
      </c>
      <c r="M415" s="31">
        <v>0.45318000000000003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1627.85</v>
      </c>
      <c r="D416" s="40">
        <v>1628.2833333333335</v>
      </c>
      <c r="E416" s="40">
        <v>1613.5666666666671</v>
      </c>
      <c r="F416" s="40">
        <v>1599.2833333333335</v>
      </c>
      <c r="G416" s="40">
        <v>1584.5666666666671</v>
      </c>
      <c r="H416" s="40">
        <v>1642.5666666666671</v>
      </c>
      <c r="I416" s="40">
        <v>1657.2833333333338</v>
      </c>
      <c r="J416" s="40">
        <v>1671.5666666666671</v>
      </c>
      <c r="K416" s="31">
        <v>1643</v>
      </c>
      <c r="L416" s="31">
        <v>1614</v>
      </c>
      <c r="M416" s="31">
        <v>0.50990999999999997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892.5</v>
      </c>
      <c r="D417" s="40">
        <v>899.4666666666667</v>
      </c>
      <c r="E417" s="40">
        <v>877.03333333333342</v>
      </c>
      <c r="F417" s="40">
        <v>861.56666666666672</v>
      </c>
      <c r="G417" s="40">
        <v>839.13333333333344</v>
      </c>
      <c r="H417" s="40">
        <v>914.93333333333339</v>
      </c>
      <c r="I417" s="40">
        <v>937.36666666666679</v>
      </c>
      <c r="J417" s="40">
        <v>952.83333333333337</v>
      </c>
      <c r="K417" s="31">
        <v>921.9</v>
      </c>
      <c r="L417" s="31">
        <v>884</v>
      </c>
      <c r="M417" s="31">
        <v>2.2227899999999998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572.45000000000005</v>
      </c>
      <c r="D418" s="40">
        <v>576.83333333333337</v>
      </c>
      <c r="E418" s="40">
        <v>565.61666666666679</v>
      </c>
      <c r="F418" s="40">
        <v>558.78333333333342</v>
      </c>
      <c r="G418" s="40">
        <v>547.56666666666683</v>
      </c>
      <c r="H418" s="40">
        <v>583.66666666666674</v>
      </c>
      <c r="I418" s="40">
        <v>594.88333333333321</v>
      </c>
      <c r="J418" s="40">
        <v>601.7166666666667</v>
      </c>
      <c r="K418" s="31">
        <v>588.04999999999995</v>
      </c>
      <c r="L418" s="31">
        <v>570</v>
      </c>
      <c r="M418" s="31">
        <v>0.52073999999999998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75.8</v>
      </c>
      <c r="D419" s="40">
        <v>75.850000000000009</v>
      </c>
      <c r="E419" s="40">
        <v>74.950000000000017</v>
      </c>
      <c r="F419" s="40">
        <v>74.100000000000009</v>
      </c>
      <c r="G419" s="40">
        <v>73.200000000000017</v>
      </c>
      <c r="H419" s="40">
        <v>76.700000000000017</v>
      </c>
      <c r="I419" s="40">
        <v>77.600000000000023</v>
      </c>
      <c r="J419" s="40">
        <v>78.450000000000017</v>
      </c>
      <c r="K419" s="31">
        <v>76.75</v>
      </c>
      <c r="L419" s="31">
        <v>75</v>
      </c>
      <c r="M419" s="31">
        <v>26.21414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106.95</v>
      </c>
      <c r="D420" s="40">
        <v>107.38333333333333</v>
      </c>
      <c r="E420" s="40">
        <v>106.26666666666665</v>
      </c>
      <c r="F420" s="40">
        <v>105.58333333333333</v>
      </c>
      <c r="G420" s="40">
        <v>104.46666666666665</v>
      </c>
      <c r="H420" s="40">
        <v>108.06666666666665</v>
      </c>
      <c r="I420" s="40">
        <v>109.18333333333332</v>
      </c>
      <c r="J420" s="40">
        <v>109.86666666666665</v>
      </c>
      <c r="K420" s="31">
        <v>108.5</v>
      </c>
      <c r="L420" s="31">
        <v>106.7</v>
      </c>
      <c r="M420" s="31">
        <v>2.7860999999999998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460</v>
      </c>
      <c r="D421" s="40">
        <v>453.8</v>
      </c>
      <c r="E421" s="40">
        <v>445.3</v>
      </c>
      <c r="F421" s="40">
        <v>430.6</v>
      </c>
      <c r="G421" s="40">
        <v>422.1</v>
      </c>
      <c r="H421" s="40">
        <v>468.5</v>
      </c>
      <c r="I421" s="40">
        <v>477</v>
      </c>
      <c r="J421" s="40">
        <v>491.7</v>
      </c>
      <c r="K421" s="31">
        <v>462.3</v>
      </c>
      <c r="L421" s="31">
        <v>439.1</v>
      </c>
      <c r="M421" s="31">
        <v>386.35937999999999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114.4</v>
      </c>
      <c r="D422" s="40">
        <v>113.46666666666665</v>
      </c>
      <c r="E422" s="40">
        <v>111.5333333333333</v>
      </c>
      <c r="F422" s="40">
        <v>108.66666666666664</v>
      </c>
      <c r="G422" s="40">
        <v>106.73333333333329</v>
      </c>
      <c r="H422" s="40">
        <v>116.33333333333331</v>
      </c>
      <c r="I422" s="40">
        <v>118.26666666666668</v>
      </c>
      <c r="J422" s="40">
        <v>121.13333333333333</v>
      </c>
      <c r="K422" s="31">
        <v>115.4</v>
      </c>
      <c r="L422" s="31">
        <v>110.6</v>
      </c>
      <c r="M422" s="31">
        <v>798.33166000000006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414.35</v>
      </c>
      <c r="D423" s="40">
        <v>407.23333333333335</v>
      </c>
      <c r="E423" s="40">
        <v>388.16666666666669</v>
      </c>
      <c r="F423" s="40">
        <v>361.98333333333335</v>
      </c>
      <c r="G423" s="40">
        <v>342.91666666666669</v>
      </c>
      <c r="H423" s="40">
        <v>433.41666666666669</v>
      </c>
      <c r="I423" s="40">
        <v>452.48333333333329</v>
      </c>
      <c r="J423" s="40">
        <v>478.66666666666669</v>
      </c>
      <c r="K423" s="31">
        <v>426.3</v>
      </c>
      <c r="L423" s="31">
        <v>381.05</v>
      </c>
      <c r="M423" s="31">
        <v>81.236279999999994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286.95</v>
      </c>
      <c r="D424" s="40">
        <v>287.81666666666666</v>
      </c>
      <c r="E424" s="40">
        <v>284.73333333333335</v>
      </c>
      <c r="F424" s="40">
        <v>282.51666666666671</v>
      </c>
      <c r="G424" s="40">
        <v>279.43333333333339</v>
      </c>
      <c r="H424" s="40">
        <v>290.0333333333333</v>
      </c>
      <c r="I424" s="40">
        <v>293.11666666666667</v>
      </c>
      <c r="J424" s="40">
        <v>295.33333333333326</v>
      </c>
      <c r="K424" s="31">
        <v>290.89999999999998</v>
      </c>
      <c r="L424" s="31">
        <v>285.60000000000002</v>
      </c>
      <c r="M424" s="31">
        <v>2.5996100000000002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594.6</v>
      </c>
      <c r="D425" s="40">
        <v>591.38333333333333</v>
      </c>
      <c r="E425" s="40">
        <v>581.26666666666665</v>
      </c>
      <c r="F425" s="40">
        <v>567.93333333333328</v>
      </c>
      <c r="G425" s="40">
        <v>557.81666666666661</v>
      </c>
      <c r="H425" s="40">
        <v>604.7166666666667</v>
      </c>
      <c r="I425" s="40">
        <v>614.83333333333326</v>
      </c>
      <c r="J425" s="40">
        <v>628.16666666666674</v>
      </c>
      <c r="K425" s="31">
        <v>601.5</v>
      </c>
      <c r="L425" s="31">
        <v>578.04999999999995</v>
      </c>
      <c r="M425" s="31">
        <v>6.7514799999999999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665.6</v>
      </c>
      <c r="D426" s="40">
        <v>665.2833333333333</v>
      </c>
      <c r="E426" s="40">
        <v>661.31666666666661</v>
      </c>
      <c r="F426" s="40">
        <v>657.0333333333333</v>
      </c>
      <c r="G426" s="40">
        <v>653.06666666666661</v>
      </c>
      <c r="H426" s="40">
        <v>669.56666666666661</v>
      </c>
      <c r="I426" s="40">
        <v>673.5333333333333</v>
      </c>
      <c r="J426" s="40">
        <v>677.81666666666661</v>
      </c>
      <c r="K426" s="31">
        <v>669.25</v>
      </c>
      <c r="L426" s="31">
        <v>661</v>
      </c>
      <c r="M426" s="31">
        <v>1.13276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405.85</v>
      </c>
      <c r="D427" s="40">
        <v>406.38333333333338</v>
      </c>
      <c r="E427" s="40">
        <v>403.06666666666678</v>
      </c>
      <c r="F427" s="40">
        <v>400.28333333333342</v>
      </c>
      <c r="G427" s="40">
        <v>396.96666666666681</v>
      </c>
      <c r="H427" s="40">
        <v>409.16666666666674</v>
      </c>
      <c r="I427" s="40">
        <v>412.48333333333335</v>
      </c>
      <c r="J427" s="40">
        <v>415.26666666666671</v>
      </c>
      <c r="K427" s="31">
        <v>409.7</v>
      </c>
      <c r="L427" s="31">
        <v>403.6</v>
      </c>
      <c r="M427" s="31">
        <v>2.1893199999999999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294.89999999999998</v>
      </c>
      <c r="D428" s="40">
        <v>297.75</v>
      </c>
      <c r="E428" s="40">
        <v>290.5</v>
      </c>
      <c r="F428" s="40">
        <v>286.10000000000002</v>
      </c>
      <c r="G428" s="40">
        <v>278.85000000000002</v>
      </c>
      <c r="H428" s="40">
        <v>302.14999999999998</v>
      </c>
      <c r="I428" s="40">
        <v>309.39999999999998</v>
      </c>
      <c r="J428" s="40">
        <v>313.79999999999995</v>
      </c>
      <c r="K428" s="31">
        <v>305</v>
      </c>
      <c r="L428" s="31">
        <v>293.35000000000002</v>
      </c>
      <c r="M428" s="31">
        <v>18.837669999999999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811.3</v>
      </c>
      <c r="D429" s="40">
        <v>800.80000000000007</v>
      </c>
      <c r="E429" s="40">
        <v>781.85000000000014</v>
      </c>
      <c r="F429" s="40">
        <v>752.40000000000009</v>
      </c>
      <c r="G429" s="40">
        <v>733.45000000000016</v>
      </c>
      <c r="H429" s="40">
        <v>830.25000000000011</v>
      </c>
      <c r="I429" s="40">
        <v>849.20000000000016</v>
      </c>
      <c r="J429" s="40">
        <v>878.65000000000009</v>
      </c>
      <c r="K429" s="31">
        <v>819.75</v>
      </c>
      <c r="L429" s="31">
        <v>771.35</v>
      </c>
      <c r="M429" s="31">
        <v>185.65413000000001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500.7</v>
      </c>
      <c r="D430" s="40">
        <v>500.36666666666662</v>
      </c>
      <c r="E430" s="40">
        <v>494.33333333333326</v>
      </c>
      <c r="F430" s="40">
        <v>487.96666666666664</v>
      </c>
      <c r="G430" s="40">
        <v>481.93333333333328</v>
      </c>
      <c r="H430" s="40">
        <v>506.73333333333323</v>
      </c>
      <c r="I430" s="40">
        <v>512.76666666666665</v>
      </c>
      <c r="J430" s="40">
        <v>519.13333333333321</v>
      </c>
      <c r="K430" s="31">
        <v>506.4</v>
      </c>
      <c r="L430" s="31">
        <v>494</v>
      </c>
      <c r="M430" s="31">
        <v>10.71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3348.65</v>
      </c>
      <c r="D431" s="40">
        <v>3374.6333333333332</v>
      </c>
      <c r="E431" s="40">
        <v>3286.0166666666664</v>
      </c>
      <c r="F431" s="40">
        <v>3223.3833333333332</v>
      </c>
      <c r="G431" s="40">
        <v>3134.7666666666664</v>
      </c>
      <c r="H431" s="40">
        <v>3437.2666666666664</v>
      </c>
      <c r="I431" s="40">
        <v>3525.8833333333332</v>
      </c>
      <c r="J431" s="40">
        <v>3588.5166666666664</v>
      </c>
      <c r="K431" s="31">
        <v>3463.25</v>
      </c>
      <c r="L431" s="31">
        <v>3312</v>
      </c>
      <c r="M431" s="31">
        <v>0.28249999999999997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2439.75</v>
      </c>
      <c r="D432" s="40">
        <v>2401.8000000000002</v>
      </c>
      <c r="E432" s="40">
        <v>2343.7500000000005</v>
      </c>
      <c r="F432" s="40">
        <v>2247.7500000000005</v>
      </c>
      <c r="G432" s="40">
        <v>2189.7000000000007</v>
      </c>
      <c r="H432" s="40">
        <v>2497.8000000000002</v>
      </c>
      <c r="I432" s="40">
        <v>2555.8499999999995</v>
      </c>
      <c r="J432" s="40">
        <v>2651.85</v>
      </c>
      <c r="K432" s="31">
        <v>2459.85</v>
      </c>
      <c r="L432" s="31">
        <v>2305.8000000000002</v>
      </c>
      <c r="M432" s="31">
        <v>0.82076000000000005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903.4</v>
      </c>
      <c r="D433" s="40">
        <v>902.25</v>
      </c>
      <c r="E433" s="40">
        <v>892.65</v>
      </c>
      <c r="F433" s="40">
        <v>881.9</v>
      </c>
      <c r="G433" s="40">
        <v>872.3</v>
      </c>
      <c r="H433" s="40">
        <v>913</v>
      </c>
      <c r="I433" s="40">
        <v>922.59999999999991</v>
      </c>
      <c r="J433" s="40">
        <v>933.35</v>
      </c>
      <c r="K433" s="31">
        <v>911.85</v>
      </c>
      <c r="L433" s="31">
        <v>891.5</v>
      </c>
      <c r="M433" s="31">
        <v>0.94603000000000004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467.95</v>
      </c>
      <c r="D434" s="40">
        <v>471.2833333333333</v>
      </c>
      <c r="E434" s="40">
        <v>461.66666666666663</v>
      </c>
      <c r="F434" s="40">
        <v>455.38333333333333</v>
      </c>
      <c r="G434" s="40">
        <v>445.76666666666665</v>
      </c>
      <c r="H434" s="40">
        <v>477.56666666666661</v>
      </c>
      <c r="I434" s="40">
        <v>487.18333333333328</v>
      </c>
      <c r="J434" s="40">
        <v>493.46666666666658</v>
      </c>
      <c r="K434" s="31">
        <v>480.9</v>
      </c>
      <c r="L434" s="31">
        <v>465</v>
      </c>
      <c r="M434" s="31">
        <v>42.942039999999999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331.75</v>
      </c>
      <c r="D435" s="40">
        <v>330.63333333333333</v>
      </c>
      <c r="E435" s="40">
        <v>326.46666666666664</v>
      </c>
      <c r="F435" s="40">
        <v>321.18333333333334</v>
      </c>
      <c r="G435" s="40">
        <v>317.01666666666665</v>
      </c>
      <c r="H435" s="40">
        <v>335.91666666666663</v>
      </c>
      <c r="I435" s="40">
        <v>340.08333333333337</v>
      </c>
      <c r="J435" s="40">
        <v>345.36666666666662</v>
      </c>
      <c r="K435" s="31">
        <v>334.8</v>
      </c>
      <c r="L435" s="31">
        <v>325.35000000000002</v>
      </c>
      <c r="M435" s="31">
        <v>1.6089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2317.5</v>
      </c>
      <c r="D436" s="40">
        <v>2303.4333333333334</v>
      </c>
      <c r="E436" s="40">
        <v>2279.0666666666666</v>
      </c>
      <c r="F436" s="40">
        <v>2240.6333333333332</v>
      </c>
      <c r="G436" s="40">
        <v>2216.2666666666664</v>
      </c>
      <c r="H436" s="40">
        <v>2341.8666666666668</v>
      </c>
      <c r="I436" s="40">
        <v>2366.2333333333336</v>
      </c>
      <c r="J436" s="40">
        <v>2404.666666666667</v>
      </c>
      <c r="K436" s="31">
        <v>2327.8000000000002</v>
      </c>
      <c r="L436" s="31">
        <v>2265</v>
      </c>
      <c r="M436" s="31">
        <v>0.32289000000000001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686.1</v>
      </c>
      <c r="D437" s="40">
        <v>688.4</v>
      </c>
      <c r="E437" s="40">
        <v>676.8</v>
      </c>
      <c r="F437" s="40">
        <v>667.5</v>
      </c>
      <c r="G437" s="40">
        <v>655.9</v>
      </c>
      <c r="H437" s="40">
        <v>697.69999999999993</v>
      </c>
      <c r="I437" s="40">
        <v>709.30000000000007</v>
      </c>
      <c r="J437" s="40">
        <v>718.59999999999991</v>
      </c>
      <c r="K437" s="31">
        <v>700</v>
      </c>
      <c r="L437" s="31">
        <v>679.1</v>
      </c>
      <c r="M437" s="31">
        <v>0.61890999999999996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522.04999999999995</v>
      </c>
      <c r="D438" s="40">
        <v>523.13333333333333</v>
      </c>
      <c r="E438" s="40">
        <v>518.91666666666663</v>
      </c>
      <c r="F438" s="40">
        <v>515.7833333333333</v>
      </c>
      <c r="G438" s="40">
        <v>511.56666666666661</v>
      </c>
      <c r="H438" s="40">
        <v>526.26666666666665</v>
      </c>
      <c r="I438" s="40">
        <v>530.48333333333335</v>
      </c>
      <c r="J438" s="40">
        <v>533.61666666666667</v>
      </c>
      <c r="K438" s="31">
        <v>527.35</v>
      </c>
      <c r="L438" s="31">
        <v>520</v>
      </c>
      <c r="M438" s="31">
        <v>1.5690900000000001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6.45</v>
      </c>
      <c r="D439" s="40">
        <v>6.3499999999999988</v>
      </c>
      <c r="E439" s="40">
        <v>6.1999999999999975</v>
      </c>
      <c r="F439" s="40">
        <v>5.9499999999999984</v>
      </c>
      <c r="G439" s="40">
        <v>5.7999999999999972</v>
      </c>
      <c r="H439" s="40">
        <v>6.5999999999999979</v>
      </c>
      <c r="I439" s="40">
        <v>6.7499999999999982</v>
      </c>
      <c r="J439" s="40">
        <v>6.9999999999999982</v>
      </c>
      <c r="K439" s="31">
        <v>6.5</v>
      </c>
      <c r="L439" s="31">
        <v>6.1</v>
      </c>
      <c r="M439" s="31">
        <v>469.56893000000002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127.2</v>
      </c>
      <c r="D440" s="40">
        <v>128.70000000000002</v>
      </c>
      <c r="E440" s="40">
        <v>123.65000000000003</v>
      </c>
      <c r="F440" s="40">
        <v>120.10000000000002</v>
      </c>
      <c r="G440" s="40">
        <v>115.05000000000004</v>
      </c>
      <c r="H440" s="40">
        <v>132.25000000000003</v>
      </c>
      <c r="I440" s="40">
        <v>137.30000000000004</v>
      </c>
      <c r="J440" s="40">
        <v>140.85000000000002</v>
      </c>
      <c r="K440" s="31">
        <v>133.75</v>
      </c>
      <c r="L440" s="31">
        <v>125.15</v>
      </c>
      <c r="M440" s="31">
        <v>1.1787300000000001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1050.5999999999999</v>
      </c>
      <c r="D441" s="40">
        <v>1047.9833333333333</v>
      </c>
      <c r="E441" s="40">
        <v>1038.1166666666668</v>
      </c>
      <c r="F441" s="40">
        <v>1025.6333333333334</v>
      </c>
      <c r="G441" s="40">
        <v>1015.7666666666669</v>
      </c>
      <c r="H441" s="40">
        <v>1060.4666666666667</v>
      </c>
      <c r="I441" s="40">
        <v>1070.333333333333</v>
      </c>
      <c r="J441" s="40">
        <v>1082.8166666666666</v>
      </c>
      <c r="K441" s="31">
        <v>1057.8499999999999</v>
      </c>
      <c r="L441" s="31">
        <v>1035.5</v>
      </c>
      <c r="M441" s="31">
        <v>0.36647999999999997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612.04999999999995</v>
      </c>
      <c r="D442" s="40">
        <v>615.7166666666667</v>
      </c>
      <c r="E442" s="40">
        <v>603.48333333333335</v>
      </c>
      <c r="F442" s="40">
        <v>594.91666666666663</v>
      </c>
      <c r="G442" s="40">
        <v>582.68333333333328</v>
      </c>
      <c r="H442" s="40">
        <v>624.28333333333342</v>
      </c>
      <c r="I442" s="40">
        <v>636.51666666666677</v>
      </c>
      <c r="J442" s="40">
        <v>645.08333333333348</v>
      </c>
      <c r="K442" s="31">
        <v>627.95000000000005</v>
      </c>
      <c r="L442" s="31">
        <v>607.15</v>
      </c>
      <c r="M442" s="31">
        <v>8.8053299999999997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1476.35</v>
      </c>
      <c r="D443" s="40">
        <v>1474.25</v>
      </c>
      <c r="E443" s="40">
        <v>1459.5</v>
      </c>
      <c r="F443" s="40">
        <v>1442.65</v>
      </c>
      <c r="G443" s="40">
        <v>1427.9</v>
      </c>
      <c r="H443" s="40">
        <v>1491.1</v>
      </c>
      <c r="I443" s="40">
        <v>1505.85</v>
      </c>
      <c r="J443" s="40">
        <v>1522.6999999999998</v>
      </c>
      <c r="K443" s="31">
        <v>1489</v>
      </c>
      <c r="L443" s="31">
        <v>1457.4</v>
      </c>
      <c r="M443" s="31">
        <v>0.1946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653.95000000000005</v>
      </c>
      <c r="D444" s="40">
        <v>653.15</v>
      </c>
      <c r="E444" s="40">
        <v>637.4</v>
      </c>
      <c r="F444" s="40">
        <v>620.85</v>
      </c>
      <c r="G444" s="40">
        <v>605.1</v>
      </c>
      <c r="H444" s="40">
        <v>669.69999999999993</v>
      </c>
      <c r="I444" s="40">
        <v>685.44999999999993</v>
      </c>
      <c r="J444" s="40">
        <v>701.99999999999989</v>
      </c>
      <c r="K444" s="31">
        <v>668.9</v>
      </c>
      <c r="L444" s="31">
        <v>636.6</v>
      </c>
      <c r="M444" s="31">
        <v>0.27862999999999999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8827.25</v>
      </c>
      <c r="D445" s="40">
        <v>8864.0833333333339</v>
      </c>
      <c r="E445" s="40">
        <v>8728.1666666666679</v>
      </c>
      <c r="F445" s="40">
        <v>8629.0833333333339</v>
      </c>
      <c r="G445" s="40">
        <v>8493.1666666666679</v>
      </c>
      <c r="H445" s="40">
        <v>8963.1666666666679</v>
      </c>
      <c r="I445" s="40">
        <v>9099.0833333333358</v>
      </c>
      <c r="J445" s="40">
        <v>9198.1666666666679</v>
      </c>
      <c r="K445" s="31">
        <v>9000</v>
      </c>
      <c r="L445" s="31">
        <v>8765</v>
      </c>
      <c r="M445" s="31">
        <v>3.1199999999999999E-2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38.549999999999997</v>
      </c>
      <c r="D446" s="40">
        <v>38.533333333333331</v>
      </c>
      <c r="E446" s="40">
        <v>37.666666666666664</v>
      </c>
      <c r="F446" s="40">
        <v>36.783333333333331</v>
      </c>
      <c r="G446" s="40">
        <v>35.916666666666664</v>
      </c>
      <c r="H446" s="40">
        <v>39.416666666666664</v>
      </c>
      <c r="I446" s="40">
        <v>40.283333333333339</v>
      </c>
      <c r="J446" s="40">
        <v>41.166666666666664</v>
      </c>
      <c r="K446" s="31">
        <v>39.4</v>
      </c>
      <c r="L446" s="31">
        <v>37.65</v>
      </c>
      <c r="M446" s="31">
        <v>59.108910000000002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550.75</v>
      </c>
      <c r="D447" s="40">
        <v>550.38333333333333</v>
      </c>
      <c r="E447" s="40">
        <v>543.41666666666663</v>
      </c>
      <c r="F447" s="40">
        <v>536.08333333333326</v>
      </c>
      <c r="G447" s="40">
        <v>529.11666666666656</v>
      </c>
      <c r="H447" s="40">
        <v>557.7166666666667</v>
      </c>
      <c r="I447" s="40">
        <v>564.68333333333339</v>
      </c>
      <c r="J447" s="40">
        <v>572.01666666666677</v>
      </c>
      <c r="K447" s="31">
        <v>557.35</v>
      </c>
      <c r="L447" s="31">
        <v>543.04999999999995</v>
      </c>
      <c r="M447" s="31">
        <v>9.6652799999999992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830.85</v>
      </c>
      <c r="D448" s="40">
        <v>832.73333333333323</v>
      </c>
      <c r="E448" s="40">
        <v>823.11666666666645</v>
      </c>
      <c r="F448" s="40">
        <v>815.38333333333321</v>
      </c>
      <c r="G448" s="40">
        <v>805.76666666666642</v>
      </c>
      <c r="H448" s="40">
        <v>840.46666666666647</v>
      </c>
      <c r="I448" s="40">
        <v>850.08333333333326</v>
      </c>
      <c r="J448" s="40">
        <v>857.81666666666649</v>
      </c>
      <c r="K448" s="31">
        <v>842.35</v>
      </c>
      <c r="L448" s="31">
        <v>825</v>
      </c>
      <c r="M448" s="31">
        <v>0.51497999999999999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17994.349999999999</v>
      </c>
      <c r="D449" s="40">
        <v>18038.733333333334</v>
      </c>
      <c r="E449" s="40">
        <v>17863.466666666667</v>
      </c>
      <c r="F449" s="40">
        <v>17732.583333333332</v>
      </c>
      <c r="G449" s="40">
        <v>17557.316666666666</v>
      </c>
      <c r="H449" s="40">
        <v>18169.616666666669</v>
      </c>
      <c r="I449" s="40">
        <v>18344.883333333339</v>
      </c>
      <c r="J449" s="40">
        <v>18475.76666666667</v>
      </c>
      <c r="K449" s="31">
        <v>18214</v>
      </c>
      <c r="L449" s="31">
        <v>17907.849999999999</v>
      </c>
      <c r="M449" s="31">
        <v>1.055E-2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933.1</v>
      </c>
      <c r="D450" s="40">
        <v>921.9666666666667</v>
      </c>
      <c r="E450" s="40">
        <v>906.33333333333337</v>
      </c>
      <c r="F450" s="40">
        <v>879.56666666666672</v>
      </c>
      <c r="G450" s="40">
        <v>863.93333333333339</v>
      </c>
      <c r="H450" s="40">
        <v>948.73333333333335</v>
      </c>
      <c r="I450" s="40">
        <v>964.36666666666656</v>
      </c>
      <c r="J450" s="40">
        <v>991.13333333333333</v>
      </c>
      <c r="K450" s="31">
        <v>937.6</v>
      </c>
      <c r="L450" s="31">
        <v>895.2</v>
      </c>
      <c r="M450" s="31">
        <v>37.247579999999999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203.2</v>
      </c>
      <c r="D451" s="40">
        <v>203.56666666666669</v>
      </c>
      <c r="E451" s="40">
        <v>199.83333333333337</v>
      </c>
      <c r="F451" s="40">
        <v>196.46666666666667</v>
      </c>
      <c r="G451" s="40">
        <v>192.73333333333335</v>
      </c>
      <c r="H451" s="40">
        <v>206.93333333333339</v>
      </c>
      <c r="I451" s="40">
        <v>210.66666666666669</v>
      </c>
      <c r="J451" s="40">
        <v>214.03333333333342</v>
      </c>
      <c r="K451" s="31">
        <v>207.3</v>
      </c>
      <c r="L451" s="31">
        <v>200.2</v>
      </c>
      <c r="M451" s="31">
        <v>17.778500000000001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1409.8</v>
      </c>
      <c r="D452" s="40">
        <v>1408.6666666666667</v>
      </c>
      <c r="E452" s="40">
        <v>1397.2833333333335</v>
      </c>
      <c r="F452" s="40">
        <v>1384.7666666666669</v>
      </c>
      <c r="G452" s="40">
        <v>1373.3833333333337</v>
      </c>
      <c r="H452" s="40">
        <v>1421.1833333333334</v>
      </c>
      <c r="I452" s="40">
        <v>1432.5666666666666</v>
      </c>
      <c r="J452" s="40">
        <v>1445.0833333333333</v>
      </c>
      <c r="K452" s="31">
        <v>1420.05</v>
      </c>
      <c r="L452" s="31">
        <v>1396.15</v>
      </c>
      <c r="M452" s="31">
        <v>1.89896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3791.9</v>
      </c>
      <c r="D453" s="40">
        <v>3773.35</v>
      </c>
      <c r="E453" s="40">
        <v>3740.7</v>
      </c>
      <c r="F453" s="40">
        <v>3689.5</v>
      </c>
      <c r="G453" s="40">
        <v>3656.85</v>
      </c>
      <c r="H453" s="40">
        <v>3824.5499999999997</v>
      </c>
      <c r="I453" s="40">
        <v>3857.2000000000003</v>
      </c>
      <c r="J453" s="40">
        <v>3908.3999999999996</v>
      </c>
      <c r="K453" s="31">
        <v>3806</v>
      </c>
      <c r="L453" s="31">
        <v>3722.15</v>
      </c>
      <c r="M453" s="31">
        <v>24.89161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823.45</v>
      </c>
      <c r="D454" s="40">
        <v>821.2833333333333</v>
      </c>
      <c r="E454" s="40">
        <v>813.16666666666663</v>
      </c>
      <c r="F454" s="40">
        <v>802.88333333333333</v>
      </c>
      <c r="G454" s="40">
        <v>794.76666666666665</v>
      </c>
      <c r="H454" s="40">
        <v>831.56666666666661</v>
      </c>
      <c r="I454" s="40">
        <v>839.68333333333339</v>
      </c>
      <c r="J454" s="40">
        <v>849.96666666666658</v>
      </c>
      <c r="K454" s="31">
        <v>829.4</v>
      </c>
      <c r="L454" s="31">
        <v>811</v>
      </c>
      <c r="M454" s="31">
        <v>21.564419999999998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5597.75</v>
      </c>
      <c r="D455" s="40">
        <v>5615.166666666667</v>
      </c>
      <c r="E455" s="40">
        <v>5546.3333333333339</v>
      </c>
      <c r="F455" s="40">
        <v>5494.916666666667</v>
      </c>
      <c r="G455" s="40">
        <v>5426.0833333333339</v>
      </c>
      <c r="H455" s="40">
        <v>5666.5833333333339</v>
      </c>
      <c r="I455" s="40">
        <v>5735.4166666666679</v>
      </c>
      <c r="J455" s="40">
        <v>5786.8333333333339</v>
      </c>
      <c r="K455" s="31">
        <v>5684</v>
      </c>
      <c r="L455" s="31">
        <v>5563.75</v>
      </c>
      <c r="M455" s="31">
        <v>1.3222100000000001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1280.8499999999999</v>
      </c>
      <c r="D456" s="40">
        <v>1285.6166666666666</v>
      </c>
      <c r="E456" s="40">
        <v>1270.2333333333331</v>
      </c>
      <c r="F456" s="40">
        <v>1259.6166666666666</v>
      </c>
      <c r="G456" s="40">
        <v>1244.2333333333331</v>
      </c>
      <c r="H456" s="40">
        <v>1296.2333333333331</v>
      </c>
      <c r="I456" s="40">
        <v>1311.6166666666668</v>
      </c>
      <c r="J456" s="40">
        <v>1322.2333333333331</v>
      </c>
      <c r="K456" s="31">
        <v>1301</v>
      </c>
      <c r="L456" s="31">
        <v>1275</v>
      </c>
      <c r="M456" s="31">
        <v>0.26806999999999997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180.3</v>
      </c>
      <c r="D457" s="40">
        <v>177.56666666666669</v>
      </c>
      <c r="E457" s="40">
        <v>171.83333333333337</v>
      </c>
      <c r="F457" s="40">
        <v>163.36666666666667</v>
      </c>
      <c r="G457" s="40">
        <v>157.63333333333335</v>
      </c>
      <c r="H457" s="40">
        <v>186.03333333333339</v>
      </c>
      <c r="I457" s="40">
        <v>191.76666666666668</v>
      </c>
      <c r="J457" s="40">
        <v>200.23333333333341</v>
      </c>
      <c r="K457" s="31">
        <v>183.3</v>
      </c>
      <c r="L457" s="31">
        <v>169.1</v>
      </c>
      <c r="M457" s="31">
        <v>88.563450000000003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330.25</v>
      </c>
      <c r="D458" s="40">
        <v>329.08333333333331</v>
      </c>
      <c r="E458" s="40">
        <v>325.16666666666663</v>
      </c>
      <c r="F458" s="40">
        <v>320.08333333333331</v>
      </c>
      <c r="G458" s="40">
        <v>316.16666666666663</v>
      </c>
      <c r="H458" s="40">
        <v>334.16666666666663</v>
      </c>
      <c r="I458" s="40">
        <v>338.08333333333326</v>
      </c>
      <c r="J458" s="40">
        <v>343.16666666666663</v>
      </c>
      <c r="K458" s="31">
        <v>333</v>
      </c>
      <c r="L458" s="31">
        <v>324</v>
      </c>
      <c r="M458" s="31">
        <v>197.4015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151.6</v>
      </c>
      <c r="D459" s="40">
        <v>149.75</v>
      </c>
      <c r="E459" s="40">
        <v>140.75</v>
      </c>
      <c r="F459" s="40">
        <v>129.9</v>
      </c>
      <c r="G459" s="40">
        <v>120.9</v>
      </c>
      <c r="H459" s="40">
        <v>160.6</v>
      </c>
      <c r="I459" s="40">
        <v>169.6</v>
      </c>
      <c r="J459" s="40">
        <v>180.45</v>
      </c>
      <c r="K459" s="31">
        <v>158.75</v>
      </c>
      <c r="L459" s="31">
        <v>138.9</v>
      </c>
      <c r="M459" s="31">
        <v>1267.4699000000001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1295.55</v>
      </c>
      <c r="D460" s="40">
        <v>1290.8500000000001</v>
      </c>
      <c r="E460" s="40">
        <v>1271.9000000000003</v>
      </c>
      <c r="F460" s="40">
        <v>1248.2500000000002</v>
      </c>
      <c r="G460" s="40">
        <v>1229.3000000000004</v>
      </c>
      <c r="H460" s="40">
        <v>1314.5000000000002</v>
      </c>
      <c r="I460" s="40">
        <v>1333.45</v>
      </c>
      <c r="J460" s="40">
        <v>1357.1000000000001</v>
      </c>
      <c r="K460" s="31">
        <v>1309.8</v>
      </c>
      <c r="L460" s="31">
        <v>1267.2</v>
      </c>
      <c r="M460" s="31">
        <v>94.945769999999996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4464.2</v>
      </c>
      <c r="D461" s="40">
        <v>4457.7333333333336</v>
      </c>
      <c r="E461" s="40">
        <v>4361.4666666666672</v>
      </c>
      <c r="F461" s="40">
        <v>4258.7333333333336</v>
      </c>
      <c r="G461" s="40">
        <v>4162.4666666666672</v>
      </c>
      <c r="H461" s="40">
        <v>4560.4666666666672</v>
      </c>
      <c r="I461" s="40">
        <v>4656.7333333333336</v>
      </c>
      <c r="J461" s="40">
        <v>4759.4666666666672</v>
      </c>
      <c r="K461" s="31">
        <v>4554</v>
      </c>
      <c r="L461" s="31">
        <v>4355</v>
      </c>
      <c r="M461" s="31">
        <v>0.23057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1395.35</v>
      </c>
      <c r="D462" s="40">
        <v>1392.3500000000001</v>
      </c>
      <c r="E462" s="40">
        <v>1375.7500000000002</v>
      </c>
      <c r="F462" s="40">
        <v>1356.15</v>
      </c>
      <c r="G462" s="40">
        <v>1339.5500000000002</v>
      </c>
      <c r="H462" s="40">
        <v>1411.9500000000003</v>
      </c>
      <c r="I462" s="40">
        <v>1428.5500000000002</v>
      </c>
      <c r="J462" s="40">
        <v>1448.1500000000003</v>
      </c>
      <c r="K462" s="31">
        <v>1408.95</v>
      </c>
      <c r="L462" s="31">
        <v>1372.75</v>
      </c>
      <c r="M462" s="31">
        <v>79.481039999999993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162.25</v>
      </c>
      <c r="D463" s="40">
        <v>162.63333333333333</v>
      </c>
      <c r="E463" s="40">
        <v>161.01666666666665</v>
      </c>
      <c r="F463" s="40">
        <v>159.78333333333333</v>
      </c>
      <c r="G463" s="40">
        <v>158.16666666666666</v>
      </c>
      <c r="H463" s="40">
        <v>163.86666666666665</v>
      </c>
      <c r="I463" s="40">
        <v>165.48333333333332</v>
      </c>
      <c r="J463" s="40">
        <v>166.71666666666664</v>
      </c>
      <c r="K463" s="31">
        <v>164.25</v>
      </c>
      <c r="L463" s="31">
        <v>161.4</v>
      </c>
      <c r="M463" s="31">
        <v>3.36477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992.45</v>
      </c>
      <c r="D464" s="40">
        <v>987.94999999999993</v>
      </c>
      <c r="E464" s="40">
        <v>978.89999999999986</v>
      </c>
      <c r="F464" s="40">
        <v>965.34999999999991</v>
      </c>
      <c r="G464" s="40">
        <v>956.29999999999984</v>
      </c>
      <c r="H464" s="40">
        <v>1001.4999999999999</v>
      </c>
      <c r="I464" s="40">
        <v>1010.5499999999998</v>
      </c>
      <c r="J464" s="40">
        <v>1024.0999999999999</v>
      </c>
      <c r="K464" s="31">
        <v>997</v>
      </c>
      <c r="L464" s="31">
        <v>974.4</v>
      </c>
      <c r="M464" s="31">
        <v>4.0943800000000001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1362.4</v>
      </c>
      <c r="D465" s="40">
        <v>1368.5</v>
      </c>
      <c r="E465" s="40">
        <v>1353.9</v>
      </c>
      <c r="F465" s="40">
        <v>1345.4</v>
      </c>
      <c r="G465" s="40">
        <v>1330.8000000000002</v>
      </c>
      <c r="H465" s="40">
        <v>1377</v>
      </c>
      <c r="I465" s="40">
        <v>1391.6</v>
      </c>
      <c r="J465" s="40">
        <v>1400.1</v>
      </c>
      <c r="K465" s="31">
        <v>1383.1</v>
      </c>
      <c r="L465" s="31">
        <v>1360</v>
      </c>
      <c r="M465" s="31">
        <v>0.23580999999999999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1178.5</v>
      </c>
      <c r="D466" s="40">
        <v>1189.3</v>
      </c>
      <c r="E466" s="40">
        <v>1150.5999999999999</v>
      </c>
      <c r="F466" s="40">
        <v>1122.7</v>
      </c>
      <c r="G466" s="40">
        <v>1084</v>
      </c>
      <c r="H466" s="40">
        <v>1217.1999999999998</v>
      </c>
      <c r="I466" s="40">
        <v>1255.9000000000001</v>
      </c>
      <c r="J466" s="40">
        <v>1283.7999999999997</v>
      </c>
      <c r="K466" s="31">
        <v>1228</v>
      </c>
      <c r="L466" s="31">
        <v>1161.4000000000001</v>
      </c>
      <c r="M466" s="31">
        <v>3.0862799999999999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1700.9</v>
      </c>
      <c r="D467" s="40">
        <v>1719.0666666666666</v>
      </c>
      <c r="E467" s="40">
        <v>1678.1333333333332</v>
      </c>
      <c r="F467" s="40">
        <v>1655.3666666666666</v>
      </c>
      <c r="G467" s="40">
        <v>1614.4333333333332</v>
      </c>
      <c r="H467" s="40">
        <v>1741.8333333333333</v>
      </c>
      <c r="I467" s="40">
        <v>1782.7666666666667</v>
      </c>
      <c r="J467" s="40">
        <v>1805.5333333333333</v>
      </c>
      <c r="K467" s="31">
        <v>1760</v>
      </c>
      <c r="L467" s="31">
        <v>1696.3</v>
      </c>
      <c r="M467" s="31">
        <v>1.01047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2147.5</v>
      </c>
      <c r="D468" s="40">
        <v>2141.8166666666666</v>
      </c>
      <c r="E468" s="40">
        <v>2115.7333333333331</v>
      </c>
      <c r="F468" s="40">
        <v>2083.9666666666667</v>
      </c>
      <c r="G468" s="40">
        <v>2057.8833333333332</v>
      </c>
      <c r="H468" s="40">
        <v>2173.583333333333</v>
      </c>
      <c r="I468" s="40">
        <v>2199.666666666667</v>
      </c>
      <c r="J468" s="40">
        <v>2231.4333333333329</v>
      </c>
      <c r="K468" s="31">
        <v>2167.9</v>
      </c>
      <c r="L468" s="31">
        <v>2110.0500000000002</v>
      </c>
      <c r="M468" s="31">
        <v>9.1291200000000003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3134.85</v>
      </c>
      <c r="D469" s="40">
        <v>3134</v>
      </c>
      <c r="E469" s="40">
        <v>3082.95</v>
      </c>
      <c r="F469" s="40">
        <v>3031.0499999999997</v>
      </c>
      <c r="G469" s="40">
        <v>2979.9999999999995</v>
      </c>
      <c r="H469" s="40">
        <v>3185.9</v>
      </c>
      <c r="I469" s="40">
        <v>3236.9500000000003</v>
      </c>
      <c r="J469" s="40">
        <v>3288.8500000000004</v>
      </c>
      <c r="K469" s="31">
        <v>3185.05</v>
      </c>
      <c r="L469" s="31">
        <v>3082.1</v>
      </c>
      <c r="M469" s="31">
        <v>2.4277199999999999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516.4</v>
      </c>
      <c r="D470" s="40">
        <v>514.05000000000007</v>
      </c>
      <c r="E470" s="40">
        <v>500.75000000000011</v>
      </c>
      <c r="F470" s="40">
        <v>485.1</v>
      </c>
      <c r="G470" s="40">
        <v>471.80000000000007</v>
      </c>
      <c r="H470" s="40">
        <v>529.70000000000016</v>
      </c>
      <c r="I470" s="40">
        <v>543.00000000000011</v>
      </c>
      <c r="J470" s="40">
        <v>558.6500000000002</v>
      </c>
      <c r="K470" s="31">
        <v>527.35</v>
      </c>
      <c r="L470" s="31">
        <v>498.4</v>
      </c>
      <c r="M470" s="31">
        <v>48.948039999999999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1009.6</v>
      </c>
      <c r="D471" s="40">
        <v>997.85</v>
      </c>
      <c r="E471" s="40">
        <v>981.75</v>
      </c>
      <c r="F471" s="40">
        <v>953.9</v>
      </c>
      <c r="G471" s="40">
        <v>937.8</v>
      </c>
      <c r="H471" s="40">
        <v>1025.7</v>
      </c>
      <c r="I471" s="40">
        <v>1041.8000000000002</v>
      </c>
      <c r="J471" s="40">
        <v>1069.6500000000001</v>
      </c>
      <c r="K471" s="31">
        <v>1013.95</v>
      </c>
      <c r="L471" s="31">
        <v>970</v>
      </c>
      <c r="M471" s="31">
        <v>4.1535399999999996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26.75</v>
      </c>
      <c r="D472" s="40">
        <v>26.366666666666664</v>
      </c>
      <c r="E472" s="40">
        <v>25.733333333333327</v>
      </c>
      <c r="F472" s="40">
        <v>24.716666666666665</v>
      </c>
      <c r="G472" s="40">
        <v>24.083333333333329</v>
      </c>
      <c r="H472" s="40">
        <v>27.383333333333326</v>
      </c>
      <c r="I472" s="40">
        <v>28.016666666666659</v>
      </c>
      <c r="J472" s="40">
        <v>29.033333333333324</v>
      </c>
      <c r="K472" s="31">
        <v>27</v>
      </c>
      <c r="L472" s="31">
        <v>25.35</v>
      </c>
      <c r="M472" s="31">
        <v>565.42647999999997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144.6</v>
      </c>
      <c r="D473" s="40">
        <v>143.71666666666667</v>
      </c>
      <c r="E473" s="40">
        <v>138.83333333333334</v>
      </c>
      <c r="F473" s="40">
        <v>133.06666666666666</v>
      </c>
      <c r="G473" s="40">
        <v>128.18333333333334</v>
      </c>
      <c r="H473" s="40">
        <v>149.48333333333335</v>
      </c>
      <c r="I473" s="40">
        <v>154.36666666666667</v>
      </c>
      <c r="J473" s="40">
        <v>160.13333333333335</v>
      </c>
      <c r="K473" s="31">
        <v>148.6</v>
      </c>
      <c r="L473" s="31">
        <v>137.94999999999999</v>
      </c>
      <c r="M473" s="31">
        <v>10.58183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1381.05</v>
      </c>
      <c r="D474" s="40">
        <v>1366.8833333333332</v>
      </c>
      <c r="E474" s="40">
        <v>1343.5166666666664</v>
      </c>
      <c r="F474" s="40">
        <v>1305.9833333333331</v>
      </c>
      <c r="G474" s="40">
        <v>1282.6166666666663</v>
      </c>
      <c r="H474" s="40">
        <v>1404.4166666666665</v>
      </c>
      <c r="I474" s="40">
        <v>1427.7833333333333</v>
      </c>
      <c r="J474" s="40">
        <v>1465.3166666666666</v>
      </c>
      <c r="K474" s="31">
        <v>1390.25</v>
      </c>
      <c r="L474" s="31">
        <v>1329.35</v>
      </c>
      <c r="M474" s="31">
        <v>0.73333000000000004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13.35</v>
      </c>
      <c r="D475" s="40">
        <v>13.416666666666666</v>
      </c>
      <c r="E475" s="40">
        <v>12.983333333333333</v>
      </c>
      <c r="F475" s="40">
        <v>12.616666666666667</v>
      </c>
      <c r="G475" s="40">
        <v>12.183333333333334</v>
      </c>
      <c r="H475" s="40">
        <v>13.783333333333331</v>
      </c>
      <c r="I475" s="40">
        <v>14.216666666666665</v>
      </c>
      <c r="J475" s="40">
        <v>14.58333333333333</v>
      </c>
      <c r="K475" s="31">
        <v>13.85</v>
      </c>
      <c r="L475" s="31">
        <v>13.05</v>
      </c>
      <c r="M475" s="31">
        <v>80.885679999999994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539.4</v>
      </c>
      <c r="D476" s="40">
        <v>537.69999999999993</v>
      </c>
      <c r="E476" s="40">
        <v>528.84999999999991</v>
      </c>
      <c r="F476" s="40">
        <v>518.29999999999995</v>
      </c>
      <c r="G476" s="40">
        <v>509.44999999999993</v>
      </c>
      <c r="H476" s="40">
        <v>548.24999999999989</v>
      </c>
      <c r="I476" s="40">
        <v>557.1</v>
      </c>
      <c r="J476" s="40">
        <v>567.64999999999986</v>
      </c>
      <c r="K476" s="31">
        <v>546.54999999999995</v>
      </c>
      <c r="L476" s="31">
        <v>527.15</v>
      </c>
      <c r="M476" s="31">
        <v>1.90618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717.15</v>
      </c>
      <c r="D477" s="40">
        <v>716.35</v>
      </c>
      <c r="E477" s="40">
        <v>709.80000000000007</v>
      </c>
      <c r="F477" s="40">
        <v>702.45</v>
      </c>
      <c r="G477" s="40">
        <v>695.90000000000009</v>
      </c>
      <c r="H477" s="40">
        <v>723.7</v>
      </c>
      <c r="I477" s="40">
        <v>730.25</v>
      </c>
      <c r="J477" s="40">
        <v>737.6</v>
      </c>
      <c r="K477" s="31">
        <v>722.9</v>
      </c>
      <c r="L477" s="31">
        <v>709</v>
      </c>
      <c r="M477" s="31">
        <v>21.606159999999999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1047.6500000000001</v>
      </c>
      <c r="D478" s="40">
        <v>1054.5333333333335</v>
      </c>
      <c r="E478" s="40">
        <v>1034.0666666666671</v>
      </c>
      <c r="F478" s="40">
        <v>1020.4833333333336</v>
      </c>
      <c r="G478" s="40">
        <v>1000.0166666666671</v>
      </c>
      <c r="H478" s="40">
        <v>1068.116666666667</v>
      </c>
      <c r="I478" s="40">
        <v>1088.5833333333337</v>
      </c>
      <c r="J478" s="40">
        <v>1102.166666666667</v>
      </c>
      <c r="K478" s="31">
        <v>1075</v>
      </c>
      <c r="L478" s="31">
        <v>1040.95</v>
      </c>
      <c r="M478" s="31">
        <v>3.0990000000000002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152.85</v>
      </c>
      <c r="D479" s="40">
        <v>152.74999999999997</v>
      </c>
      <c r="E479" s="40">
        <v>151.54999999999995</v>
      </c>
      <c r="F479" s="40">
        <v>150.24999999999997</v>
      </c>
      <c r="G479" s="40">
        <v>149.04999999999995</v>
      </c>
      <c r="H479" s="40">
        <v>154.04999999999995</v>
      </c>
      <c r="I479" s="40">
        <v>155.24999999999994</v>
      </c>
      <c r="J479" s="40">
        <v>156.54999999999995</v>
      </c>
      <c r="K479" s="31">
        <v>153.94999999999999</v>
      </c>
      <c r="L479" s="31">
        <v>151.44999999999999</v>
      </c>
      <c r="M479" s="31">
        <v>3.2670499999999998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20.399999999999999</v>
      </c>
      <c r="D480" s="40">
        <v>20.283333333333331</v>
      </c>
      <c r="E480" s="40">
        <v>20.066666666666663</v>
      </c>
      <c r="F480" s="40">
        <v>19.733333333333331</v>
      </c>
      <c r="G480" s="40">
        <v>19.516666666666662</v>
      </c>
      <c r="H480" s="40">
        <v>20.616666666666664</v>
      </c>
      <c r="I480" s="40">
        <v>20.833333333333332</v>
      </c>
      <c r="J480" s="40">
        <v>21.166666666666664</v>
      </c>
      <c r="K480" s="31">
        <v>20.5</v>
      </c>
      <c r="L480" s="31">
        <v>19.95</v>
      </c>
      <c r="M480" s="31">
        <v>27.414719999999999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7464.55</v>
      </c>
      <c r="D481" s="40">
        <v>7521.9666666666672</v>
      </c>
      <c r="E481" s="40">
        <v>7382.5833333333339</v>
      </c>
      <c r="F481" s="40">
        <v>7300.6166666666668</v>
      </c>
      <c r="G481" s="40">
        <v>7161.2333333333336</v>
      </c>
      <c r="H481" s="40">
        <v>7603.9333333333343</v>
      </c>
      <c r="I481" s="40">
        <v>7743.3166666666675</v>
      </c>
      <c r="J481" s="40">
        <v>7825.2833333333347</v>
      </c>
      <c r="K481" s="31">
        <v>7661.35</v>
      </c>
      <c r="L481" s="31">
        <v>7440</v>
      </c>
      <c r="M481" s="31">
        <v>4.9062599999999996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36.4</v>
      </c>
      <c r="D482" s="40">
        <v>35.983333333333327</v>
      </c>
      <c r="E482" s="40">
        <v>35.166666666666657</v>
      </c>
      <c r="F482" s="40">
        <v>33.93333333333333</v>
      </c>
      <c r="G482" s="40">
        <v>33.11666666666666</v>
      </c>
      <c r="H482" s="40">
        <v>37.216666666666654</v>
      </c>
      <c r="I482" s="40">
        <v>38.033333333333331</v>
      </c>
      <c r="J482" s="40">
        <v>39.266666666666652</v>
      </c>
      <c r="K482" s="31">
        <v>36.799999999999997</v>
      </c>
      <c r="L482" s="31">
        <v>34.75</v>
      </c>
      <c r="M482" s="31">
        <v>224.49251000000001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1557.05</v>
      </c>
      <c r="D483" s="40">
        <v>1561.95</v>
      </c>
      <c r="E483" s="40">
        <v>1535.45</v>
      </c>
      <c r="F483" s="40">
        <v>1513.85</v>
      </c>
      <c r="G483" s="40">
        <v>1487.35</v>
      </c>
      <c r="H483" s="40">
        <v>1583.5500000000002</v>
      </c>
      <c r="I483" s="40">
        <v>1610.0500000000002</v>
      </c>
      <c r="J483" s="40">
        <v>1631.6500000000003</v>
      </c>
      <c r="K483" s="31">
        <v>1588.45</v>
      </c>
      <c r="L483" s="31">
        <v>1540.35</v>
      </c>
      <c r="M483" s="31">
        <v>10.538830000000001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827.15</v>
      </c>
      <c r="D484" s="40">
        <v>826.5</v>
      </c>
      <c r="E484" s="40">
        <v>817.7</v>
      </c>
      <c r="F484" s="40">
        <v>808.25</v>
      </c>
      <c r="G484" s="40">
        <v>799.45</v>
      </c>
      <c r="H484" s="40">
        <v>835.95</v>
      </c>
      <c r="I484" s="40">
        <v>844.75</v>
      </c>
      <c r="J484" s="40">
        <v>854.2</v>
      </c>
      <c r="K484" s="31">
        <v>835.3</v>
      </c>
      <c r="L484" s="31">
        <v>817.05</v>
      </c>
      <c r="M484" s="31">
        <v>16.068390000000001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257.39999999999998</v>
      </c>
      <c r="D485" s="40">
        <v>258.95</v>
      </c>
      <c r="E485" s="40">
        <v>253.95</v>
      </c>
      <c r="F485" s="40">
        <v>250.5</v>
      </c>
      <c r="G485" s="40">
        <v>245.5</v>
      </c>
      <c r="H485" s="40">
        <v>262.39999999999998</v>
      </c>
      <c r="I485" s="40">
        <v>267.39999999999998</v>
      </c>
      <c r="J485" s="40">
        <v>270.84999999999997</v>
      </c>
      <c r="K485" s="31">
        <v>263.95</v>
      </c>
      <c r="L485" s="31">
        <v>255.5</v>
      </c>
      <c r="M485" s="31">
        <v>7.14255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3523.7</v>
      </c>
      <c r="D486" s="40">
        <v>3525.9499999999994</v>
      </c>
      <c r="E486" s="40">
        <v>3472.4499999999989</v>
      </c>
      <c r="F486" s="40">
        <v>3421.1999999999994</v>
      </c>
      <c r="G486" s="40">
        <v>3367.6999999999989</v>
      </c>
      <c r="H486" s="40">
        <v>3577.1999999999989</v>
      </c>
      <c r="I486" s="40">
        <v>3630.7</v>
      </c>
      <c r="J486" s="40">
        <v>3681.9499999999989</v>
      </c>
      <c r="K486" s="31">
        <v>3579.45</v>
      </c>
      <c r="L486" s="31">
        <v>3474.7</v>
      </c>
      <c r="M486" s="31">
        <v>0.12242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500.5</v>
      </c>
      <c r="D487" s="40">
        <v>497.7</v>
      </c>
      <c r="E487" s="40">
        <v>487.79999999999995</v>
      </c>
      <c r="F487" s="40">
        <v>475.09999999999997</v>
      </c>
      <c r="G487" s="40">
        <v>465.19999999999993</v>
      </c>
      <c r="H487" s="40">
        <v>510.4</v>
      </c>
      <c r="I487" s="40">
        <v>520.29999999999995</v>
      </c>
      <c r="J487" s="40">
        <v>533</v>
      </c>
      <c r="K487" s="31">
        <v>507.6</v>
      </c>
      <c r="L487" s="31">
        <v>485</v>
      </c>
      <c r="M487" s="31">
        <v>5.2404000000000002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3351.85</v>
      </c>
      <c r="D488" s="40">
        <v>3376.25</v>
      </c>
      <c r="E488" s="40">
        <v>3297.6</v>
      </c>
      <c r="F488" s="40">
        <v>3243.35</v>
      </c>
      <c r="G488" s="40">
        <v>3164.7</v>
      </c>
      <c r="H488" s="40">
        <v>3430.5</v>
      </c>
      <c r="I488" s="40">
        <v>3509.1499999999996</v>
      </c>
      <c r="J488" s="40">
        <v>3563.4</v>
      </c>
      <c r="K488" s="31">
        <v>3454.9</v>
      </c>
      <c r="L488" s="31">
        <v>3322</v>
      </c>
      <c r="M488" s="31">
        <v>0.14546999999999999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700.6</v>
      </c>
      <c r="D489" s="40">
        <v>702.63333333333321</v>
      </c>
      <c r="E489" s="40">
        <v>692.01666666666642</v>
      </c>
      <c r="F489" s="40">
        <v>683.43333333333317</v>
      </c>
      <c r="G489" s="40">
        <v>672.81666666666638</v>
      </c>
      <c r="H489" s="40">
        <v>711.21666666666647</v>
      </c>
      <c r="I489" s="40">
        <v>721.83333333333326</v>
      </c>
      <c r="J489" s="40">
        <v>730.41666666666652</v>
      </c>
      <c r="K489" s="31">
        <v>713.25</v>
      </c>
      <c r="L489" s="31">
        <v>694.05</v>
      </c>
      <c r="M489" s="31">
        <v>1.5626500000000001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41.35</v>
      </c>
      <c r="D490" s="40">
        <v>41.2</v>
      </c>
      <c r="E490" s="40">
        <v>40.450000000000003</v>
      </c>
      <c r="F490" s="40">
        <v>39.549999999999997</v>
      </c>
      <c r="G490" s="40">
        <v>38.799999999999997</v>
      </c>
      <c r="H490" s="40">
        <v>42.100000000000009</v>
      </c>
      <c r="I490" s="40">
        <v>42.850000000000009</v>
      </c>
      <c r="J490" s="40">
        <v>43.750000000000014</v>
      </c>
      <c r="K490" s="31">
        <v>41.95</v>
      </c>
      <c r="L490" s="31">
        <v>40.299999999999997</v>
      </c>
      <c r="M490" s="31">
        <v>54.114890000000003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1392.35</v>
      </c>
      <c r="D491" s="40">
        <v>1387.45</v>
      </c>
      <c r="E491" s="40">
        <v>1374.9</v>
      </c>
      <c r="F491" s="40">
        <v>1357.45</v>
      </c>
      <c r="G491" s="40">
        <v>1344.9</v>
      </c>
      <c r="H491" s="40">
        <v>1404.9</v>
      </c>
      <c r="I491" s="40">
        <v>1417.4499999999998</v>
      </c>
      <c r="J491" s="40">
        <v>1434.9</v>
      </c>
      <c r="K491" s="31">
        <v>1400</v>
      </c>
      <c r="L491" s="31">
        <v>1370</v>
      </c>
      <c r="M491" s="31">
        <v>0.15953999999999999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1785.1</v>
      </c>
      <c r="D492" s="40">
        <v>1791.6166666666668</v>
      </c>
      <c r="E492" s="40">
        <v>1765.2333333333336</v>
      </c>
      <c r="F492" s="40">
        <v>1745.3666666666668</v>
      </c>
      <c r="G492" s="40">
        <v>1718.9833333333336</v>
      </c>
      <c r="H492" s="40">
        <v>1811.4833333333336</v>
      </c>
      <c r="I492" s="40">
        <v>1837.8666666666668</v>
      </c>
      <c r="J492" s="40">
        <v>1857.7333333333336</v>
      </c>
      <c r="K492" s="31">
        <v>1818</v>
      </c>
      <c r="L492" s="31">
        <v>1771.75</v>
      </c>
      <c r="M492" s="31">
        <v>0.26413999999999999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294.8</v>
      </c>
      <c r="D493" s="40">
        <v>295.7</v>
      </c>
      <c r="E493" s="40">
        <v>290.14999999999998</v>
      </c>
      <c r="F493" s="40">
        <v>285.5</v>
      </c>
      <c r="G493" s="40">
        <v>279.95</v>
      </c>
      <c r="H493" s="40">
        <v>300.34999999999997</v>
      </c>
      <c r="I493" s="40">
        <v>305.90000000000003</v>
      </c>
      <c r="J493" s="40">
        <v>310.54999999999995</v>
      </c>
      <c r="K493" s="31">
        <v>301.25</v>
      </c>
      <c r="L493" s="31">
        <v>291.05</v>
      </c>
      <c r="M493" s="31">
        <v>1.8343400000000001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900.1</v>
      </c>
      <c r="D494" s="40">
        <v>904.38333333333333</v>
      </c>
      <c r="E494" s="40">
        <v>890.81666666666661</v>
      </c>
      <c r="F494" s="40">
        <v>881.5333333333333</v>
      </c>
      <c r="G494" s="40">
        <v>867.96666666666658</v>
      </c>
      <c r="H494" s="40">
        <v>913.66666666666663</v>
      </c>
      <c r="I494" s="40">
        <v>927.23333333333346</v>
      </c>
      <c r="J494" s="40">
        <v>936.51666666666665</v>
      </c>
      <c r="K494" s="31">
        <v>917.95</v>
      </c>
      <c r="L494" s="31">
        <v>895.1</v>
      </c>
      <c r="M494" s="31">
        <v>3.2049699999999999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292.14999999999998</v>
      </c>
      <c r="D495" s="40">
        <v>291.43333333333334</v>
      </c>
      <c r="E495" s="40">
        <v>287.7166666666667</v>
      </c>
      <c r="F495" s="40">
        <v>283.28333333333336</v>
      </c>
      <c r="G495" s="40">
        <v>279.56666666666672</v>
      </c>
      <c r="H495" s="40">
        <v>295.86666666666667</v>
      </c>
      <c r="I495" s="40">
        <v>299.58333333333326</v>
      </c>
      <c r="J495" s="40">
        <v>304.01666666666665</v>
      </c>
      <c r="K495" s="31">
        <v>295.14999999999998</v>
      </c>
      <c r="L495" s="31">
        <v>287</v>
      </c>
      <c r="M495" s="31">
        <v>77.016909999999996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2896</v>
      </c>
      <c r="D496" s="40">
        <v>2908.25</v>
      </c>
      <c r="E496" s="40">
        <v>2867.75</v>
      </c>
      <c r="F496" s="40">
        <v>2839.5</v>
      </c>
      <c r="G496" s="40">
        <v>2799</v>
      </c>
      <c r="H496" s="40">
        <v>2936.5</v>
      </c>
      <c r="I496" s="40">
        <v>2977</v>
      </c>
      <c r="J496" s="40">
        <v>3005.25</v>
      </c>
      <c r="K496" s="31">
        <v>2948.75</v>
      </c>
      <c r="L496" s="31">
        <v>2880</v>
      </c>
      <c r="M496" s="31">
        <v>0.51041999999999998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1918.95</v>
      </c>
      <c r="D497" s="40">
        <v>1913.9166666666667</v>
      </c>
      <c r="E497" s="40">
        <v>1900.0333333333335</v>
      </c>
      <c r="F497" s="40">
        <v>1881.1166666666668</v>
      </c>
      <c r="G497" s="40">
        <v>1867.2333333333336</v>
      </c>
      <c r="H497" s="40">
        <v>1932.8333333333335</v>
      </c>
      <c r="I497" s="40">
        <v>1946.7166666666667</v>
      </c>
      <c r="J497" s="40">
        <v>1965.6333333333334</v>
      </c>
      <c r="K497" s="31">
        <v>1927.8</v>
      </c>
      <c r="L497" s="31">
        <v>1895</v>
      </c>
      <c r="M497" s="31">
        <v>2.22817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11.25</v>
      </c>
      <c r="D498" s="40">
        <v>11.200000000000001</v>
      </c>
      <c r="E498" s="40">
        <v>10.950000000000003</v>
      </c>
      <c r="F498" s="40">
        <v>10.650000000000002</v>
      </c>
      <c r="G498" s="40">
        <v>10.400000000000004</v>
      </c>
      <c r="H498" s="40">
        <v>11.500000000000002</v>
      </c>
      <c r="I498" s="40">
        <v>11.749999999999998</v>
      </c>
      <c r="J498" s="40">
        <v>12.05</v>
      </c>
      <c r="K498" s="31">
        <v>11.45</v>
      </c>
      <c r="L498" s="31">
        <v>10.9</v>
      </c>
      <c r="M498" s="31">
        <v>3236.8435399999998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1205.2</v>
      </c>
      <c r="D499" s="40">
        <v>1208.8166666666666</v>
      </c>
      <c r="E499" s="40">
        <v>1193.8833333333332</v>
      </c>
      <c r="F499" s="40">
        <v>1182.5666666666666</v>
      </c>
      <c r="G499" s="40">
        <v>1167.6333333333332</v>
      </c>
      <c r="H499" s="40">
        <v>1220.1333333333332</v>
      </c>
      <c r="I499" s="40">
        <v>1235.0666666666666</v>
      </c>
      <c r="J499" s="40">
        <v>1246.3833333333332</v>
      </c>
      <c r="K499" s="31">
        <v>1223.75</v>
      </c>
      <c r="L499" s="31">
        <v>1197.5</v>
      </c>
      <c r="M499" s="31">
        <v>6.9657999999999998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7154.8</v>
      </c>
      <c r="D500" s="40">
        <v>7128.5999999999995</v>
      </c>
      <c r="E500" s="40">
        <v>7066.1999999999989</v>
      </c>
      <c r="F500" s="40">
        <v>6977.5999999999995</v>
      </c>
      <c r="G500" s="40">
        <v>6915.1999999999989</v>
      </c>
      <c r="H500" s="40">
        <v>7217.1999999999989</v>
      </c>
      <c r="I500" s="40">
        <v>7279.5999999999985</v>
      </c>
      <c r="J500" s="40">
        <v>7368.1999999999989</v>
      </c>
      <c r="K500" s="31">
        <v>7191</v>
      </c>
      <c r="L500" s="31">
        <v>7040</v>
      </c>
      <c r="M500" s="31">
        <v>0.10248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128.19999999999999</v>
      </c>
      <c r="D501" s="40">
        <v>127.58333333333333</v>
      </c>
      <c r="E501" s="40">
        <v>126.26666666666665</v>
      </c>
      <c r="F501" s="40">
        <v>124.33333333333333</v>
      </c>
      <c r="G501" s="40">
        <v>123.01666666666665</v>
      </c>
      <c r="H501" s="40">
        <v>129.51666666666665</v>
      </c>
      <c r="I501" s="40">
        <v>130.83333333333334</v>
      </c>
      <c r="J501" s="40">
        <v>132.76666666666665</v>
      </c>
      <c r="K501" s="31">
        <v>128.9</v>
      </c>
      <c r="L501" s="31">
        <v>125.65</v>
      </c>
      <c r="M501" s="31">
        <v>9.9817599999999995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165.4</v>
      </c>
      <c r="D502" s="40">
        <v>164.13333333333333</v>
      </c>
      <c r="E502" s="40">
        <v>161.36666666666665</v>
      </c>
      <c r="F502" s="40">
        <v>157.33333333333331</v>
      </c>
      <c r="G502" s="40">
        <v>154.56666666666663</v>
      </c>
      <c r="H502" s="40">
        <v>168.16666666666666</v>
      </c>
      <c r="I502" s="40">
        <v>170.93333333333331</v>
      </c>
      <c r="J502" s="40">
        <v>174.96666666666667</v>
      </c>
      <c r="K502" s="31">
        <v>166.9</v>
      </c>
      <c r="L502" s="31">
        <v>160.1</v>
      </c>
      <c r="M502" s="31">
        <v>32.27373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562.75</v>
      </c>
      <c r="D503" s="40">
        <v>561.36666666666667</v>
      </c>
      <c r="E503" s="40">
        <v>552.48333333333335</v>
      </c>
      <c r="F503" s="40">
        <v>542.2166666666667</v>
      </c>
      <c r="G503" s="40">
        <v>533.33333333333337</v>
      </c>
      <c r="H503" s="40">
        <v>571.63333333333333</v>
      </c>
      <c r="I503" s="40">
        <v>580.51666666666677</v>
      </c>
      <c r="J503" s="40">
        <v>590.7833333333333</v>
      </c>
      <c r="K503" s="31">
        <v>570.25</v>
      </c>
      <c r="L503" s="31">
        <v>551.1</v>
      </c>
      <c r="M503" s="31">
        <v>0.61089000000000004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2292.65</v>
      </c>
      <c r="D504" s="40">
        <v>2288.3166666666666</v>
      </c>
      <c r="E504" s="40">
        <v>2261.2833333333333</v>
      </c>
      <c r="F504" s="40">
        <v>2229.9166666666665</v>
      </c>
      <c r="G504" s="40">
        <v>2202.8833333333332</v>
      </c>
      <c r="H504" s="40">
        <v>2319.6833333333334</v>
      </c>
      <c r="I504" s="40">
        <v>2346.7166666666662</v>
      </c>
      <c r="J504" s="40">
        <v>2378.0833333333335</v>
      </c>
      <c r="K504" s="31">
        <v>2315.35</v>
      </c>
      <c r="L504" s="31">
        <v>2256.9499999999998</v>
      </c>
      <c r="M504" s="31">
        <v>0.65625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640.75</v>
      </c>
      <c r="D505" s="40">
        <v>638.19999999999993</v>
      </c>
      <c r="E505" s="40">
        <v>629.89999999999986</v>
      </c>
      <c r="F505" s="40">
        <v>619.04999999999995</v>
      </c>
      <c r="G505" s="40">
        <v>610.74999999999989</v>
      </c>
      <c r="H505" s="40">
        <v>649.04999999999984</v>
      </c>
      <c r="I505" s="40">
        <v>657.3499999999998</v>
      </c>
      <c r="J505" s="40">
        <v>668.19999999999982</v>
      </c>
      <c r="K505" s="31">
        <v>646.5</v>
      </c>
      <c r="L505" s="31">
        <v>627.35</v>
      </c>
      <c r="M505" s="31">
        <v>88.395660000000007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445.05</v>
      </c>
      <c r="D506" s="40">
        <v>444.25</v>
      </c>
      <c r="E506" s="40">
        <v>431.8</v>
      </c>
      <c r="F506" s="40">
        <v>418.55</v>
      </c>
      <c r="G506" s="40">
        <v>406.1</v>
      </c>
      <c r="H506" s="40">
        <v>457.5</v>
      </c>
      <c r="I506" s="40">
        <v>469.95000000000005</v>
      </c>
      <c r="J506" s="40">
        <v>483.2</v>
      </c>
      <c r="K506" s="31">
        <v>456.7</v>
      </c>
      <c r="L506" s="31">
        <v>431</v>
      </c>
      <c r="M506" s="31">
        <v>11.58348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12.3</v>
      </c>
      <c r="D507" s="40">
        <v>12.449999999999998</v>
      </c>
      <c r="E507" s="40">
        <v>12.049999999999995</v>
      </c>
      <c r="F507" s="40">
        <v>11.799999999999997</v>
      </c>
      <c r="G507" s="40">
        <v>11.399999999999995</v>
      </c>
      <c r="H507" s="40">
        <v>12.699999999999996</v>
      </c>
      <c r="I507" s="40">
        <v>13.099999999999998</v>
      </c>
      <c r="J507" s="40">
        <v>13.349999999999996</v>
      </c>
      <c r="K507" s="31">
        <v>12.85</v>
      </c>
      <c r="L507" s="31">
        <v>12.2</v>
      </c>
      <c r="M507" s="31">
        <v>1950.3911700000001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309.89999999999998</v>
      </c>
      <c r="D508" s="40">
        <v>308.86666666666662</v>
      </c>
      <c r="E508" s="40">
        <v>305.03333333333325</v>
      </c>
      <c r="F508" s="40">
        <v>300.16666666666663</v>
      </c>
      <c r="G508" s="40">
        <v>296.33333333333326</v>
      </c>
      <c r="H508" s="40">
        <v>313.73333333333323</v>
      </c>
      <c r="I508" s="40">
        <v>317.56666666666661</v>
      </c>
      <c r="J508" s="40">
        <v>322.43333333333322</v>
      </c>
      <c r="K508" s="31">
        <v>312.7</v>
      </c>
      <c r="L508" s="31">
        <v>304</v>
      </c>
      <c r="M508" s="31">
        <v>267.34800999999999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488.45</v>
      </c>
      <c r="D509" s="40">
        <v>490.15000000000003</v>
      </c>
      <c r="E509" s="40">
        <v>476.05000000000007</v>
      </c>
      <c r="F509" s="40">
        <v>463.65000000000003</v>
      </c>
      <c r="G509" s="40">
        <v>449.55000000000007</v>
      </c>
      <c r="H509" s="40">
        <v>502.55000000000007</v>
      </c>
      <c r="I509" s="40">
        <v>516.65000000000009</v>
      </c>
      <c r="J509" s="40">
        <v>529.05000000000007</v>
      </c>
      <c r="K509" s="31">
        <v>504.25</v>
      </c>
      <c r="L509" s="31">
        <v>477.75</v>
      </c>
      <c r="M509" s="31">
        <v>10.050380000000001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2357.6</v>
      </c>
      <c r="D510" s="40">
        <v>2361.3333333333335</v>
      </c>
      <c r="E510" s="40">
        <v>2337.666666666667</v>
      </c>
      <c r="F510" s="40">
        <v>2317.7333333333336</v>
      </c>
      <c r="G510" s="40">
        <v>2294.0666666666671</v>
      </c>
      <c r="H510" s="40">
        <v>2381.2666666666669</v>
      </c>
      <c r="I510" s="40">
        <v>2404.9333333333338</v>
      </c>
      <c r="J510" s="40">
        <v>2424.8666666666668</v>
      </c>
      <c r="K510" s="31">
        <v>2385</v>
      </c>
      <c r="L510" s="31">
        <v>2341.4</v>
      </c>
      <c r="M510" s="31">
        <v>0.15701000000000001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2195.6999999999998</v>
      </c>
      <c r="D511" s="40">
        <v>2191.5666666666666</v>
      </c>
      <c r="E511" s="40">
        <v>2178.1333333333332</v>
      </c>
      <c r="F511" s="40">
        <v>2160.5666666666666</v>
      </c>
      <c r="G511" s="40">
        <v>2147.1333333333332</v>
      </c>
      <c r="H511" s="40">
        <v>2209.1333333333332</v>
      </c>
      <c r="I511" s="40">
        <v>2222.5666666666666</v>
      </c>
      <c r="J511" s="40">
        <v>2240.1333333333332</v>
      </c>
      <c r="K511" s="31">
        <v>2205</v>
      </c>
      <c r="L511" s="31">
        <v>2174</v>
      </c>
      <c r="M511" s="31">
        <v>0.41089999999999999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56"/>
      <c r="B5" s="557"/>
      <c r="C5" s="556"/>
      <c r="D5" s="557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558" t="s">
        <v>589</v>
      </c>
      <c r="C7" s="557"/>
      <c r="D7" s="7">
        <f>Main!B10</f>
        <v>44469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44468</v>
      </c>
      <c r="B10" s="32">
        <v>538812</v>
      </c>
      <c r="C10" s="31" t="s">
        <v>1124</v>
      </c>
      <c r="D10" s="31" t="s">
        <v>1031</v>
      </c>
      <c r="E10" s="31" t="s">
        <v>598</v>
      </c>
      <c r="F10" s="90">
        <v>120582</v>
      </c>
      <c r="G10" s="32">
        <v>8.09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44468</v>
      </c>
      <c r="B11" s="32">
        <v>532701</v>
      </c>
      <c r="C11" s="31" t="s">
        <v>1141</v>
      </c>
      <c r="D11" s="31" t="s">
        <v>1142</v>
      </c>
      <c r="E11" s="31" t="s">
        <v>599</v>
      </c>
      <c r="F11" s="90">
        <v>112503</v>
      </c>
      <c r="G11" s="32">
        <v>5.07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44468</v>
      </c>
      <c r="B12" s="32">
        <v>523100</v>
      </c>
      <c r="C12" s="31" t="s">
        <v>1143</v>
      </c>
      <c r="D12" s="31" t="s">
        <v>1031</v>
      </c>
      <c r="E12" s="31" t="s">
        <v>598</v>
      </c>
      <c r="F12" s="90">
        <v>81002</v>
      </c>
      <c r="G12" s="32">
        <v>128.57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44468</v>
      </c>
      <c r="B13" s="32">
        <v>523100</v>
      </c>
      <c r="C13" s="31" t="s">
        <v>1143</v>
      </c>
      <c r="D13" s="31" t="s">
        <v>1031</v>
      </c>
      <c r="E13" s="31" t="s">
        <v>599</v>
      </c>
      <c r="F13" s="90">
        <v>127294</v>
      </c>
      <c r="G13" s="32">
        <v>130.80000000000001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44468</v>
      </c>
      <c r="B14" s="32">
        <v>530079</v>
      </c>
      <c r="C14" s="31" t="s">
        <v>1144</v>
      </c>
      <c r="D14" s="31" t="s">
        <v>1145</v>
      </c>
      <c r="E14" s="31" t="s">
        <v>598</v>
      </c>
      <c r="F14" s="90">
        <v>250000</v>
      </c>
      <c r="G14" s="32">
        <v>288.2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44468</v>
      </c>
      <c r="B15" s="32">
        <v>530079</v>
      </c>
      <c r="C15" s="31" t="s">
        <v>1144</v>
      </c>
      <c r="D15" s="31" t="s">
        <v>1146</v>
      </c>
      <c r="E15" s="31" t="s">
        <v>599</v>
      </c>
      <c r="F15" s="90">
        <v>734184</v>
      </c>
      <c r="G15" s="32">
        <v>288.92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44468</v>
      </c>
      <c r="B16" s="32">
        <v>530079</v>
      </c>
      <c r="C16" s="31" t="s">
        <v>1144</v>
      </c>
      <c r="D16" s="31" t="s">
        <v>1147</v>
      </c>
      <c r="E16" s="31" t="s">
        <v>598</v>
      </c>
      <c r="F16" s="90">
        <v>450000</v>
      </c>
      <c r="G16" s="32">
        <v>288.8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44468</v>
      </c>
      <c r="B17" s="32">
        <v>539839</v>
      </c>
      <c r="C17" s="31" t="s">
        <v>1148</v>
      </c>
      <c r="D17" s="31" t="s">
        <v>1149</v>
      </c>
      <c r="E17" s="31" t="s">
        <v>598</v>
      </c>
      <c r="F17" s="90">
        <v>96000</v>
      </c>
      <c r="G17" s="32">
        <v>7.15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44468</v>
      </c>
      <c r="B18" s="32">
        <v>542918</v>
      </c>
      <c r="C18" s="31" t="s">
        <v>1150</v>
      </c>
      <c r="D18" s="31" t="s">
        <v>1128</v>
      </c>
      <c r="E18" s="31" t="s">
        <v>598</v>
      </c>
      <c r="F18" s="90">
        <v>24000</v>
      </c>
      <c r="G18" s="32">
        <v>89.5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44468</v>
      </c>
      <c r="B19" s="32">
        <v>542918</v>
      </c>
      <c r="C19" s="31" t="s">
        <v>1150</v>
      </c>
      <c r="D19" s="31" t="s">
        <v>1151</v>
      </c>
      <c r="E19" s="31" t="s">
        <v>599</v>
      </c>
      <c r="F19" s="90">
        <v>30000</v>
      </c>
      <c r="G19" s="32">
        <v>89.5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44468</v>
      </c>
      <c r="B20" s="32">
        <v>542918</v>
      </c>
      <c r="C20" s="31" t="s">
        <v>1150</v>
      </c>
      <c r="D20" s="31" t="s">
        <v>1031</v>
      </c>
      <c r="E20" s="31" t="s">
        <v>599</v>
      </c>
      <c r="F20" s="90">
        <v>30000</v>
      </c>
      <c r="G20" s="32">
        <v>93.26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44468</v>
      </c>
      <c r="B21" s="32">
        <v>542918</v>
      </c>
      <c r="C21" s="31" t="s">
        <v>1150</v>
      </c>
      <c r="D21" s="31" t="s">
        <v>1152</v>
      </c>
      <c r="E21" s="31" t="s">
        <v>598</v>
      </c>
      <c r="F21" s="90">
        <v>24000</v>
      </c>
      <c r="G21" s="32">
        <v>89.5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44468</v>
      </c>
      <c r="B22" s="32">
        <v>541729</v>
      </c>
      <c r="C22" s="31" t="s">
        <v>117</v>
      </c>
      <c r="D22" s="31" t="s">
        <v>1153</v>
      </c>
      <c r="E22" s="31" t="s">
        <v>599</v>
      </c>
      <c r="F22" s="90">
        <v>10650000</v>
      </c>
      <c r="G22" s="32">
        <v>2873.79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44468</v>
      </c>
      <c r="B23" s="32">
        <v>541729</v>
      </c>
      <c r="C23" s="31" t="s">
        <v>117</v>
      </c>
      <c r="D23" s="31" t="s">
        <v>1154</v>
      </c>
      <c r="E23" s="31" t="s">
        <v>598</v>
      </c>
      <c r="F23" s="90">
        <v>1519557</v>
      </c>
      <c r="G23" s="32">
        <v>2871.05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44468</v>
      </c>
      <c r="B24" s="32">
        <v>514238</v>
      </c>
      <c r="C24" s="31" t="s">
        <v>1155</v>
      </c>
      <c r="D24" s="31" t="s">
        <v>1156</v>
      </c>
      <c r="E24" s="31" t="s">
        <v>598</v>
      </c>
      <c r="F24" s="90">
        <v>145000</v>
      </c>
      <c r="G24" s="32">
        <v>53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44468</v>
      </c>
      <c r="B25" s="32">
        <v>514238</v>
      </c>
      <c r="C25" s="31" t="s">
        <v>1155</v>
      </c>
      <c r="D25" s="31" t="s">
        <v>1157</v>
      </c>
      <c r="E25" s="31" t="s">
        <v>599</v>
      </c>
      <c r="F25" s="90">
        <v>145637</v>
      </c>
      <c r="G25" s="32">
        <v>53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44468</v>
      </c>
      <c r="B26" s="32">
        <v>533329</v>
      </c>
      <c r="C26" s="31" t="s">
        <v>1158</v>
      </c>
      <c r="D26" s="31" t="s">
        <v>1159</v>
      </c>
      <c r="E26" s="31" t="s">
        <v>599</v>
      </c>
      <c r="F26" s="90">
        <v>260000</v>
      </c>
      <c r="G26" s="32">
        <v>39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44468</v>
      </c>
      <c r="B27" s="32">
        <v>539083</v>
      </c>
      <c r="C27" s="31" t="s">
        <v>1103</v>
      </c>
      <c r="D27" s="31" t="s">
        <v>1160</v>
      </c>
      <c r="E27" s="31" t="s">
        <v>598</v>
      </c>
      <c r="F27" s="90">
        <v>1116677</v>
      </c>
      <c r="G27" s="32">
        <v>99.16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44468</v>
      </c>
      <c r="B28" s="32">
        <v>539083</v>
      </c>
      <c r="C28" s="31" t="s">
        <v>1103</v>
      </c>
      <c r="D28" s="31" t="s">
        <v>1160</v>
      </c>
      <c r="E28" s="31" t="s">
        <v>599</v>
      </c>
      <c r="F28" s="90">
        <v>629</v>
      </c>
      <c r="G28" s="32">
        <v>100.1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44468</v>
      </c>
      <c r="B29" s="32">
        <v>536868</v>
      </c>
      <c r="C29" s="31" t="s">
        <v>1072</v>
      </c>
      <c r="D29" s="31" t="s">
        <v>1104</v>
      </c>
      <c r="E29" s="31" t="s">
        <v>599</v>
      </c>
      <c r="F29" s="90">
        <v>440000</v>
      </c>
      <c r="G29" s="32">
        <v>60.1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44468</v>
      </c>
      <c r="B30" s="32">
        <v>543286</v>
      </c>
      <c r="C30" s="31" t="s">
        <v>1161</v>
      </c>
      <c r="D30" s="31" t="s">
        <v>1162</v>
      </c>
      <c r="E30" s="31" t="s">
        <v>598</v>
      </c>
      <c r="F30" s="90">
        <v>6000</v>
      </c>
      <c r="G30" s="32">
        <v>18.25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44468</v>
      </c>
      <c r="B31" s="32">
        <v>543286</v>
      </c>
      <c r="C31" s="31" t="s">
        <v>1161</v>
      </c>
      <c r="D31" s="31" t="s">
        <v>1162</v>
      </c>
      <c r="E31" s="31" t="s">
        <v>599</v>
      </c>
      <c r="F31" s="90">
        <v>30000</v>
      </c>
      <c r="G31" s="32">
        <v>18.260000000000002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44468</v>
      </c>
      <c r="B32" s="32">
        <v>543286</v>
      </c>
      <c r="C32" s="31" t="s">
        <v>1161</v>
      </c>
      <c r="D32" s="31" t="s">
        <v>1163</v>
      </c>
      <c r="E32" s="31" t="s">
        <v>598</v>
      </c>
      <c r="F32" s="90">
        <v>48000</v>
      </c>
      <c r="G32" s="32">
        <v>18.329999999999998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44468</v>
      </c>
      <c r="B33" s="32">
        <v>542446</v>
      </c>
      <c r="C33" s="31" t="s">
        <v>1105</v>
      </c>
      <c r="D33" s="31" t="s">
        <v>1106</v>
      </c>
      <c r="E33" s="31" t="s">
        <v>599</v>
      </c>
      <c r="F33" s="90">
        <v>38363</v>
      </c>
      <c r="G33" s="32">
        <v>12.79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44468</v>
      </c>
      <c r="B34" s="32">
        <v>590003</v>
      </c>
      <c r="C34" s="31" t="s">
        <v>448</v>
      </c>
      <c r="D34" s="31" t="s">
        <v>1031</v>
      </c>
      <c r="E34" s="31" t="s">
        <v>598</v>
      </c>
      <c r="F34" s="90">
        <v>4263050</v>
      </c>
      <c r="G34" s="32">
        <v>46.62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44468</v>
      </c>
      <c r="B35" s="32">
        <v>590003</v>
      </c>
      <c r="C35" s="31" t="s">
        <v>448</v>
      </c>
      <c r="D35" s="31" t="s">
        <v>1031</v>
      </c>
      <c r="E35" s="31" t="s">
        <v>599</v>
      </c>
      <c r="F35" s="90">
        <v>3655551</v>
      </c>
      <c r="G35" s="32">
        <v>47.48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44468</v>
      </c>
      <c r="B36" s="32">
        <v>590003</v>
      </c>
      <c r="C36" s="31" t="s">
        <v>448</v>
      </c>
      <c r="D36" s="31" t="s">
        <v>1164</v>
      </c>
      <c r="E36" s="31" t="s">
        <v>599</v>
      </c>
      <c r="F36" s="90">
        <v>21000000</v>
      </c>
      <c r="G36" s="32">
        <v>46.62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44468</v>
      </c>
      <c r="B37" s="32">
        <v>537669</v>
      </c>
      <c r="C37" s="31" t="s">
        <v>1165</v>
      </c>
      <c r="D37" s="31" t="s">
        <v>1166</v>
      </c>
      <c r="E37" s="31" t="s">
        <v>599</v>
      </c>
      <c r="F37" s="90">
        <v>30000</v>
      </c>
      <c r="G37" s="32">
        <v>38.5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44468</v>
      </c>
      <c r="B38" s="32">
        <v>537669</v>
      </c>
      <c r="C38" s="31" t="s">
        <v>1165</v>
      </c>
      <c r="D38" s="31" t="s">
        <v>1167</v>
      </c>
      <c r="E38" s="31" t="s">
        <v>598</v>
      </c>
      <c r="F38" s="90">
        <v>51000</v>
      </c>
      <c r="G38" s="32">
        <v>38.5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44468</v>
      </c>
      <c r="B39" s="32">
        <v>539814</v>
      </c>
      <c r="C39" s="31" t="s">
        <v>1168</v>
      </c>
      <c r="D39" s="31" t="s">
        <v>1031</v>
      </c>
      <c r="E39" s="31" t="s">
        <v>598</v>
      </c>
      <c r="F39" s="90">
        <v>100000</v>
      </c>
      <c r="G39" s="32">
        <v>29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44468</v>
      </c>
      <c r="B40" s="32">
        <v>539814</v>
      </c>
      <c r="C40" s="31" t="s">
        <v>1168</v>
      </c>
      <c r="D40" s="31" t="s">
        <v>1031</v>
      </c>
      <c r="E40" s="31" t="s">
        <v>599</v>
      </c>
      <c r="F40" s="90">
        <v>4729</v>
      </c>
      <c r="G40" s="32">
        <v>29.87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44468</v>
      </c>
      <c r="B41" s="32">
        <v>534422</v>
      </c>
      <c r="C41" s="31" t="s">
        <v>1085</v>
      </c>
      <c r="D41" s="31" t="s">
        <v>1169</v>
      </c>
      <c r="E41" s="31" t="s">
        <v>599</v>
      </c>
      <c r="F41" s="90">
        <v>62300</v>
      </c>
      <c r="G41" s="32">
        <v>21.75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44468</v>
      </c>
      <c r="B42" s="32">
        <v>534422</v>
      </c>
      <c r="C42" s="31" t="s">
        <v>1085</v>
      </c>
      <c r="D42" s="31" t="s">
        <v>1170</v>
      </c>
      <c r="E42" s="31" t="s">
        <v>599</v>
      </c>
      <c r="F42" s="90">
        <v>176500</v>
      </c>
      <c r="G42" s="32">
        <v>21.75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44468</v>
      </c>
      <c r="B43" s="32">
        <v>539767</v>
      </c>
      <c r="C43" s="31" t="s">
        <v>1057</v>
      </c>
      <c r="D43" s="31" t="s">
        <v>1058</v>
      </c>
      <c r="E43" s="31" t="s">
        <v>598</v>
      </c>
      <c r="F43" s="90">
        <v>22596</v>
      </c>
      <c r="G43" s="32">
        <v>14.16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44468</v>
      </c>
      <c r="B44" s="32">
        <v>539767</v>
      </c>
      <c r="C44" s="31" t="s">
        <v>1057</v>
      </c>
      <c r="D44" s="31" t="s">
        <v>1058</v>
      </c>
      <c r="E44" s="31" t="s">
        <v>599</v>
      </c>
      <c r="F44" s="90">
        <v>68459</v>
      </c>
      <c r="G44" s="32">
        <v>13.4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44468</v>
      </c>
      <c r="B45" s="32">
        <v>539767</v>
      </c>
      <c r="C45" s="31" t="s">
        <v>1057</v>
      </c>
      <c r="D45" s="31" t="s">
        <v>1171</v>
      </c>
      <c r="E45" s="31" t="s">
        <v>599</v>
      </c>
      <c r="F45" s="90">
        <v>25000</v>
      </c>
      <c r="G45" s="32">
        <v>14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44468</v>
      </c>
      <c r="B46" s="32">
        <v>539767</v>
      </c>
      <c r="C46" s="31" t="s">
        <v>1057</v>
      </c>
      <c r="D46" s="31" t="s">
        <v>1125</v>
      </c>
      <c r="E46" s="31" t="s">
        <v>598</v>
      </c>
      <c r="F46" s="90">
        <v>67778</v>
      </c>
      <c r="G46" s="32">
        <v>13.64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44468</v>
      </c>
      <c r="B47" s="32">
        <v>543207</v>
      </c>
      <c r="C47" s="31" t="s">
        <v>1172</v>
      </c>
      <c r="D47" s="31" t="s">
        <v>1173</v>
      </c>
      <c r="E47" s="31" t="s">
        <v>598</v>
      </c>
      <c r="F47" s="90">
        <v>72393</v>
      </c>
      <c r="G47" s="32">
        <v>29.4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44468</v>
      </c>
      <c r="B48" s="32">
        <v>543207</v>
      </c>
      <c r="C48" s="31" t="s">
        <v>1172</v>
      </c>
      <c r="D48" s="31" t="s">
        <v>1173</v>
      </c>
      <c r="E48" s="31" t="s">
        <v>599</v>
      </c>
      <c r="F48" s="90">
        <v>18014</v>
      </c>
      <c r="G48" s="32">
        <v>29.22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44468</v>
      </c>
      <c r="B49" s="32">
        <v>540243</v>
      </c>
      <c r="C49" s="31" t="s">
        <v>1048</v>
      </c>
      <c r="D49" s="31" t="s">
        <v>1126</v>
      </c>
      <c r="E49" s="31" t="s">
        <v>598</v>
      </c>
      <c r="F49" s="90">
        <v>19900</v>
      </c>
      <c r="G49" s="32">
        <v>67.16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44468</v>
      </c>
      <c r="B50" s="32">
        <v>540243</v>
      </c>
      <c r="C50" s="31" t="s">
        <v>1048</v>
      </c>
      <c r="D50" s="31" t="s">
        <v>1059</v>
      </c>
      <c r="E50" s="31" t="s">
        <v>598</v>
      </c>
      <c r="F50" s="90">
        <v>2218</v>
      </c>
      <c r="G50" s="32">
        <v>67.39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44468</v>
      </c>
      <c r="B51" s="32">
        <v>540243</v>
      </c>
      <c r="C51" s="31" t="s">
        <v>1048</v>
      </c>
      <c r="D51" s="31" t="s">
        <v>1059</v>
      </c>
      <c r="E51" s="31" t="s">
        <v>599</v>
      </c>
      <c r="F51" s="90">
        <v>13363</v>
      </c>
      <c r="G51" s="32">
        <v>66.95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44468</v>
      </c>
      <c r="B52" s="32">
        <v>542771</v>
      </c>
      <c r="C52" s="31" t="s">
        <v>1174</v>
      </c>
      <c r="D52" s="31" t="s">
        <v>1175</v>
      </c>
      <c r="E52" s="31" t="s">
        <v>598</v>
      </c>
      <c r="F52" s="90">
        <v>30000</v>
      </c>
      <c r="G52" s="32">
        <v>11.62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44468</v>
      </c>
      <c r="B53" s="32">
        <v>542771</v>
      </c>
      <c r="C53" s="31" t="s">
        <v>1174</v>
      </c>
      <c r="D53" s="31" t="s">
        <v>1176</v>
      </c>
      <c r="E53" s="31" t="s">
        <v>599</v>
      </c>
      <c r="F53" s="90">
        <v>36000</v>
      </c>
      <c r="G53" s="32">
        <v>11.63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44468</v>
      </c>
      <c r="B54" s="32">
        <v>543363</v>
      </c>
      <c r="C54" s="31" t="s">
        <v>1107</v>
      </c>
      <c r="D54" s="31" t="s">
        <v>1127</v>
      </c>
      <c r="E54" s="31" t="s">
        <v>599</v>
      </c>
      <c r="F54" s="90">
        <v>81600</v>
      </c>
      <c r="G54" s="32">
        <v>204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44468</v>
      </c>
      <c r="B55" s="32">
        <v>543363</v>
      </c>
      <c r="C55" s="31" t="s">
        <v>1107</v>
      </c>
      <c r="D55" s="31" t="s">
        <v>1177</v>
      </c>
      <c r="E55" s="31" t="s">
        <v>598</v>
      </c>
      <c r="F55" s="90">
        <v>64000</v>
      </c>
      <c r="G55" s="32">
        <v>196.53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44468</v>
      </c>
      <c r="B56" s="32">
        <v>537785</v>
      </c>
      <c r="C56" s="31" t="s">
        <v>1178</v>
      </c>
      <c r="D56" s="31" t="s">
        <v>1179</v>
      </c>
      <c r="E56" s="31" t="s">
        <v>598</v>
      </c>
      <c r="F56" s="90">
        <v>235000</v>
      </c>
      <c r="G56" s="32">
        <v>205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44468</v>
      </c>
      <c r="B57" s="32">
        <v>537785</v>
      </c>
      <c r="C57" s="31" t="s">
        <v>1178</v>
      </c>
      <c r="D57" s="31" t="s">
        <v>1180</v>
      </c>
      <c r="E57" s="31" t="s">
        <v>599</v>
      </c>
      <c r="F57" s="90">
        <v>235000</v>
      </c>
      <c r="G57" s="32">
        <v>205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44468</v>
      </c>
      <c r="B58" s="32">
        <v>539561</v>
      </c>
      <c r="C58" s="31" t="s">
        <v>1181</v>
      </c>
      <c r="D58" s="31" t="s">
        <v>1182</v>
      </c>
      <c r="E58" s="31" t="s">
        <v>598</v>
      </c>
      <c r="F58" s="90">
        <v>1</v>
      </c>
      <c r="G58" s="32">
        <v>128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44468</v>
      </c>
      <c r="B59" s="32">
        <v>539561</v>
      </c>
      <c r="C59" s="31" t="s">
        <v>1181</v>
      </c>
      <c r="D59" s="31" t="s">
        <v>1182</v>
      </c>
      <c r="E59" s="31" t="s">
        <v>599</v>
      </c>
      <c r="F59" s="90">
        <v>19000</v>
      </c>
      <c r="G59" s="32">
        <v>127.16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44468</v>
      </c>
      <c r="B60" s="32">
        <v>519191</v>
      </c>
      <c r="C60" s="31" t="s">
        <v>1108</v>
      </c>
      <c r="D60" s="31" t="s">
        <v>1183</v>
      </c>
      <c r="E60" s="31" t="s">
        <v>598</v>
      </c>
      <c r="F60" s="90">
        <v>2008</v>
      </c>
      <c r="G60" s="32">
        <v>26.27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44468</v>
      </c>
      <c r="B61" s="32">
        <v>519191</v>
      </c>
      <c r="C61" s="31" t="s">
        <v>1108</v>
      </c>
      <c r="D61" s="31" t="s">
        <v>1109</v>
      </c>
      <c r="E61" s="31" t="s">
        <v>598</v>
      </c>
      <c r="F61" s="90">
        <v>32748</v>
      </c>
      <c r="G61" s="32">
        <v>25.15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44468</v>
      </c>
      <c r="B62" s="32">
        <v>519191</v>
      </c>
      <c r="C62" s="20" t="s">
        <v>1108</v>
      </c>
      <c r="D62" s="20" t="s">
        <v>1183</v>
      </c>
      <c r="E62" s="31" t="s">
        <v>599</v>
      </c>
      <c r="F62" s="90">
        <v>38896</v>
      </c>
      <c r="G62" s="32">
        <v>25.22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44468</v>
      </c>
      <c r="B63" s="32">
        <v>512634</v>
      </c>
      <c r="C63" s="31" t="s">
        <v>1184</v>
      </c>
      <c r="D63" s="31" t="s">
        <v>1185</v>
      </c>
      <c r="E63" s="31" t="s">
        <v>598</v>
      </c>
      <c r="F63" s="90">
        <v>108639</v>
      </c>
      <c r="G63" s="32">
        <v>50.45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44468</v>
      </c>
      <c r="B64" s="32">
        <v>512634</v>
      </c>
      <c r="C64" s="31" t="s">
        <v>1184</v>
      </c>
      <c r="D64" s="31" t="s">
        <v>1186</v>
      </c>
      <c r="E64" s="31" t="s">
        <v>599</v>
      </c>
      <c r="F64" s="90">
        <v>108639</v>
      </c>
      <c r="G64" s="32">
        <v>50.45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44468</v>
      </c>
      <c r="B65" s="32">
        <v>526775</v>
      </c>
      <c r="C65" s="31" t="s">
        <v>1187</v>
      </c>
      <c r="D65" s="31" t="s">
        <v>1188</v>
      </c>
      <c r="E65" s="31" t="s">
        <v>599</v>
      </c>
      <c r="F65" s="90">
        <v>38386</v>
      </c>
      <c r="G65" s="32">
        <v>117.25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44468</v>
      </c>
      <c r="B66" s="32">
        <v>511074</v>
      </c>
      <c r="C66" s="31" t="s">
        <v>1189</v>
      </c>
      <c r="D66" s="31" t="s">
        <v>1190</v>
      </c>
      <c r="E66" s="31" t="s">
        <v>599</v>
      </c>
      <c r="F66" s="90">
        <v>11999</v>
      </c>
      <c r="G66" s="32">
        <v>279.10000000000002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44468</v>
      </c>
      <c r="B67" s="32">
        <v>511074</v>
      </c>
      <c r="C67" s="31" t="s">
        <v>1189</v>
      </c>
      <c r="D67" s="31" t="s">
        <v>1191</v>
      </c>
      <c r="E67" s="31" t="s">
        <v>598</v>
      </c>
      <c r="F67" s="90">
        <v>11999</v>
      </c>
      <c r="G67" s="32">
        <v>279.10000000000002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44468</v>
      </c>
      <c r="B68" s="32">
        <v>541167</v>
      </c>
      <c r="C68" s="31" t="s">
        <v>1192</v>
      </c>
      <c r="D68" s="31" t="s">
        <v>1193</v>
      </c>
      <c r="E68" s="31" t="s">
        <v>599</v>
      </c>
      <c r="F68" s="90">
        <v>70000</v>
      </c>
      <c r="G68" s="32">
        <v>694.64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44468</v>
      </c>
      <c r="B69" s="32" t="s">
        <v>1194</v>
      </c>
      <c r="C69" s="31" t="s">
        <v>1195</v>
      </c>
      <c r="D69" s="31" t="s">
        <v>1102</v>
      </c>
      <c r="E69" s="31" t="s">
        <v>598</v>
      </c>
      <c r="F69" s="90">
        <v>63307</v>
      </c>
      <c r="G69" s="32">
        <v>53.9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44468</v>
      </c>
      <c r="B70" s="32" t="s">
        <v>749</v>
      </c>
      <c r="C70" s="31" t="s">
        <v>1196</v>
      </c>
      <c r="D70" s="31" t="s">
        <v>1197</v>
      </c>
      <c r="E70" s="31" t="s">
        <v>598</v>
      </c>
      <c r="F70" s="90">
        <v>426143</v>
      </c>
      <c r="G70" s="32">
        <v>154.27000000000001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44468</v>
      </c>
      <c r="B71" s="32" t="s">
        <v>417</v>
      </c>
      <c r="C71" s="31" t="s">
        <v>1198</v>
      </c>
      <c r="D71" s="31" t="s">
        <v>1049</v>
      </c>
      <c r="E71" s="31" t="s">
        <v>598</v>
      </c>
      <c r="F71" s="90">
        <v>1980553</v>
      </c>
      <c r="G71" s="32">
        <v>626.47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44468</v>
      </c>
      <c r="B72" s="32" t="s">
        <v>1199</v>
      </c>
      <c r="C72" s="31" t="s">
        <v>1200</v>
      </c>
      <c r="D72" s="31" t="s">
        <v>1201</v>
      </c>
      <c r="E72" s="31" t="s">
        <v>598</v>
      </c>
      <c r="F72" s="90">
        <v>81000</v>
      </c>
      <c r="G72" s="32">
        <v>14.53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44468</v>
      </c>
      <c r="B73" s="32" t="s">
        <v>437</v>
      </c>
      <c r="C73" s="31" t="s">
        <v>1202</v>
      </c>
      <c r="D73" s="31" t="s">
        <v>1203</v>
      </c>
      <c r="E73" s="31" t="s">
        <v>598</v>
      </c>
      <c r="F73" s="90">
        <v>559101</v>
      </c>
      <c r="G73" s="32">
        <v>989.98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44468</v>
      </c>
      <c r="B74" s="32" t="s">
        <v>1204</v>
      </c>
      <c r="C74" s="31" t="s">
        <v>1205</v>
      </c>
      <c r="D74" s="31" t="s">
        <v>1206</v>
      </c>
      <c r="E74" s="31" t="s">
        <v>598</v>
      </c>
      <c r="F74" s="90">
        <v>106729</v>
      </c>
      <c r="G74" s="32">
        <v>51.49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44468</v>
      </c>
      <c r="B75" s="32" t="s">
        <v>465</v>
      </c>
      <c r="C75" s="31" t="s">
        <v>1207</v>
      </c>
      <c r="D75" s="31" t="s">
        <v>1208</v>
      </c>
      <c r="E75" s="31" t="s">
        <v>598</v>
      </c>
      <c r="F75" s="90">
        <v>5200000</v>
      </c>
      <c r="G75" s="32">
        <v>350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44468</v>
      </c>
      <c r="B76" s="32" t="s">
        <v>465</v>
      </c>
      <c r="C76" s="31" t="s">
        <v>1207</v>
      </c>
      <c r="D76" s="31" t="s">
        <v>1209</v>
      </c>
      <c r="E76" s="31" t="s">
        <v>598</v>
      </c>
      <c r="F76" s="90">
        <v>42857000</v>
      </c>
      <c r="G76" s="32">
        <v>350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44468</v>
      </c>
      <c r="B77" s="32" t="s">
        <v>465</v>
      </c>
      <c r="C77" s="31" t="s">
        <v>1207</v>
      </c>
      <c r="D77" s="31" t="s">
        <v>1210</v>
      </c>
      <c r="E77" s="31" t="s">
        <v>598</v>
      </c>
      <c r="F77" s="90">
        <v>5700000</v>
      </c>
      <c r="G77" s="32">
        <v>350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44468</v>
      </c>
      <c r="B78" s="32" t="s">
        <v>1211</v>
      </c>
      <c r="C78" s="31" t="s">
        <v>1212</v>
      </c>
      <c r="D78" s="31" t="s">
        <v>1213</v>
      </c>
      <c r="E78" s="31" t="s">
        <v>598</v>
      </c>
      <c r="F78" s="90">
        <v>2500000</v>
      </c>
      <c r="G78" s="32">
        <v>2.4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44468</v>
      </c>
      <c r="B79" s="32" t="s">
        <v>1211</v>
      </c>
      <c r="C79" s="31" t="s">
        <v>1212</v>
      </c>
      <c r="D79" s="31" t="s">
        <v>1214</v>
      </c>
      <c r="E79" s="31" t="s">
        <v>598</v>
      </c>
      <c r="F79" s="90">
        <v>2050000</v>
      </c>
      <c r="G79" s="32">
        <v>2.4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44468</v>
      </c>
      <c r="B80" s="32" t="s">
        <v>1211</v>
      </c>
      <c r="C80" s="31" t="s">
        <v>1212</v>
      </c>
      <c r="D80" s="31" t="s">
        <v>1215</v>
      </c>
      <c r="E80" s="31" t="s">
        <v>598</v>
      </c>
      <c r="F80" s="90">
        <v>2500000</v>
      </c>
      <c r="G80" s="32">
        <v>2.44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44468</v>
      </c>
      <c r="B81" s="32" t="s">
        <v>1211</v>
      </c>
      <c r="C81" s="31" t="s">
        <v>1212</v>
      </c>
      <c r="D81" s="31" t="s">
        <v>1216</v>
      </c>
      <c r="E81" s="31" t="s">
        <v>598</v>
      </c>
      <c r="F81" s="90">
        <v>6944778</v>
      </c>
      <c r="G81" s="32">
        <v>2.62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44468</v>
      </c>
      <c r="B82" s="32" t="s">
        <v>1211</v>
      </c>
      <c r="C82" s="31" t="s">
        <v>1212</v>
      </c>
      <c r="D82" s="31" t="s">
        <v>1217</v>
      </c>
      <c r="E82" s="31" t="s">
        <v>598</v>
      </c>
      <c r="F82" s="90">
        <v>1426687</v>
      </c>
      <c r="G82" s="32">
        <v>2.8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44468</v>
      </c>
      <c r="B83" s="32" t="s">
        <v>1218</v>
      </c>
      <c r="C83" s="31" t="s">
        <v>1219</v>
      </c>
      <c r="D83" s="31" t="s">
        <v>1220</v>
      </c>
      <c r="E83" s="31" t="s">
        <v>598</v>
      </c>
      <c r="F83" s="90">
        <v>122000</v>
      </c>
      <c r="G83" s="32">
        <v>50.05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44468</v>
      </c>
      <c r="B84" s="32" t="s">
        <v>538</v>
      </c>
      <c r="C84" s="31" t="s">
        <v>1221</v>
      </c>
      <c r="D84" s="31" t="s">
        <v>1222</v>
      </c>
      <c r="E84" s="31" t="s">
        <v>598</v>
      </c>
      <c r="F84" s="90">
        <v>1100000</v>
      </c>
      <c r="G84" s="32">
        <v>465.12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44468</v>
      </c>
      <c r="B85" s="32" t="s">
        <v>1194</v>
      </c>
      <c r="C85" s="31" t="s">
        <v>1195</v>
      </c>
      <c r="D85" s="31" t="s">
        <v>1102</v>
      </c>
      <c r="E85" s="31" t="s">
        <v>599</v>
      </c>
      <c r="F85" s="90">
        <v>63307</v>
      </c>
      <c r="G85" s="32">
        <v>52.9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44468</v>
      </c>
      <c r="B86" s="32" t="s">
        <v>1223</v>
      </c>
      <c r="C86" s="31" t="s">
        <v>1224</v>
      </c>
      <c r="D86" s="31" t="s">
        <v>1225</v>
      </c>
      <c r="E86" s="31" t="s">
        <v>599</v>
      </c>
      <c r="F86" s="90">
        <v>101500</v>
      </c>
      <c r="G86" s="32">
        <v>770.01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44468</v>
      </c>
      <c r="B87" s="32" t="s">
        <v>749</v>
      </c>
      <c r="C87" s="31" t="s">
        <v>1196</v>
      </c>
      <c r="D87" s="31" t="s">
        <v>1197</v>
      </c>
      <c r="E87" s="31" t="s">
        <v>599</v>
      </c>
      <c r="F87" s="90">
        <v>426143</v>
      </c>
      <c r="G87" s="32">
        <v>153.51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44468</v>
      </c>
      <c r="B88" s="32" t="s">
        <v>417</v>
      </c>
      <c r="C88" s="31" t="s">
        <v>1198</v>
      </c>
      <c r="D88" s="31" t="s">
        <v>1049</v>
      </c>
      <c r="E88" s="31" t="s">
        <v>599</v>
      </c>
      <c r="F88" s="90">
        <v>1941186</v>
      </c>
      <c r="G88" s="32">
        <v>626.62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44468</v>
      </c>
      <c r="B89" s="32" t="s">
        <v>1199</v>
      </c>
      <c r="C89" s="31" t="s">
        <v>1200</v>
      </c>
      <c r="D89" s="31" t="s">
        <v>1226</v>
      </c>
      <c r="E89" s="31" t="s">
        <v>599</v>
      </c>
      <c r="F89" s="90">
        <v>123000</v>
      </c>
      <c r="G89" s="32">
        <v>14.5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44468</v>
      </c>
      <c r="B90" s="32" t="s">
        <v>437</v>
      </c>
      <c r="C90" s="31" t="s">
        <v>1202</v>
      </c>
      <c r="D90" s="31" t="s">
        <v>1203</v>
      </c>
      <c r="E90" s="31" t="s">
        <v>599</v>
      </c>
      <c r="F90" s="90">
        <v>55287</v>
      </c>
      <c r="G90" s="32">
        <v>989.48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44468</v>
      </c>
      <c r="B91" s="32" t="s">
        <v>437</v>
      </c>
      <c r="C91" s="31" t="s">
        <v>1202</v>
      </c>
      <c r="D91" s="31" t="s">
        <v>1227</v>
      </c>
      <c r="E91" s="31" t="s">
        <v>599</v>
      </c>
      <c r="F91" s="90">
        <v>1018295</v>
      </c>
      <c r="G91" s="32">
        <v>990.01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44468</v>
      </c>
      <c r="B92" s="32" t="s">
        <v>1228</v>
      </c>
      <c r="C92" s="31" t="s">
        <v>1229</v>
      </c>
      <c r="D92" s="31" t="s">
        <v>1086</v>
      </c>
      <c r="E92" s="31" t="s">
        <v>599</v>
      </c>
      <c r="F92" s="90">
        <v>561821</v>
      </c>
      <c r="G92" s="32">
        <v>10.62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44468</v>
      </c>
      <c r="B93" s="32" t="s">
        <v>1204</v>
      </c>
      <c r="C93" s="31" t="s">
        <v>1205</v>
      </c>
      <c r="D93" s="31" t="s">
        <v>1206</v>
      </c>
      <c r="E93" s="31" t="s">
        <v>599</v>
      </c>
      <c r="F93" s="90">
        <v>839</v>
      </c>
      <c r="G93" s="32">
        <v>52.01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44468</v>
      </c>
      <c r="B94" s="32" t="s">
        <v>465</v>
      </c>
      <c r="C94" s="31" t="s">
        <v>1207</v>
      </c>
      <c r="D94" s="31" t="s">
        <v>1230</v>
      </c>
      <c r="E94" s="31" t="s">
        <v>599</v>
      </c>
      <c r="F94" s="90">
        <v>60219498</v>
      </c>
      <c r="G94" s="32">
        <v>350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44468</v>
      </c>
      <c r="B95" s="32" t="s">
        <v>465</v>
      </c>
      <c r="C95" s="31" t="s">
        <v>1207</v>
      </c>
      <c r="D95" s="31" t="s">
        <v>1231</v>
      </c>
      <c r="E95" s="31" t="s">
        <v>599</v>
      </c>
      <c r="F95" s="90">
        <v>24230377</v>
      </c>
      <c r="G95" s="32">
        <v>350.13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44468</v>
      </c>
      <c r="B96" s="32" t="s">
        <v>1211</v>
      </c>
      <c r="C96" s="31" t="s">
        <v>1212</v>
      </c>
      <c r="D96" s="31" t="s">
        <v>1217</v>
      </c>
      <c r="E96" s="31" t="s">
        <v>599</v>
      </c>
      <c r="F96" s="90">
        <v>911687</v>
      </c>
      <c r="G96" s="32">
        <v>2.74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44468</v>
      </c>
      <c r="B97" s="32" t="s">
        <v>1211</v>
      </c>
      <c r="C97" s="31" t="s">
        <v>1212</v>
      </c>
      <c r="D97" s="31" t="s">
        <v>1232</v>
      </c>
      <c r="E97" s="31" t="s">
        <v>599</v>
      </c>
      <c r="F97" s="90">
        <v>17500000</v>
      </c>
      <c r="G97" s="32">
        <v>2.4300000000000002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44468</v>
      </c>
      <c r="B98" s="32" t="s">
        <v>1211</v>
      </c>
      <c r="C98" s="31" t="s">
        <v>1212</v>
      </c>
      <c r="D98" s="31" t="s">
        <v>1216</v>
      </c>
      <c r="E98" s="31" t="s">
        <v>599</v>
      </c>
      <c r="F98" s="90">
        <v>6192501</v>
      </c>
      <c r="G98" s="32">
        <v>2.81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44468</v>
      </c>
      <c r="B99" s="32" t="s">
        <v>1211</v>
      </c>
      <c r="C99" s="31" t="s">
        <v>1212</v>
      </c>
      <c r="D99" s="31" t="s">
        <v>1214</v>
      </c>
      <c r="E99" s="31" t="s">
        <v>599</v>
      </c>
      <c r="F99" s="90">
        <v>500000</v>
      </c>
      <c r="G99" s="32">
        <v>2.85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44468</v>
      </c>
      <c r="B100" s="32" t="s">
        <v>1218</v>
      </c>
      <c r="C100" s="31" t="s">
        <v>1219</v>
      </c>
      <c r="D100" s="31" t="s">
        <v>1233</v>
      </c>
      <c r="E100" s="31" t="s">
        <v>599</v>
      </c>
      <c r="F100" s="90">
        <v>140000</v>
      </c>
      <c r="G100" s="32">
        <v>50.06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72"/>
  <sheetViews>
    <sheetView zoomScale="85" zoomScaleNormal="85" workbookViewId="0">
      <selection activeCell="M23" sqref="M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44469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P9" s="100" t="s">
        <v>1088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54">
        <v>1</v>
      </c>
      <c r="B10" s="355">
        <v>44396</v>
      </c>
      <c r="C10" s="356"/>
      <c r="D10" s="357" t="s">
        <v>131</v>
      </c>
      <c r="E10" s="358" t="s">
        <v>616</v>
      </c>
      <c r="F10" s="359">
        <v>547.5</v>
      </c>
      <c r="G10" s="359">
        <v>510</v>
      </c>
      <c r="H10" s="358">
        <v>568</v>
      </c>
      <c r="I10" s="360" t="s">
        <v>846</v>
      </c>
      <c r="J10" s="103" t="s">
        <v>906</v>
      </c>
      <c r="K10" s="103">
        <f t="shared" ref="K10" si="0">H10-F10</f>
        <v>20.5</v>
      </c>
      <c r="L10" s="104">
        <f>(F10*-0.7)/100</f>
        <v>-3.8325</v>
      </c>
      <c r="M10" s="105">
        <f t="shared" ref="M10" si="1">(K10+L10)/F10</f>
        <v>3.0442922374429224E-2</v>
      </c>
      <c r="N10" s="103" t="s">
        <v>614</v>
      </c>
      <c r="O10" s="106">
        <v>44445</v>
      </c>
      <c r="P10" s="359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54">
        <v>2</v>
      </c>
      <c r="B11" s="355">
        <v>44397</v>
      </c>
      <c r="C11" s="356"/>
      <c r="D11" s="357" t="s">
        <v>137</v>
      </c>
      <c r="E11" s="358" t="s">
        <v>616</v>
      </c>
      <c r="F11" s="359">
        <v>104.5</v>
      </c>
      <c r="G11" s="359">
        <v>96.5</v>
      </c>
      <c r="H11" s="358">
        <v>111.5</v>
      </c>
      <c r="I11" s="360" t="s">
        <v>847</v>
      </c>
      <c r="J11" s="103" t="s">
        <v>852</v>
      </c>
      <c r="K11" s="103">
        <f t="shared" ref="K11" si="2">H11-F11</f>
        <v>7</v>
      </c>
      <c r="L11" s="104">
        <f t="shared" ref="L11:L14" si="3">(F11*-0.7)/100</f>
        <v>-0.73149999999999993</v>
      </c>
      <c r="M11" s="105">
        <f t="shared" ref="M11" si="4">(K11+L11)/F11</f>
        <v>5.9985645933014357E-2</v>
      </c>
      <c r="N11" s="103" t="s">
        <v>614</v>
      </c>
      <c r="O11" s="106">
        <v>44442</v>
      </c>
      <c r="P11" s="359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54">
        <v>3</v>
      </c>
      <c r="B12" s="355">
        <v>44407</v>
      </c>
      <c r="C12" s="356"/>
      <c r="D12" s="357" t="s">
        <v>51</v>
      </c>
      <c r="E12" s="358" t="s">
        <v>616</v>
      </c>
      <c r="F12" s="359">
        <v>715</v>
      </c>
      <c r="G12" s="359">
        <v>675</v>
      </c>
      <c r="H12" s="358">
        <v>730</v>
      </c>
      <c r="I12" s="360" t="s">
        <v>850</v>
      </c>
      <c r="J12" s="103" t="s">
        <v>924</v>
      </c>
      <c r="K12" s="103">
        <f t="shared" ref="K12:K14" si="5">H12-F12</f>
        <v>15</v>
      </c>
      <c r="L12" s="104">
        <f t="shared" si="3"/>
        <v>-5.004999999999999</v>
      </c>
      <c r="M12" s="105">
        <f t="shared" ref="M12:M14" si="6">(K12+L12)/F12</f>
        <v>1.3979020979020981E-2</v>
      </c>
      <c r="N12" s="103" t="s">
        <v>614</v>
      </c>
      <c r="O12" s="106">
        <v>44442</v>
      </c>
      <c r="P12" s="359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54">
        <v>4</v>
      </c>
      <c r="B13" s="355">
        <v>44421</v>
      </c>
      <c r="C13" s="356"/>
      <c r="D13" s="357" t="s">
        <v>471</v>
      </c>
      <c r="E13" s="358" t="s">
        <v>616</v>
      </c>
      <c r="F13" s="359">
        <v>1500</v>
      </c>
      <c r="G13" s="359">
        <v>1415</v>
      </c>
      <c r="H13" s="358">
        <v>1607.5</v>
      </c>
      <c r="I13" s="360" t="s">
        <v>857</v>
      </c>
      <c r="J13" s="103" t="s">
        <v>898</v>
      </c>
      <c r="K13" s="103">
        <f t="shared" si="5"/>
        <v>107.5</v>
      </c>
      <c r="L13" s="104">
        <f t="shared" si="3"/>
        <v>-10.5</v>
      </c>
      <c r="M13" s="105">
        <f t="shared" si="6"/>
        <v>6.4666666666666664E-2</v>
      </c>
      <c r="N13" s="103" t="s">
        <v>614</v>
      </c>
      <c r="O13" s="106">
        <v>44442</v>
      </c>
      <c r="P13" s="359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432">
        <v>5</v>
      </c>
      <c r="B14" s="433">
        <v>44442</v>
      </c>
      <c r="C14" s="434"/>
      <c r="D14" s="435" t="s">
        <v>302</v>
      </c>
      <c r="E14" s="436" t="s">
        <v>616</v>
      </c>
      <c r="F14" s="437">
        <v>4085</v>
      </c>
      <c r="G14" s="437">
        <v>3900</v>
      </c>
      <c r="H14" s="436">
        <v>3900</v>
      </c>
      <c r="I14" s="438" t="s">
        <v>900</v>
      </c>
      <c r="J14" s="395" t="s">
        <v>905</v>
      </c>
      <c r="K14" s="395">
        <f t="shared" si="5"/>
        <v>-185</v>
      </c>
      <c r="L14" s="396">
        <f t="shared" si="3"/>
        <v>-28.594999999999999</v>
      </c>
      <c r="M14" s="397">
        <f t="shared" si="6"/>
        <v>-5.2287637698898409E-2</v>
      </c>
      <c r="N14" s="395" t="s">
        <v>627</v>
      </c>
      <c r="O14" s="398">
        <v>44455</v>
      </c>
      <c r="P14" s="437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54">
        <v>6</v>
      </c>
      <c r="B15" s="355">
        <v>44442</v>
      </c>
      <c r="C15" s="356"/>
      <c r="D15" s="357" t="s">
        <v>425</v>
      </c>
      <c r="E15" s="358" t="s">
        <v>616</v>
      </c>
      <c r="F15" s="359">
        <v>1670</v>
      </c>
      <c r="G15" s="359">
        <v>1570</v>
      </c>
      <c r="H15" s="358">
        <v>1785</v>
      </c>
      <c r="I15" s="360" t="s">
        <v>901</v>
      </c>
      <c r="J15" s="103" t="s">
        <v>921</v>
      </c>
      <c r="K15" s="103">
        <f t="shared" ref="K15:K16" si="7">H15-F15</f>
        <v>115</v>
      </c>
      <c r="L15" s="104">
        <f t="shared" ref="L15:L16" si="8">(F15*-0.7)/100</f>
        <v>-11.69</v>
      </c>
      <c r="M15" s="105">
        <f t="shared" ref="M15:M16" si="9">(K15+L15)/F15</f>
        <v>6.1862275449101799E-2</v>
      </c>
      <c r="N15" s="103" t="s">
        <v>614</v>
      </c>
      <c r="O15" s="106">
        <v>44446</v>
      </c>
      <c r="P15" s="359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54">
        <v>7</v>
      </c>
      <c r="B16" s="355">
        <v>44447</v>
      </c>
      <c r="C16" s="356"/>
      <c r="D16" s="357" t="s">
        <v>381</v>
      </c>
      <c r="E16" s="358" t="s">
        <v>616</v>
      </c>
      <c r="F16" s="359">
        <v>1500</v>
      </c>
      <c r="G16" s="359">
        <v>1395</v>
      </c>
      <c r="H16" s="358">
        <v>1600</v>
      </c>
      <c r="I16" s="360" t="s">
        <v>933</v>
      </c>
      <c r="J16" s="103" t="s">
        <v>998</v>
      </c>
      <c r="K16" s="103">
        <f t="shared" si="7"/>
        <v>100</v>
      </c>
      <c r="L16" s="104">
        <f t="shared" si="8"/>
        <v>-10.5</v>
      </c>
      <c r="M16" s="105">
        <f t="shared" si="9"/>
        <v>5.9666666666666666E-2</v>
      </c>
      <c r="N16" s="103" t="s">
        <v>614</v>
      </c>
      <c r="O16" s="106">
        <v>44455</v>
      </c>
      <c r="P16" s="359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32">
        <v>8</v>
      </c>
      <c r="B17" s="433">
        <v>44452</v>
      </c>
      <c r="C17" s="434"/>
      <c r="D17" s="435" t="s">
        <v>117</v>
      </c>
      <c r="E17" s="436" t="s">
        <v>616</v>
      </c>
      <c r="F17" s="437">
        <v>3205</v>
      </c>
      <c r="G17" s="437">
        <v>3000</v>
      </c>
      <c r="H17" s="436">
        <v>3125</v>
      </c>
      <c r="I17" s="438" t="s">
        <v>955</v>
      </c>
      <c r="J17" s="395" t="s">
        <v>1140</v>
      </c>
      <c r="K17" s="395">
        <f t="shared" ref="K17" si="10">H17-F17</f>
        <v>-80</v>
      </c>
      <c r="L17" s="396">
        <f t="shared" ref="L17" si="11">(F17*-0.7)/100</f>
        <v>-22.434999999999999</v>
      </c>
      <c r="M17" s="397">
        <f t="shared" ref="M17" si="12">(K17+L17)/F17</f>
        <v>-3.1960998439937598E-2</v>
      </c>
      <c r="N17" s="395" t="s">
        <v>627</v>
      </c>
      <c r="O17" s="398">
        <v>44468</v>
      </c>
      <c r="P17" s="39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3">
        <v>9</v>
      </c>
      <c r="B18" s="108">
        <v>44454</v>
      </c>
      <c r="C18" s="114"/>
      <c r="D18" s="109" t="s">
        <v>300</v>
      </c>
      <c r="E18" s="110" t="s">
        <v>616</v>
      </c>
      <c r="F18" s="107" t="s">
        <v>991</v>
      </c>
      <c r="G18" s="107">
        <v>2080</v>
      </c>
      <c r="H18" s="110"/>
      <c r="I18" s="111" t="s">
        <v>992</v>
      </c>
      <c r="J18" s="112" t="s">
        <v>617</v>
      </c>
      <c r="K18" s="113"/>
      <c r="L18" s="108"/>
      <c r="M18" s="114"/>
      <c r="N18" s="109"/>
      <c r="O18" s="110"/>
      <c r="P18" s="107">
        <f>VLOOKUP(D18,'MidCap Intra'!B11:C511,2,0)</f>
        <v>2258.3000000000002</v>
      </c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432">
        <v>10</v>
      </c>
      <c r="B19" s="433">
        <v>44456</v>
      </c>
      <c r="C19" s="434"/>
      <c r="D19" s="435" t="s">
        <v>69</v>
      </c>
      <c r="E19" s="436" t="s">
        <v>616</v>
      </c>
      <c r="F19" s="437">
        <v>84</v>
      </c>
      <c r="G19" s="437">
        <v>78</v>
      </c>
      <c r="H19" s="436">
        <v>78.849999999999994</v>
      </c>
      <c r="I19" s="438" t="s">
        <v>1020</v>
      </c>
      <c r="J19" s="395" t="s">
        <v>1033</v>
      </c>
      <c r="K19" s="395">
        <f t="shared" ref="K19" si="13">H19-F19</f>
        <v>-5.1500000000000057</v>
      </c>
      <c r="L19" s="396">
        <f t="shared" ref="L19" si="14">(F19*-0.7)/100</f>
        <v>-0.58799999999999997</v>
      </c>
      <c r="M19" s="397">
        <f t="shared" ref="M19" si="15">(K19+L19)/F19</f>
        <v>-6.8309523809523875E-2</v>
      </c>
      <c r="N19" s="395" t="s">
        <v>627</v>
      </c>
      <c r="O19" s="398">
        <v>44455</v>
      </c>
      <c r="P19" s="437"/>
      <c r="Q19" s="1"/>
      <c r="R19" s="1" t="s">
        <v>615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108">
        <v>44460</v>
      </c>
      <c r="C20" s="114"/>
      <c r="D20" s="109" t="s">
        <v>381</v>
      </c>
      <c r="E20" s="110" t="s">
        <v>616</v>
      </c>
      <c r="F20" s="107" t="s">
        <v>1034</v>
      </c>
      <c r="G20" s="107">
        <v>1395</v>
      </c>
      <c r="H20" s="110"/>
      <c r="I20" s="111" t="s">
        <v>1035</v>
      </c>
      <c r="J20" s="112" t="s">
        <v>617</v>
      </c>
      <c r="K20" s="113"/>
      <c r="L20" s="108"/>
      <c r="M20" s="114"/>
      <c r="N20" s="109"/>
      <c r="O20" s="110"/>
      <c r="P20" s="107">
        <f>VLOOKUP(D20,'MidCap Intra'!B13:C513,2,0)</f>
        <v>1484.25</v>
      </c>
      <c r="Q20" s="1"/>
      <c r="R20" s="1" t="s">
        <v>615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3">
        <v>12</v>
      </c>
      <c r="B21" s="108">
        <v>44463</v>
      </c>
      <c r="C21" s="114"/>
      <c r="D21" s="109" t="s">
        <v>426</v>
      </c>
      <c r="E21" s="110" t="s">
        <v>616</v>
      </c>
      <c r="F21" s="107" t="s">
        <v>1084</v>
      </c>
      <c r="G21" s="107">
        <v>2920</v>
      </c>
      <c r="H21" s="110"/>
      <c r="I21" s="111" t="s">
        <v>955</v>
      </c>
      <c r="J21" s="112" t="s">
        <v>617</v>
      </c>
      <c r="K21" s="113"/>
      <c r="L21" s="108"/>
      <c r="M21" s="114"/>
      <c r="N21" s="109"/>
      <c r="O21" s="110"/>
      <c r="P21" s="107">
        <f>VLOOKUP(D21,'MidCap Intra'!B14:C514,2,0)</f>
        <v>3058.65</v>
      </c>
      <c r="Q21" s="1"/>
      <c r="R21" s="1" t="s">
        <v>615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3">
        <v>13</v>
      </c>
      <c r="B22" s="108">
        <v>44466</v>
      </c>
      <c r="C22" s="114"/>
      <c r="D22" s="109" t="s">
        <v>131</v>
      </c>
      <c r="E22" s="110" t="s">
        <v>616</v>
      </c>
      <c r="F22" s="107" t="s">
        <v>1090</v>
      </c>
      <c r="G22" s="107">
        <v>495</v>
      </c>
      <c r="H22" s="110"/>
      <c r="I22" s="111" t="s">
        <v>1091</v>
      </c>
      <c r="J22" s="112" t="s">
        <v>617</v>
      </c>
      <c r="K22" s="113"/>
      <c r="L22" s="108"/>
      <c r="M22" s="114"/>
      <c r="N22" s="109"/>
      <c r="O22" s="110"/>
      <c r="P22" s="107">
        <f>VLOOKUP(D22,'MidCap Intra'!B15:C515,2,0)</f>
        <v>518.65</v>
      </c>
      <c r="Q22" s="1"/>
      <c r="R22" s="1" t="s">
        <v>615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44466</v>
      </c>
      <c r="C23" s="114"/>
      <c r="D23" s="109" t="s">
        <v>252</v>
      </c>
      <c r="E23" s="110" t="s">
        <v>616</v>
      </c>
      <c r="F23" s="107" t="s">
        <v>1094</v>
      </c>
      <c r="G23" s="107">
        <v>445</v>
      </c>
      <c r="H23" s="110"/>
      <c r="I23" s="111">
        <v>530</v>
      </c>
      <c r="J23" s="112" t="s">
        <v>617</v>
      </c>
      <c r="K23" s="113"/>
      <c r="L23" s="108"/>
      <c r="M23" s="114"/>
      <c r="N23" s="109"/>
      <c r="O23" s="110"/>
      <c r="P23" s="107">
        <f>VLOOKUP(D23,'MidCap Intra'!B16:C516,2,0)</f>
        <v>470</v>
      </c>
      <c r="Q23" s="1"/>
      <c r="R23" s="1" t="s">
        <v>615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44466</v>
      </c>
      <c r="C24" s="114"/>
      <c r="D24" s="109" t="s">
        <v>253</v>
      </c>
      <c r="E24" s="110" t="s">
        <v>616</v>
      </c>
      <c r="F24" s="107" t="s">
        <v>1095</v>
      </c>
      <c r="G24" s="107">
        <v>1895</v>
      </c>
      <c r="H24" s="110"/>
      <c r="I24" s="111" t="s">
        <v>1096</v>
      </c>
      <c r="J24" s="112" t="s">
        <v>617</v>
      </c>
      <c r="K24" s="113"/>
      <c r="L24" s="108"/>
      <c r="M24" s="114"/>
      <c r="N24" s="109"/>
      <c r="O24" s="110"/>
      <c r="P24" s="107">
        <f>VLOOKUP(D24,'MidCap Intra'!B17:C517,2,0)</f>
        <v>2052.4499999999998</v>
      </c>
      <c r="Q24" s="1"/>
      <c r="R24" s="1" t="s">
        <v>618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>
        <v>16</v>
      </c>
      <c r="B25" s="108">
        <v>44466</v>
      </c>
      <c r="C25" s="114"/>
      <c r="D25" s="109" t="s">
        <v>257</v>
      </c>
      <c r="E25" s="110" t="s">
        <v>616</v>
      </c>
      <c r="F25" s="107" t="s">
        <v>1097</v>
      </c>
      <c r="G25" s="107">
        <v>1490</v>
      </c>
      <c r="H25" s="110"/>
      <c r="I25" s="111" t="s">
        <v>1098</v>
      </c>
      <c r="J25" s="112" t="s">
        <v>617</v>
      </c>
      <c r="K25" s="113"/>
      <c r="L25" s="108"/>
      <c r="M25" s="114"/>
      <c r="N25" s="109"/>
      <c r="O25" s="110"/>
      <c r="P25" s="107">
        <f>VLOOKUP(D25,'MidCap Intra'!B18:C518,2,0)</f>
        <v>1601.15</v>
      </c>
      <c r="Q25" s="1"/>
      <c r="R25" s="1" t="s">
        <v>615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54">
        <v>17</v>
      </c>
      <c r="B26" s="355">
        <v>44466</v>
      </c>
      <c r="C26" s="356"/>
      <c r="D26" s="357" t="s">
        <v>392</v>
      </c>
      <c r="E26" s="358" t="s">
        <v>616</v>
      </c>
      <c r="F26" s="359">
        <v>122</v>
      </c>
      <c r="G26" s="359">
        <v>115</v>
      </c>
      <c r="H26" s="358">
        <v>133.5</v>
      </c>
      <c r="I26" s="360" t="s">
        <v>1099</v>
      </c>
      <c r="J26" s="103" t="s">
        <v>1110</v>
      </c>
      <c r="K26" s="103">
        <f t="shared" ref="K26" si="16">H26-F26</f>
        <v>11.5</v>
      </c>
      <c r="L26" s="104">
        <f t="shared" ref="L26" si="17">(F26*-0.7)/100</f>
        <v>-0.85399999999999987</v>
      </c>
      <c r="M26" s="105">
        <f t="shared" ref="M26" si="18">(K26+L26)/F26</f>
        <v>8.7262295081967214E-2</v>
      </c>
      <c r="N26" s="103" t="s">
        <v>614</v>
      </c>
      <c r="O26" s="106">
        <v>44467</v>
      </c>
      <c r="P26" s="359"/>
      <c r="Q26" s="1"/>
      <c r="R26" s="1" t="s">
        <v>618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13">
        <v>18</v>
      </c>
      <c r="B27" s="108">
        <v>44468</v>
      </c>
      <c r="C27" s="114"/>
      <c r="D27" s="109" t="s">
        <v>349</v>
      </c>
      <c r="E27" s="110" t="s">
        <v>616</v>
      </c>
      <c r="F27" s="107" t="s">
        <v>1129</v>
      </c>
      <c r="G27" s="107">
        <v>3140</v>
      </c>
      <c r="H27" s="110"/>
      <c r="I27" s="111" t="s">
        <v>1130</v>
      </c>
      <c r="J27" s="112" t="s">
        <v>617</v>
      </c>
      <c r="K27" s="113"/>
      <c r="L27" s="108"/>
      <c r="M27" s="114"/>
      <c r="N27" s="109"/>
      <c r="O27" s="110"/>
      <c r="P27" s="107">
        <f>VLOOKUP(D27,'MidCap Intra'!B20:C520,2,0)</f>
        <v>3134.65</v>
      </c>
      <c r="Q27" s="1"/>
      <c r="R27" s="1" t="s">
        <v>615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>
      <c r="A28" s="113">
        <v>19</v>
      </c>
      <c r="B28" s="108">
        <v>44468</v>
      </c>
      <c r="C28" s="114"/>
      <c r="D28" s="109" t="s">
        <v>414</v>
      </c>
      <c r="E28" s="110" t="s">
        <v>616</v>
      </c>
      <c r="F28" s="107" t="s">
        <v>1137</v>
      </c>
      <c r="G28" s="107">
        <v>178</v>
      </c>
      <c r="H28" s="110"/>
      <c r="I28" s="111">
        <v>210</v>
      </c>
      <c r="J28" s="112" t="s">
        <v>617</v>
      </c>
      <c r="K28" s="113"/>
      <c r="L28" s="108"/>
      <c r="M28" s="114"/>
      <c r="N28" s="109"/>
      <c r="O28" s="110"/>
      <c r="P28" s="107">
        <f>VLOOKUP(D28,'MidCap Intra'!B21:C521,2,0)</f>
        <v>192.45</v>
      </c>
      <c r="Q28" s="1"/>
      <c r="R28" s="1" t="s">
        <v>618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>
      <c r="A29" s="113"/>
      <c r="B29" s="108"/>
      <c r="C29" s="114"/>
      <c r="D29" s="109"/>
      <c r="E29" s="110"/>
      <c r="F29" s="107"/>
      <c r="G29" s="107"/>
      <c r="H29" s="110"/>
      <c r="I29" s="111"/>
      <c r="J29" s="112"/>
      <c r="K29" s="113"/>
      <c r="L29" s="108"/>
      <c r="M29" s="114"/>
      <c r="N29" s="109"/>
      <c r="O29" s="110"/>
      <c r="P29" s="107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2.75" customHeight="1">
      <c r="A30" s="113"/>
      <c r="B30" s="108"/>
      <c r="C30" s="114"/>
      <c r="D30" s="109"/>
      <c r="E30" s="110"/>
      <c r="F30" s="107"/>
      <c r="G30" s="107"/>
      <c r="H30" s="110"/>
      <c r="I30" s="111"/>
      <c r="J30" s="112"/>
      <c r="K30" s="113"/>
      <c r="L30" s="108"/>
      <c r="M30" s="114"/>
      <c r="N30" s="109"/>
      <c r="O30" s="110"/>
      <c r="P30" s="11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13"/>
      <c r="B31" s="108"/>
      <c r="C31" s="114"/>
      <c r="D31" s="109"/>
      <c r="E31" s="110"/>
      <c r="F31" s="107"/>
      <c r="G31" s="107"/>
      <c r="H31" s="110"/>
      <c r="I31" s="111"/>
      <c r="J31" s="112"/>
      <c r="K31" s="113"/>
      <c r="L31" s="108"/>
      <c r="M31" s="114"/>
      <c r="N31" s="109"/>
      <c r="O31" s="110"/>
      <c r="P31" s="11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4.25" customHeight="1">
      <c r="A32" s="120"/>
      <c r="B32" s="121"/>
      <c r="C32" s="122"/>
      <c r="D32" s="123"/>
      <c r="E32" s="124"/>
      <c r="F32" s="124"/>
      <c r="H32" s="124"/>
      <c r="I32" s="125"/>
      <c r="J32" s="126"/>
      <c r="K32" s="126"/>
      <c r="L32" s="127"/>
      <c r="M32" s="128"/>
      <c r="N32" s="129"/>
      <c r="O32" s="130"/>
      <c r="P32" s="131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4.25" customHeight="1">
      <c r="A33" s="120"/>
      <c r="B33" s="121"/>
      <c r="C33" s="122"/>
      <c r="D33" s="123"/>
      <c r="E33" s="124"/>
      <c r="F33" s="124"/>
      <c r="G33" s="120"/>
      <c r="H33" s="124"/>
      <c r="I33" s="125"/>
      <c r="J33" s="126"/>
      <c r="K33" s="126"/>
      <c r="L33" s="127"/>
      <c r="M33" s="128"/>
      <c r="N33" s="129"/>
      <c r="O33" s="130"/>
      <c r="P33" s="131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2" t="s">
        <v>619</v>
      </c>
      <c r="B34" s="133"/>
      <c r="C34" s="134"/>
      <c r="D34" s="135"/>
      <c r="E34" s="136"/>
      <c r="F34" s="136"/>
      <c r="G34" s="136"/>
      <c r="H34" s="136"/>
      <c r="I34" s="136"/>
      <c r="J34" s="137"/>
      <c r="K34" s="136"/>
      <c r="L34" s="138"/>
      <c r="M34" s="59"/>
      <c r="N34" s="137"/>
      <c r="O34" s="13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9" t="s">
        <v>620</v>
      </c>
      <c r="B35" s="132"/>
      <c r="C35" s="132"/>
      <c r="D35" s="132"/>
      <c r="E35" s="44"/>
      <c r="F35" s="140" t="s">
        <v>621</v>
      </c>
      <c r="G35" s="6"/>
      <c r="H35" s="6"/>
      <c r="I35" s="6"/>
      <c r="J35" s="141"/>
      <c r="K35" s="142"/>
      <c r="L35" s="142"/>
      <c r="M35" s="143"/>
      <c r="N35" s="1"/>
      <c r="O35" s="1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32" t="s">
        <v>622</v>
      </c>
      <c r="B36" s="132"/>
      <c r="C36" s="132"/>
      <c r="D36" s="132"/>
      <c r="E36" s="6"/>
      <c r="F36" s="140" t="s">
        <v>623</v>
      </c>
      <c r="G36" s="6"/>
      <c r="H36" s="6"/>
      <c r="I36" s="6"/>
      <c r="J36" s="141"/>
      <c r="K36" s="142"/>
      <c r="L36" s="142"/>
      <c r="M36" s="143"/>
      <c r="N36" s="1"/>
      <c r="O36" s="1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" customHeight="1">
      <c r="A37" s="132"/>
      <c r="B37" s="132"/>
      <c r="C37" s="132"/>
      <c r="D37" s="132"/>
      <c r="E37" s="6"/>
      <c r="F37" s="6"/>
      <c r="G37" s="6"/>
      <c r="H37" s="6"/>
      <c r="I37" s="6"/>
      <c r="J37" s="145"/>
      <c r="K37" s="142"/>
      <c r="L37" s="142"/>
      <c r="M37" s="6"/>
      <c r="N37" s="146"/>
      <c r="O37" s="1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2.75" customHeight="1">
      <c r="A38" s="1"/>
      <c r="B38" s="147" t="s">
        <v>624</v>
      </c>
      <c r="C38" s="147"/>
      <c r="D38" s="147"/>
      <c r="E38" s="147"/>
      <c r="F38" s="148"/>
      <c r="G38" s="6"/>
      <c r="H38" s="6"/>
      <c r="I38" s="149"/>
      <c r="J38" s="150"/>
      <c r="K38" s="151"/>
      <c r="L38" s="150"/>
      <c r="M38" s="6"/>
      <c r="N38" s="1"/>
      <c r="O38" s="1"/>
      <c r="P38" s="1"/>
      <c r="R38" s="59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99" t="s">
        <v>16</v>
      </c>
      <c r="B39" s="152" t="s">
        <v>590</v>
      </c>
      <c r="C39" s="102"/>
      <c r="D39" s="101" t="s">
        <v>602</v>
      </c>
      <c r="E39" s="100" t="s">
        <v>603</v>
      </c>
      <c r="F39" s="100" t="s">
        <v>604</v>
      </c>
      <c r="G39" s="100" t="s">
        <v>625</v>
      </c>
      <c r="H39" s="100" t="s">
        <v>606</v>
      </c>
      <c r="I39" s="100" t="s">
        <v>607</v>
      </c>
      <c r="J39" s="100" t="s">
        <v>608</v>
      </c>
      <c r="K39" s="100" t="s">
        <v>626</v>
      </c>
      <c r="L39" s="153" t="s">
        <v>610</v>
      </c>
      <c r="M39" s="102" t="s">
        <v>611</v>
      </c>
      <c r="N39" s="100" t="s">
        <v>612</v>
      </c>
      <c r="O39" s="101" t="s">
        <v>613</v>
      </c>
      <c r="P39" s="1"/>
      <c r="Q39" s="1"/>
      <c r="R39" s="59"/>
      <c r="S39" s="59"/>
      <c r="T39" s="59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s="279" customFormat="1" ht="15" customHeight="1">
      <c r="A40" s="390">
        <v>1</v>
      </c>
      <c r="B40" s="391">
        <v>44428</v>
      </c>
      <c r="C40" s="392"/>
      <c r="D40" s="393" t="s">
        <v>40</v>
      </c>
      <c r="E40" s="394" t="s">
        <v>616</v>
      </c>
      <c r="F40" s="394">
        <v>934</v>
      </c>
      <c r="G40" s="394">
        <v>899</v>
      </c>
      <c r="H40" s="394">
        <v>902.5</v>
      </c>
      <c r="I40" s="394" t="s">
        <v>858</v>
      </c>
      <c r="J40" s="395" t="s">
        <v>935</v>
      </c>
      <c r="K40" s="395">
        <f t="shared" ref="K40" si="19">H40-F40</f>
        <v>-31.5</v>
      </c>
      <c r="L40" s="396">
        <f t="shared" ref="L40" si="20">(F40*-0.7)/100</f>
        <v>-6.5379999999999994</v>
      </c>
      <c r="M40" s="397">
        <f t="shared" ref="M40" si="21">(K40+L40)/F40</f>
        <v>-4.0725910064239826E-2</v>
      </c>
      <c r="N40" s="395" t="s">
        <v>627</v>
      </c>
      <c r="O40" s="398">
        <v>44447</v>
      </c>
      <c r="P40" s="278"/>
      <c r="Q40" s="278"/>
      <c r="R40" s="367" t="s">
        <v>615</v>
      </c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</row>
    <row r="41" spans="1:38" s="279" customFormat="1" ht="15" customHeight="1">
      <c r="A41" s="310">
        <v>2</v>
      </c>
      <c r="B41" s="305">
        <v>44435</v>
      </c>
      <c r="C41" s="311"/>
      <c r="D41" s="274" t="s">
        <v>585</v>
      </c>
      <c r="E41" s="275" t="s">
        <v>616</v>
      </c>
      <c r="F41" s="275">
        <v>2305</v>
      </c>
      <c r="G41" s="275">
        <v>2240</v>
      </c>
      <c r="H41" s="275">
        <v>2390</v>
      </c>
      <c r="I41" s="275" t="s">
        <v>861</v>
      </c>
      <c r="J41" s="287" t="s">
        <v>868</v>
      </c>
      <c r="K41" s="287">
        <f t="shared" ref="K41:K42" si="22">H41-F41</f>
        <v>85</v>
      </c>
      <c r="L41" s="364">
        <f t="shared" ref="L41:L42" si="23">(F41*-0.7)/100</f>
        <v>-16.135000000000002</v>
      </c>
      <c r="M41" s="365">
        <f t="shared" ref="M41:M42" si="24">(K41+L41)/F41</f>
        <v>2.98763557483731E-2</v>
      </c>
      <c r="N41" s="287" t="s">
        <v>614</v>
      </c>
      <c r="O41" s="366">
        <v>44440</v>
      </c>
      <c r="R41" s="308" t="s">
        <v>618</v>
      </c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</row>
    <row r="42" spans="1:38" s="279" customFormat="1" ht="15" customHeight="1">
      <c r="A42" s="310">
        <v>3</v>
      </c>
      <c r="B42" s="305">
        <v>44438</v>
      </c>
      <c r="C42" s="311"/>
      <c r="D42" s="274" t="s">
        <v>175</v>
      </c>
      <c r="E42" s="275" t="s">
        <v>616</v>
      </c>
      <c r="F42" s="275">
        <v>2630</v>
      </c>
      <c r="G42" s="275">
        <v>2550</v>
      </c>
      <c r="H42" s="275">
        <v>2700</v>
      </c>
      <c r="I42" s="275" t="s">
        <v>862</v>
      </c>
      <c r="J42" s="103" t="s">
        <v>798</v>
      </c>
      <c r="K42" s="103">
        <f t="shared" si="22"/>
        <v>70</v>
      </c>
      <c r="L42" s="104">
        <f t="shared" si="23"/>
        <v>-18.409999999999997</v>
      </c>
      <c r="M42" s="105">
        <f t="shared" si="24"/>
        <v>1.9615969581749052E-2</v>
      </c>
      <c r="N42" s="103" t="s">
        <v>614</v>
      </c>
      <c r="O42" s="106">
        <v>44442</v>
      </c>
      <c r="R42" s="308" t="s">
        <v>618</v>
      </c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</row>
    <row r="43" spans="1:38" s="279" customFormat="1" ht="15" customHeight="1">
      <c r="A43" s="310">
        <v>4</v>
      </c>
      <c r="B43" s="305">
        <v>44441</v>
      </c>
      <c r="C43" s="311"/>
      <c r="D43" s="317" t="s">
        <v>897</v>
      </c>
      <c r="E43" s="275" t="s">
        <v>616</v>
      </c>
      <c r="F43" s="275">
        <v>158.75</v>
      </c>
      <c r="G43" s="275">
        <v>154.5</v>
      </c>
      <c r="H43" s="275">
        <v>163.4</v>
      </c>
      <c r="I43" s="275" t="s">
        <v>896</v>
      </c>
      <c r="J43" s="103" t="s">
        <v>899</v>
      </c>
      <c r="K43" s="103">
        <f t="shared" ref="K43:K44" si="25">H43-F43</f>
        <v>4.6500000000000057</v>
      </c>
      <c r="L43" s="104">
        <f t="shared" ref="L43:L44" si="26">(F43*-0.7)/100</f>
        <v>-1.1112500000000001</v>
      </c>
      <c r="M43" s="105">
        <f t="shared" ref="M43:M44" si="27">(K43+L43)/F43</f>
        <v>2.2291338582677202E-2</v>
      </c>
      <c r="N43" s="103" t="s">
        <v>614</v>
      </c>
      <c r="O43" s="106">
        <v>44442</v>
      </c>
      <c r="R43" s="308" t="s">
        <v>615</v>
      </c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</row>
    <row r="44" spans="1:38" s="279" customFormat="1" ht="15" customHeight="1">
      <c r="A44" s="310">
        <v>5</v>
      </c>
      <c r="B44" s="355">
        <v>44442</v>
      </c>
      <c r="C44" s="311"/>
      <c r="D44" s="378" t="s">
        <v>902</v>
      </c>
      <c r="E44" s="379" t="s">
        <v>616</v>
      </c>
      <c r="F44" s="379">
        <v>732.5</v>
      </c>
      <c r="G44" s="379">
        <v>714</v>
      </c>
      <c r="H44" s="379">
        <v>746</v>
      </c>
      <c r="I44" s="379" t="s">
        <v>903</v>
      </c>
      <c r="J44" s="103" t="s">
        <v>981</v>
      </c>
      <c r="K44" s="103">
        <f t="shared" si="25"/>
        <v>13.5</v>
      </c>
      <c r="L44" s="104">
        <f t="shared" si="26"/>
        <v>-5.1275000000000004</v>
      </c>
      <c r="M44" s="105">
        <f t="shared" si="27"/>
        <v>1.1430034129692832E-2</v>
      </c>
      <c r="N44" s="103" t="s">
        <v>614</v>
      </c>
      <c r="O44" s="106">
        <v>44454</v>
      </c>
      <c r="R44" s="308" t="s">
        <v>615</v>
      </c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</row>
    <row r="45" spans="1:38" s="279" customFormat="1" ht="15" customHeight="1">
      <c r="A45" s="310">
        <v>6</v>
      </c>
      <c r="B45" s="355">
        <v>44442</v>
      </c>
      <c r="C45" s="311"/>
      <c r="D45" s="378" t="s">
        <v>743</v>
      </c>
      <c r="E45" s="379" t="s">
        <v>616</v>
      </c>
      <c r="F45" s="379">
        <v>171.5</v>
      </c>
      <c r="G45" s="379">
        <v>166</v>
      </c>
      <c r="H45" s="379">
        <v>176.5</v>
      </c>
      <c r="I45" s="379">
        <v>182</v>
      </c>
      <c r="J45" s="103" t="s">
        <v>940</v>
      </c>
      <c r="K45" s="103">
        <f t="shared" ref="K45" si="28">H45-F45</f>
        <v>5</v>
      </c>
      <c r="L45" s="104">
        <f t="shared" ref="L45" si="29">(F45*-0.7)/100</f>
        <v>-1.2004999999999999</v>
      </c>
      <c r="M45" s="105">
        <f t="shared" ref="M45" si="30">(K45+L45)/F45</f>
        <v>2.2154518950437317E-2</v>
      </c>
      <c r="N45" s="103" t="s">
        <v>614</v>
      </c>
      <c r="O45" s="106">
        <v>44453</v>
      </c>
      <c r="R45" s="308" t="s">
        <v>618</v>
      </c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</row>
    <row r="46" spans="1:38" s="279" customFormat="1" ht="15" customHeight="1">
      <c r="A46" s="380">
        <v>7</v>
      </c>
      <c r="B46" s="381">
        <v>44446</v>
      </c>
      <c r="C46" s="382"/>
      <c r="D46" s="383" t="s">
        <v>922</v>
      </c>
      <c r="E46" s="384" t="s">
        <v>616</v>
      </c>
      <c r="F46" s="384">
        <v>1757.5</v>
      </c>
      <c r="G46" s="384">
        <v>1710</v>
      </c>
      <c r="H46" s="384">
        <v>1766</v>
      </c>
      <c r="I46" s="384" t="s">
        <v>923</v>
      </c>
      <c r="J46" s="385" t="s">
        <v>884</v>
      </c>
      <c r="K46" s="385">
        <f t="shared" ref="K46" si="31">H46-F46</f>
        <v>8.5</v>
      </c>
      <c r="L46" s="386">
        <f>(F46*-0.07)/100</f>
        <v>-1.2302500000000001</v>
      </c>
      <c r="M46" s="387">
        <f t="shared" ref="M46" si="32">(K46+L46)/F46</f>
        <v>4.1364153627311525E-3</v>
      </c>
      <c r="N46" s="385" t="s">
        <v>737</v>
      </c>
      <c r="O46" s="388">
        <v>44446</v>
      </c>
      <c r="R46" s="308" t="s">
        <v>615</v>
      </c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</row>
    <row r="47" spans="1:38" s="279" customFormat="1" ht="15" customHeight="1">
      <c r="A47" s="310">
        <v>8</v>
      </c>
      <c r="B47" s="305">
        <v>44446</v>
      </c>
      <c r="C47" s="311"/>
      <c r="D47" s="378" t="s">
        <v>425</v>
      </c>
      <c r="E47" s="379" t="s">
        <v>616</v>
      </c>
      <c r="F47" s="379">
        <v>1742.5</v>
      </c>
      <c r="G47" s="379">
        <v>1695</v>
      </c>
      <c r="H47" s="379">
        <v>1772.5</v>
      </c>
      <c r="I47" s="379" t="s">
        <v>923</v>
      </c>
      <c r="J47" s="103" t="s">
        <v>630</v>
      </c>
      <c r="K47" s="103">
        <f t="shared" ref="K47:K48" si="33">H47-F47</f>
        <v>30</v>
      </c>
      <c r="L47" s="104">
        <f>(F47*-0.07)/100</f>
        <v>-1.2197500000000001</v>
      </c>
      <c r="M47" s="105">
        <f t="shared" ref="M47:M48" si="34">(K47+L47)/F47</f>
        <v>1.6516642754662841E-2</v>
      </c>
      <c r="N47" s="103" t="s">
        <v>614</v>
      </c>
      <c r="O47" s="377">
        <v>44446</v>
      </c>
      <c r="R47" s="308" t="s">
        <v>615</v>
      </c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</row>
    <row r="48" spans="1:38" s="279" customFormat="1" ht="15" customHeight="1">
      <c r="A48" s="310">
        <v>9</v>
      </c>
      <c r="B48" s="305">
        <v>44447</v>
      </c>
      <c r="C48" s="311"/>
      <c r="D48" s="408" t="s">
        <v>120</v>
      </c>
      <c r="E48" s="379" t="s">
        <v>616</v>
      </c>
      <c r="F48" s="379">
        <v>2785</v>
      </c>
      <c r="G48" s="379">
        <v>2697</v>
      </c>
      <c r="H48" s="379">
        <v>2849</v>
      </c>
      <c r="I48" s="379" t="s">
        <v>934</v>
      </c>
      <c r="J48" s="103" t="s">
        <v>973</v>
      </c>
      <c r="K48" s="103">
        <f t="shared" si="33"/>
        <v>64</v>
      </c>
      <c r="L48" s="104">
        <f t="shared" ref="L48" si="35">(F48*-0.7)/100</f>
        <v>-19.494999999999997</v>
      </c>
      <c r="M48" s="105">
        <f t="shared" si="34"/>
        <v>1.5980251346499105E-2</v>
      </c>
      <c r="N48" s="103" t="s">
        <v>614</v>
      </c>
      <c r="O48" s="106">
        <v>44453</v>
      </c>
      <c r="R48" s="308" t="s">
        <v>615</v>
      </c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</row>
    <row r="49" spans="1:38" s="279" customFormat="1" ht="15" customHeight="1">
      <c r="A49" s="310">
        <v>10</v>
      </c>
      <c r="B49" s="305">
        <v>44448</v>
      </c>
      <c r="C49" s="311"/>
      <c r="D49" s="408" t="s">
        <v>40</v>
      </c>
      <c r="E49" s="379" t="s">
        <v>616</v>
      </c>
      <c r="F49" s="379">
        <v>904</v>
      </c>
      <c r="G49" s="379">
        <v>877</v>
      </c>
      <c r="H49" s="379">
        <v>930</v>
      </c>
      <c r="I49" s="379" t="s">
        <v>953</v>
      </c>
      <c r="J49" s="103" t="s">
        <v>956</v>
      </c>
      <c r="K49" s="103">
        <f t="shared" ref="K49" si="36">H49-F49</f>
        <v>26</v>
      </c>
      <c r="L49" s="104">
        <f t="shared" ref="L49" si="37">(F49*-0.7)/100</f>
        <v>-6.3279999999999994</v>
      </c>
      <c r="M49" s="105">
        <f t="shared" ref="M49" si="38">(K49+L49)/F49</f>
        <v>2.1761061946902655E-2</v>
      </c>
      <c r="N49" s="103" t="s">
        <v>614</v>
      </c>
      <c r="O49" s="106">
        <v>44452</v>
      </c>
      <c r="R49" s="405" t="s">
        <v>615</v>
      </c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</row>
    <row r="50" spans="1:38" s="279" customFormat="1" ht="15" customHeight="1">
      <c r="A50" s="310">
        <v>11</v>
      </c>
      <c r="B50" s="305">
        <v>44452</v>
      </c>
      <c r="C50" s="311"/>
      <c r="D50" s="408" t="s">
        <v>425</v>
      </c>
      <c r="E50" s="379" t="s">
        <v>616</v>
      </c>
      <c r="F50" s="379">
        <v>1737.5</v>
      </c>
      <c r="G50" s="379">
        <v>1690</v>
      </c>
      <c r="H50" s="379">
        <v>1767.5</v>
      </c>
      <c r="I50" s="379" t="s">
        <v>923</v>
      </c>
      <c r="J50" s="103" t="s">
        <v>630</v>
      </c>
      <c r="K50" s="103">
        <f t="shared" ref="K50" si="39">H50-F50</f>
        <v>30</v>
      </c>
      <c r="L50" s="104">
        <f>(F50*-0.07)/100</f>
        <v>-1.2162500000000001</v>
      </c>
      <c r="M50" s="105">
        <f t="shared" ref="M50" si="40">(K50+L50)/F50</f>
        <v>1.6566187050359713E-2</v>
      </c>
      <c r="N50" s="103" t="s">
        <v>614</v>
      </c>
      <c r="O50" s="377">
        <v>44452</v>
      </c>
      <c r="R50" s="405" t="s">
        <v>618</v>
      </c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</row>
    <row r="51" spans="1:38" s="279" customFormat="1" ht="15" customHeight="1">
      <c r="A51" s="310">
        <v>12</v>
      </c>
      <c r="B51" s="305">
        <v>44452</v>
      </c>
      <c r="C51" s="311"/>
      <c r="D51" s="408" t="s">
        <v>298</v>
      </c>
      <c r="E51" s="379" t="s">
        <v>616</v>
      </c>
      <c r="F51" s="379">
        <v>241</v>
      </c>
      <c r="G51" s="379">
        <v>234</v>
      </c>
      <c r="H51" s="379">
        <v>245.25</v>
      </c>
      <c r="I51" s="379">
        <v>255</v>
      </c>
      <c r="J51" s="103" t="s">
        <v>959</v>
      </c>
      <c r="K51" s="103">
        <f t="shared" ref="K51" si="41">H51-F51</f>
        <v>4.25</v>
      </c>
      <c r="L51" s="104">
        <f>(F51*-0.07)/100</f>
        <v>-0.16870000000000002</v>
      </c>
      <c r="M51" s="105">
        <f t="shared" ref="M51" si="42">(K51+L51)/F51</f>
        <v>1.6934854771784229E-2</v>
      </c>
      <c r="N51" s="103" t="s">
        <v>614</v>
      </c>
      <c r="O51" s="377">
        <v>44452</v>
      </c>
      <c r="R51" s="405" t="s">
        <v>615</v>
      </c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</row>
    <row r="52" spans="1:38" s="279" customFormat="1" ht="15" customHeight="1">
      <c r="A52" s="310">
        <v>13</v>
      </c>
      <c r="B52" s="305">
        <v>44452</v>
      </c>
      <c r="C52" s="311"/>
      <c r="D52" s="408" t="s">
        <v>558</v>
      </c>
      <c r="E52" s="379" t="s">
        <v>616</v>
      </c>
      <c r="F52" s="379">
        <v>1410</v>
      </c>
      <c r="G52" s="379">
        <v>1375</v>
      </c>
      <c r="H52" s="379">
        <v>1429</v>
      </c>
      <c r="I52" s="379" t="s">
        <v>957</v>
      </c>
      <c r="J52" s="103" t="s">
        <v>958</v>
      </c>
      <c r="K52" s="103">
        <f t="shared" ref="K52:K54" si="43">H52-F52</f>
        <v>19</v>
      </c>
      <c r="L52" s="104">
        <f>(F52*-0.07)/100</f>
        <v>-0.98699999999999999</v>
      </c>
      <c r="M52" s="105">
        <f t="shared" ref="M52:M54" si="44">(K52+L52)/F52</f>
        <v>1.277517730496454E-2</v>
      </c>
      <c r="N52" s="103" t="s">
        <v>614</v>
      </c>
      <c r="O52" s="377">
        <v>44452</v>
      </c>
      <c r="R52" s="405" t="s">
        <v>615</v>
      </c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</row>
    <row r="53" spans="1:38" s="279" customFormat="1" ht="15" customHeight="1">
      <c r="A53" s="390">
        <v>14</v>
      </c>
      <c r="B53" s="391">
        <v>44452</v>
      </c>
      <c r="C53" s="392"/>
      <c r="D53" s="393" t="s">
        <v>449</v>
      </c>
      <c r="E53" s="394" t="s">
        <v>616</v>
      </c>
      <c r="F53" s="394">
        <v>604</v>
      </c>
      <c r="G53" s="394">
        <v>590</v>
      </c>
      <c r="H53" s="394">
        <v>590</v>
      </c>
      <c r="I53" s="394" t="s">
        <v>962</v>
      </c>
      <c r="J53" s="395" t="s">
        <v>930</v>
      </c>
      <c r="K53" s="395">
        <f t="shared" si="43"/>
        <v>-14</v>
      </c>
      <c r="L53" s="396">
        <f t="shared" ref="L53:L54" si="45">(F53*-0.7)/100</f>
        <v>-4.2279999999999998</v>
      </c>
      <c r="M53" s="397">
        <f t="shared" si="44"/>
        <v>-3.0178807947019871E-2</v>
      </c>
      <c r="N53" s="395" t="s">
        <v>627</v>
      </c>
      <c r="O53" s="398">
        <v>44460</v>
      </c>
      <c r="R53" s="405" t="s">
        <v>615</v>
      </c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</row>
    <row r="54" spans="1:38" s="279" customFormat="1" ht="15" customHeight="1">
      <c r="A54" s="310">
        <v>15</v>
      </c>
      <c r="B54" s="465">
        <v>44453</v>
      </c>
      <c r="C54" s="311"/>
      <c r="D54" s="408" t="s">
        <v>425</v>
      </c>
      <c r="E54" s="379" t="s">
        <v>616</v>
      </c>
      <c r="F54" s="379">
        <v>1737.5</v>
      </c>
      <c r="G54" s="379">
        <v>1690</v>
      </c>
      <c r="H54" s="379">
        <v>1775</v>
      </c>
      <c r="I54" s="379" t="s">
        <v>923</v>
      </c>
      <c r="J54" s="103" t="s">
        <v>1077</v>
      </c>
      <c r="K54" s="103">
        <f t="shared" si="43"/>
        <v>37.5</v>
      </c>
      <c r="L54" s="104">
        <f t="shared" si="45"/>
        <v>-12.1625</v>
      </c>
      <c r="M54" s="105">
        <f t="shared" si="44"/>
        <v>1.4582733812949639E-2</v>
      </c>
      <c r="N54" s="103" t="s">
        <v>614</v>
      </c>
      <c r="O54" s="106">
        <v>44463</v>
      </c>
      <c r="R54" s="308" t="s">
        <v>615</v>
      </c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</row>
    <row r="55" spans="1:38" s="279" customFormat="1" ht="15" customHeight="1">
      <c r="A55" s="310">
        <v>16</v>
      </c>
      <c r="B55" s="305">
        <v>44454</v>
      </c>
      <c r="C55" s="311"/>
      <c r="D55" s="408" t="s">
        <v>69</v>
      </c>
      <c r="E55" s="379" t="s">
        <v>616</v>
      </c>
      <c r="F55" s="379">
        <v>80.3</v>
      </c>
      <c r="G55" s="379">
        <v>78</v>
      </c>
      <c r="H55" s="379">
        <v>81.849999999999994</v>
      </c>
      <c r="I55" s="379" t="s">
        <v>982</v>
      </c>
      <c r="J55" s="103" t="s">
        <v>983</v>
      </c>
      <c r="K55" s="103">
        <f t="shared" ref="K55" si="46">H55-F55</f>
        <v>1.5499999999999972</v>
      </c>
      <c r="L55" s="104">
        <f>(F55*-0.07)/100</f>
        <v>-5.6210000000000003E-2</v>
      </c>
      <c r="M55" s="105">
        <f t="shared" ref="M55" si="47">(K55+L55)/F55</f>
        <v>1.8602615193026115E-2</v>
      </c>
      <c r="N55" s="103" t="s">
        <v>614</v>
      </c>
      <c r="O55" s="377">
        <v>44454</v>
      </c>
      <c r="R55" s="308" t="s">
        <v>615</v>
      </c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</row>
    <row r="56" spans="1:38" s="279" customFormat="1" ht="15" customHeight="1">
      <c r="A56" s="310">
        <v>17</v>
      </c>
      <c r="B56" s="305">
        <v>44455</v>
      </c>
      <c r="C56" s="311"/>
      <c r="D56" s="408" t="s">
        <v>248</v>
      </c>
      <c r="E56" s="379" t="s">
        <v>616</v>
      </c>
      <c r="F56" s="379">
        <v>57.75</v>
      </c>
      <c r="G56" s="379">
        <v>55</v>
      </c>
      <c r="H56" s="379">
        <v>58.9</v>
      </c>
      <c r="I56" s="379" t="s">
        <v>999</v>
      </c>
      <c r="J56" s="103" t="s">
        <v>1000</v>
      </c>
      <c r="K56" s="103">
        <f t="shared" ref="K56" si="48">H56-F56</f>
        <v>1.1499999999999986</v>
      </c>
      <c r="L56" s="104">
        <f>(F56*-0.07)/100</f>
        <v>-4.0425000000000003E-2</v>
      </c>
      <c r="M56" s="105">
        <f t="shared" ref="M56" si="49">(K56+L56)/F56</f>
        <v>1.9213419913419891E-2</v>
      </c>
      <c r="N56" s="103" t="s">
        <v>614</v>
      </c>
      <c r="O56" s="377">
        <v>44455</v>
      </c>
      <c r="R56" s="308" t="s">
        <v>615</v>
      </c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</row>
    <row r="57" spans="1:38" s="279" customFormat="1" ht="15" customHeight="1">
      <c r="A57" s="310">
        <v>18</v>
      </c>
      <c r="B57" s="305">
        <v>44455</v>
      </c>
      <c r="C57" s="311"/>
      <c r="D57" s="408" t="s">
        <v>1001</v>
      </c>
      <c r="E57" s="379" t="s">
        <v>616</v>
      </c>
      <c r="F57" s="379">
        <v>49.6</v>
      </c>
      <c r="G57" s="379">
        <v>48</v>
      </c>
      <c r="H57" s="379">
        <v>50.7</v>
      </c>
      <c r="I57" s="379">
        <v>52</v>
      </c>
      <c r="J57" s="103" t="s">
        <v>1004</v>
      </c>
      <c r="K57" s="103">
        <f t="shared" ref="K57:K61" si="50">H57-F57</f>
        <v>1.1000000000000014</v>
      </c>
      <c r="L57" s="104">
        <f t="shared" ref="L57:L58" si="51">(F57*-0.07)/100</f>
        <v>-3.4720000000000001E-2</v>
      </c>
      <c r="M57" s="105">
        <f t="shared" ref="M57:M61" si="52">(K57+L57)/F57</f>
        <v>2.1477419354838736E-2</v>
      </c>
      <c r="N57" s="103" t="s">
        <v>614</v>
      </c>
      <c r="O57" s="377">
        <v>44455</v>
      </c>
      <c r="R57" s="308" t="s">
        <v>615</v>
      </c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</row>
    <row r="58" spans="1:38" s="279" customFormat="1" ht="15" customHeight="1">
      <c r="A58" s="310">
        <v>19</v>
      </c>
      <c r="B58" s="305">
        <v>44455</v>
      </c>
      <c r="C58" s="311"/>
      <c r="D58" s="408" t="s">
        <v>405</v>
      </c>
      <c r="E58" s="379" t="s">
        <v>616</v>
      </c>
      <c r="F58" s="379">
        <v>40.049999999999997</v>
      </c>
      <c r="G58" s="379">
        <v>38.799999999999997</v>
      </c>
      <c r="H58" s="379">
        <v>41.5</v>
      </c>
      <c r="I58" s="379" t="s">
        <v>1002</v>
      </c>
      <c r="J58" s="103" t="s">
        <v>1005</v>
      </c>
      <c r="K58" s="103">
        <f t="shared" si="50"/>
        <v>1.4500000000000028</v>
      </c>
      <c r="L58" s="104">
        <f t="shared" si="51"/>
        <v>-2.8035000000000001E-2</v>
      </c>
      <c r="M58" s="105">
        <f t="shared" si="52"/>
        <v>3.5504744069912685E-2</v>
      </c>
      <c r="N58" s="103" t="s">
        <v>614</v>
      </c>
      <c r="O58" s="377">
        <v>44455</v>
      </c>
      <c r="R58" s="308" t="s">
        <v>615</v>
      </c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</row>
    <row r="59" spans="1:38" s="279" customFormat="1" ht="15" customHeight="1">
      <c r="A59" s="390">
        <v>20</v>
      </c>
      <c r="B59" s="391">
        <v>44455</v>
      </c>
      <c r="C59" s="392"/>
      <c r="D59" s="393" t="s">
        <v>298</v>
      </c>
      <c r="E59" s="394" t="s">
        <v>616</v>
      </c>
      <c r="F59" s="394">
        <v>240.5</v>
      </c>
      <c r="G59" s="394">
        <v>234</v>
      </c>
      <c r="H59" s="394">
        <v>233</v>
      </c>
      <c r="I59" s="394" t="s">
        <v>1003</v>
      </c>
      <c r="J59" s="395" t="s">
        <v>1017</v>
      </c>
      <c r="K59" s="395">
        <f t="shared" si="50"/>
        <v>-7.5</v>
      </c>
      <c r="L59" s="396">
        <f t="shared" ref="L59" si="53">(F59*-0.7)/100</f>
        <v>-1.6835</v>
      </c>
      <c r="M59" s="397">
        <f t="shared" si="52"/>
        <v>-3.8185031185031186E-2</v>
      </c>
      <c r="N59" s="395" t="s">
        <v>627</v>
      </c>
      <c r="O59" s="398">
        <v>44456</v>
      </c>
      <c r="R59" s="308" t="s">
        <v>615</v>
      </c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</row>
    <row r="60" spans="1:38" s="279" customFormat="1" ht="15" customHeight="1">
      <c r="A60" s="380">
        <v>21</v>
      </c>
      <c r="B60" s="381">
        <v>44456</v>
      </c>
      <c r="C60" s="382"/>
      <c r="D60" s="440" t="s">
        <v>130</v>
      </c>
      <c r="E60" s="384" t="s">
        <v>616</v>
      </c>
      <c r="F60" s="384">
        <v>49.5</v>
      </c>
      <c r="G60" s="384">
        <v>48</v>
      </c>
      <c r="H60" s="384">
        <v>49.6</v>
      </c>
      <c r="I60" s="384">
        <v>52</v>
      </c>
      <c r="J60" s="385" t="s">
        <v>1025</v>
      </c>
      <c r="K60" s="385">
        <f t="shared" si="50"/>
        <v>0.10000000000000142</v>
      </c>
      <c r="L60" s="386">
        <f>(F60*-0.7)/100</f>
        <v>-0.34649999999999997</v>
      </c>
      <c r="M60" s="387">
        <f t="shared" si="52"/>
        <v>-4.9797979797979505E-3</v>
      </c>
      <c r="N60" s="385" t="s">
        <v>737</v>
      </c>
      <c r="O60" s="439">
        <v>44459</v>
      </c>
      <c r="R60" s="308" t="s">
        <v>615</v>
      </c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</row>
    <row r="61" spans="1:38" s="279" customFormat="1" ht="15" customHeight="1">
      <c r="A61" s="310">
        <v>22</v>
      </c>
      <c r="B61" s="431">
        <v>44456</v>
      </c>
      <c r="C61" s="311"/>
      <c r="D61" s="408" t="s">
        <v>139</v>
      </c>
      <c r="E61" s="379" t="s">
        <v>616</v>
      </c>
      <c r="F61" s="379">
        <v>230</v>
      </c>
      <c r="G61" s="379">
        <v>224</v>
      </c>
      <c r="H61" s="379">
        <v>236.5</v>
      </c>
      <c r="I61" s="379" t="s">
        <v>1021</v>
      </c>
      <c r="J61" s="103" t="s">
        <v>1026</v>
      </c>
      <c r="K61" s="103">
        <f t="shared" si="50"/>
        <v>6.5</v>
      </c>
      <c r="L61" s="104">
        <f t="shared" ref="L61" si="54">(F61*-0.7)/100</f>
        <v>-1.61</v>
      </c>
      <c r="M61" s="105">
        <f t="shared" si="52"/>
        <v>2.1260869565217388E-2</v>
      </c>
      <c r="N61" s="103" t="s">
        <v>614</v>
      </c>
      <c r="O61" s="106">
        <v>44459</v>
      </c>
      <c r="R61" s="308" t="s">
        <v>615</v>
      </c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</row>
    <row r="62" spans="1:38" s="279" customFormat="1" ht="15" customHeight="1">
      <c r="A62" s="310">
        <v>23</v>
      </c>
      <c r="B62" s="442">
        <v>44460</v>
      </c>
      <c r="C62" s="311"/>
      <c r="D62" s="408" t="s">
        <v>555</v>
      </c>
      <c r="E62" s="379" t="s">
        <v>616</v>
      </c>
      <c r="F62" s="379">
        <v>144.5</v>
      </c>
      <c r="G62" s="379">
        <v>139.5</v>
      </c>
      <c r="H62" s="379">
        <v>147.25</v>
      </c>
      <c r="I62" s="379" t="s">
        <v>1036</v>
      </c>
      <c r="J62" s="103" t="s">
        <v>960</v>
      </c>
      <c r="K62" s="103">
        <f t="shared" ref="K62:K63" si="55">H62-F62</f>
        <v>2.75</v>
      </c>
      <c r="L62" s="104">
        <f t="shared" ref="L62" si="56">(F62*-0.07)/100</f>
        <v>-0.10115</v>
      </c>
      <c r="M62" s="105">
        <f t="shared" ref="M62:M63" si="57">(K62+L62)/F62</f>
        <v>1.8331141868512112E-2</v>
      </c>
      <c r="N62" s="103" t="s">
        <v>614</v>
      </c>
      <c r="O62" s="377">
        <v>44460</v>
      </c>
      <c r="R62" s="308" t="s">
        <v>615</v>
      </c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</row>
    <row r="63" spans="1:38" s="279" customFormat="1" ht="15" customHeight="1">
      <c r="A63" s="310">
        <v>24</v>
      </c>
      <c r="B63" s="465">
        <v>44461</v>
      </c>
      <c r="C63" s="311"/>
      <c r="D63" s="408" t="s">
        <v>390</v>
      </c>
      <c r="E63" s="379" t="s">
        <v>616</v>
      </c>
      <c r="F63" s="379">
        <v>395</v>
      </c>
      <c r="G63" s="379">
        <v>383</v>
      </c>
      <c r="H63" s="379">
        <v>405</v>
      </c>
      <c r="I63" s="379" t="s">
        <v>1053</v>
      </c>
      <c r="J63" s="103" t="s">
        <v>989</v>
      </c>
      <c r="K63" s="103">
        <f t="shared" si="55"/>
        <v>10</v>
      </c>
      <c r="L63" s="104">
        <f t="shared" ref="L63" si="58">(F63*-0.7)/100</f>
        <v>-2.7650000000000001</v>
      </c>
      <c r="M63" s="105">
        <f t="shared" si="57"/>
        <v>1.8316455696202529E-2</v>
      </c>
      <c r="N63" s="103" t="s">
        <v>614</v>
      </c>
      <c r="O63" s="106">
        <v>44463</v>
      </c>
      <c r="R63" s="308" t="s">
        <v>618</v>
      </c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</row>
    <row r="64" spans="1:38" s="279" customFormat="1" ht="15" customHeight="1">
      <c r="A64" s="297">
        <v>25</v>
      </c>
      <c r="B64" s="280">
        <v>44462</v>
      </c>
      <c r="C64" s="299"/>
      <c r="D64" s="300" t="s">
        <v>90</v>
      </c>
      <c r="E64" s="301" t="s">
        <v>616</v>
      </c>
      <c r="F64" s="301" t="s">
        <v>1069</v>
      </c>
      <c r="G64" s="301">
        <v>1670</v>
      </c>
      <c r="H64" s="301"/>
      <c r="I64" s="301" t="s">
        <v>942</v>
      </c>
      <c r="J64" s="297" t="s">
        <v>617</v>
      </c>
      <c r="K64" s="298"/>
      <c r="L64" s="299"/>
      <c r="M64" s="300"/>
      <c r="N64" s="301"/>
      <c r="O64" s="301"/>
      <c r="R64" s="308" t="s">
        <v>615</v>
      </c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</row>
    <row r="65" spans="1:38" s="279" customFormat="1" ht="15" customHeight="1">
      <c r="A65" s="297">
        <v>26</v>
      </c>
      <c r="B65" s="280">
        <v>44462</v>
      </c>
      <c r="C65" s="299"/>
      <c r="D65" s="300" t="s">
        <v>119</v>
      </c>
      <c r="E65" s="301" t="s">
        <v>616</v>
      </c>
      <c r="F65" s="301" t="s">
        <v>1070</v>
      </c>
      <c r="G65" s="301">
        <v>699</v>
      </c>
      <c r="H65" s="301"/>
      <c r="I65" s="301" t="s">
        <v>1071</v>
      </c>
      <c r="J65" s="297" t="s">
        <v>617</v>
      </c>
      <c r="K65" s="298"/>
      <c r="L65" s="299"/>
      <c r="M65" s="300"/>
      <c r="N65" s="301"/>
      <c r="O65" s="301"/>
      <c r="R65" s="308" t="s">
        <v>615</v>
      </c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</row>
    <row r="66" spans="1:38" s="279" customFormat="1" ht="15" customHeight="1">
      <c r="A66" s="310">
        <v>27</v>
      </c>
      <c r="B66" s="355">
        <v>44466</v>
      </c>
      <c r="C66" s="311"/>
      <c r="D66" s="408" t="s">
        <v>106</v>
      </c>
      <c r="E66" s="379" t="s">
        <v>616</v>
      </c>
      <c r="F66" s="379">
        <v>502</v>
      </c>
      <c r="G66" s="379">
        <v>487</v>
      </c>
      <c r="H66" s="379">
        <v>514.5</v>
      </c>
      <c r="I66" s="379" t="s">
        <v>1093</v>
      </c>
      <c r="J66" s="103" t="s">
        <v>885</v>
      </c>
      <c r="K66" s="103">
        <f t="shared" ref="K66" si="59">H66-F66</f>
        <v>12.5</v>
      </c>
      <c r="L66" s="104">
        <f t="shared" ref="L66" si="60">(F66*-0.7)/100</f>
        <v>-3.5139999999999998</v>
      </c>
      <c r="M66" s="105">
        <f t="shared" ref="M66" si="61">(K66+L66)/F66</f>
        <v>1.7900398406374505E-2</v>
      </c>
      <c r="N66" s="103" t="s">
        <v>614</v>
      </c>
      <c r="O66" s="106">
        <v>44468</v>
      </c>
      <c r="R66" s="308" t="s">
        <v>615</v>
      </c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</row>
    <row r="67" spans="1:38" s="279" customFormat="1" ht="15" customHeight="1">
      <c r="A67" s="310">
        <v>28</v>
      </c>
      <c r="B67" s="519">
        <v>44467</v>
      </c>
      <c r="C67" s="311"/>
      <c r="D67" s="408" t="s">
        <v>202</v>
      </c>
      <c r="E67" s="379" t="s">
        <v>855</v>
      </c>
      <c r="F67" s="379">
        <v>1286</v>
      </c>
      <c r="G67" s="379">
        <v>1316</v>
      </c>
      <c r="H67" s="379">
        <v>1263</v>
      </c>
      <c r="I67" s="379" t="s">
        <v>1115</v>
      </c>
      <c r="J67" s="103" t="s">
        <v>1116</v>
      </c>
      <c r="K67" s="103">
        <f>F67-H67</f>
        <v>23</v>
      </c>
      <c r="L67" s="104">
        <f t="shared" ref="L67" si="62">(F67*-0.07)/100</f>
        <v>-0.90020000000000011</v>
      </c>
      <c r="M67" s="105">
        <f t="shared" ref="M67" si="63">(K67+L67)/F67</f>
        <v>1.7184914463452564E-2</v>
      </c>
      <c r="N67" s="103" t="s">
        <v>614</v>
      </c>
      <c r="O67" s="377">
        <v>44467</v>
      </c>
      <c r="R67" s="308" t="s">
        <v>615</v>
      </c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</row>
    <row r="68" spans="1:38" s="279" customFormat="1" ht="15" customHeight="1">
      <c r="A68" s="297">
        <v>29</v>
      </c>
      <c r="B68" s="282">
        <v>44467</v>
      </c>
      <c r="C68" s="299"/>
      <c r="D68" s="300" t="s">
        <v>269</v>
      </c>
      <c r="E68" s="301" t="s">
        <v>616</v>
      </c>
      <c r="F68" s="301" t="s">
        <v>1117</v>
      </c>
      <c r="G68" s="301">
        <v>575</v>
      </c>
      <c r="H68" s="301"/>
      <c r="I68" s="301" t="s">
        <v>1118</v>
      </c>
      <c r="J68" s="297" t="s">
        <v>617</v>
      </c>
      <c r="K68" s="463"/>
      <c r="L68" s="299"/>
      <c r="M68" s="300"/>
      <c r="N68" s="301"/>
      <c r="O68" s="301"/>
      <c r="R68" s="308" t="s">
        <v>615</v>
      </c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</row>
    <row r="69" spans="1:38" s="279" customFormat="1" ht="15" customHeight="1">
      <c r="A69" s="297"/>
      <c r="B69" s="282"/>
      <c r="C69" s="299"/>
      <c r="D69" s="300"/>
      <c r="E69" s="301"/>
      <c r="F69" s="301"/>
      <c r="G69" s="301"/>
      <c r="H69" s="301"/>
      <c r="I69" s="301"/>
      <c r="J69" s="297"/>
      <c r="K69" s="463"/>
      <c r="L69" s="299"/>
      <c r="M69" s="300"/>
      <c r="N69" s="301"/>
      <c r="O69" s="301"/>
      <c r="R69" s="30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</row>
    <row r="70" spans="1:38" s="279" customFormat="1" ht="15" customHeight="1">
      <c r="A70" s="297"/>
      <c r="B70" s="298"/>
      <c r="C70" s="299"/>
      <c r="D70" s="300"/>
      <c r="E70" s="301"/>
      <c r="F70" s="301"/>
      <c r="G70" s="301"/>
      <c r="H70" s="301"/>
      <c r="I70" s="301"/>
      <c r="J70" s="297"/>
      <c r="K70" s="298"/>
      <c r="L70" s="299"/>
      <c r="M70" s="300"/>
      <c r="N70" s="301"/>
      <c r="O70" s="301"/>
      <c r="R70" s="30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8"/>
      <c r="AI70" s="278"/>
      <c r="AJ70" s="278"/>
      <c r="AK70" s="278"/>
      <c r="AL70" s="278"/>
    </row>
    <row r="71" spans="1:38" ht="15" customHeight="1">
      <c r="A71" s="281"/>
      <c r="B71" s="282"/>
      <c r="C71" s="283"/>
      <c r="D71" s="284"/>
      <c r="E71" s="285"/>
      <c r="F71" s="285"/>
      <c r="G71" s="285"/>
      <c r="H71" s="285"/>
      <c r="I71" s="285"/>
      <c r="J71" s="302"/>
      <c r="K71" s="302"/>
      <c r="L71" s="286"/>
      <c r="M71" s="303"/>
      <c r="N71" s="302"/>
      <c r="O71" s="304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155"/>
      <c r="B73" s="121"/>
      <c r="C73" s="156"/>
      <c r="D73" s="157"/>
      <c r="E73" s="120"/>
      <c r="F73" s="120"/>
      <c r="G73" s="120"/>
      <c r="H73" s="120"/>
      <c r="I73" s="120"/>
      <c r="J73" s="158"/>
      <c r="K73" s="158"/>
      <c r="L73" s="159"/>
      <c r="M73" s="160"/>
      <c r="N73" s="126"/>
      <c r="O73" s="16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44.25" customHeight="1">
      <c r="A74" s="132" t="s">
        <v>619</v>
      </c>
      <c r="B74" s="156"/>
      <c r="C74" s="156"/>
      <c r="D74" s="1"/>
      <c r="E74" s="6"/>
      <c r="F74" s="6"/>
      <c r="G74" s="6"/>
      <c r="H74" s="6" t="s">
        <v>631</v>
      </c>
      <c r="I74" s="6"/>
      <c r="J74" s="6"/>
      <c r="K74" s="128"/>
      <c r="L74" s="160"/>
      <c r="M74" s="128"/>
      <c r="N74" s="129"/>
      <c r="O74" s="128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38" ht="12.75" customHeight="1">
      <c r="A75" s="139" t="s">
        <v>620</v>
      </c>
      <c r="B75" s="132"/>
      <c r="C75" s="132"/>
      <c r="D75" s="132"/>
      <c r="E75" s="44"/>
      <c r="F75" s="140" t="s">
        <v>621</v>
      </c>
      <c r="G75" s="59"/>
      <c r="H75" s="44"/>
      <c r="I75" s="59"/>
      <c r="J75" s="6"/>
      <c r="K75" s="162"/>
      <c r="L75" s="163"/>
      <c r="M75" s="6"/>
      <c r="N75" s="122"/>
      <c r="O75" s="164"/>
      <c r="P75" s="44"/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4.25" customHeight="1">
      <c r="A76" s="139"/>
      <c r="B76" s="132"/>
      <c r="C76" s="132"/>
      <c r="D76" s="132"/>
      <c r="E76" s="6"/>
      <c r="F76" s="140" t="s">
        <v>623</v>
      </c>
      <c r="G76" s="59"/>
      <c r="H76" s="44"/>
      <c r="I76" s="59"/>
      <c r="J76" s="6"/>
      <c r="K76" s="162"/>
      <c r="L76" s="163"/>
      <c r="M76" s="6"/>
      <c r="N76" s="122"/>
      <c r="O76" s="164"/>
      <c r="P76" s="4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4.25" customHeight="1">
      <c r="A77" s="132"/>
      <c r="B77" s="132"/>
      <c r="C77" s="132"/>
      <c r="D77" s="132"/>
      <c r="E77" s="6"/>
      <c r="F77" s="6"/>
      <c r="G77" s="6"/>
      <c r="H77" s="6"/>
      <c r="I77" s="6"/>
      <c r="J77" s="145"/>
      <c r="K77" s="142"/>
      <c r="L77" s="143"/>
      <c r="M77" s="6"/>
      <c r="N77" s="146"/>
      <c r="O77" s="1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2.75" customHeight="1">
      <c r="A78" s="165" t="s">
        <v>632</v>
      </c>
      <c r="B78" s="165"/>
      <c r="C78" s="165"/>
      <c r="D78" s="165"/>
      <c r="E78" s="6"/>
      <c r="F78" s="6"/>
      <c r="G78" s="6"/>
      <c r="H78" s="6"/>
      <c r="I78" s="6"/>
      <c r="J78" s="6"/>
      <c r="K78" s="6"/>
      <c r="L78" s="6"/>
      <c r="M78" s="6"/>
      <c r="N78" s="6"/>
      <c r="O78" s="2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38.25" customHeight="1">
      <c r="A79" s="100" t="s">
        <v>16</v>
      </c>
      <c r="B79" s="100" t="s">
        <v>590</v>
      </c>
      <c r="C79" s="100"/>
      <c r="D79" s="101" t="s">
        <v>602</v>
      </c>
      <c r="E79" s="100" t="s">
        <v>603</v>
      </c>
      <c r="F79" s="100" t="s">
        <v>604</v>
      </c>
      <c r="G79" s="100" t="s">
        <v>625</v>
      </c>
      <c r="H79" s="100" t="s">
        <v>606</v>
      </c>
      <c r="I79" s="100" t="s">
        <v>607</v>
      </c>
      <c r="J79" s="99" t="s">
        <v>608</v>
      </c>
      <c r="K79" s="166" t="s">
        <v>633</v>
      </c>
      <c r="L79" s="102" t="s">
        <v>610</v>
      </c>
      <c r="M79" s="166" t="s">
        <v>634</v>
      </c>
      <c r="N79" s="100" t="s">
        <v>635</v>
      </c>
      <c r="O79" s="99" t="s">
        <v>612</v>
      </c>
      <c r="P79" s="101" t="s">
        <v>613</v>
      </c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s="288" customFormat="1" ht="13.5" customHeight="1">
      <c r="A80" s="275">
        <v>1</v>
      </c>
      <c r="B80" s="273">
        <v>44439</v>
      </c>
      <c r="C80" s="335"/>
      <c r="D80" s="317" t="s">
        <v>864</v>
      </c>
      <c r="E80" s="275" t="s">
        <v>616</v>
      </c>
      <c r="F80" s="275">
        <v>847</v>
      </c>
      <c r="G80" s="275">
        <v>834</v>
      </c>
      <c r="H80" s="323">
        <v>855.5</v>
      </c>
      <c r="I80" s="323">
        <v>870</v>
      </c>
      <c r="J80" s="103" t="s">
        <v>884</v>
      </c>
      <c r="K80" s="328">
        <f t="shared" ref="K80" si="64">H80-F80</f>
        <v>8.5</v>
      </c>
      <c r="L80" s="372">
        <f t="shared" ref="L80:L81" si="65">(H80*N80)*0.07%</f>
        <v>598.85000000000014</v>
      </c>
      <c r="M80" s="374">
        <f t="shared" ref="M80" si="66">(K80*N80)-L80</f>
        <v>7901.15</v>
      </c>
      <c r="N80" s="323">
        <v>1000</v>
      </c>
      <c r="O80" s="375" t="s">
        <v>614</v>
      </c>
      <c r="P80" s="376">
        <v>44441</v>
      </c>
      <c r="Q80" s="167"/>
      <c r="R80" s="6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12"/>
      <c r="AG80" s="309"/>
      <c r="AH80" s="307"/>
      <c r="AI80" s="307"/>
      <c r="AJ80" s="312"/>
      <c r="AK80" s="312"/>
      <c r="AL80" s="312"/>
    </row>
    <row r="81" spans="1:38" s="288" customFormat="1" ht="13.5" customHeight="1">
      <c r="A81" s="336">
        <v>2</v>
      </c>
      <c r="B81" s="337">
        <v>44441</v>
      </c>
      <c r="C81" s="338"/>
      <c r="D81" s="339" t="s">
        <v>882</v>
      </c>
      <c r="E81" s="336" t="s">
        <v>855</v>
      </c>
      <c r="F81" s="336">
        <v>1703</v>
      </c>
      <c r="G81" s="336">
        <v>1724</v>
      </c>
      <c r="H81" s="340">
        <v>1689</v>
      </c>
      <c r="I81" s="330" t="s">
        <v>883</v>
      </c>
      <c r="J81" s="103" t="s">
        <v>854</v>
      </c>
      <c r="K81" s="333">
        <f>F81-H81</f>
        <v>14</v>
      </c>
      <c r="L81" s="334">
        <f t="shared" si="65"/>
        <v>679.8225000000001</v>
      </c>
      <c r="M81" s="329">
        <f t="shared" ref="M81" si="67">(K81*N81)-L81</f>
        <v>7370.1774999999998</v>
      </c>
      <c r="N81" s="330">
        <v>575</v>
      </c>
      <c r="O81" s="373" t="s">
        <v>614</v>
      </c>
      <c r="P81" s="332">
        <v>44441</v>
      </c>
      <c r="Q81" s="167"/>
      <c r="R81" s="6" t="s">
        <v>615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20"/>
      <c r="AG81" s="309"/>
      <c r="AH81" s="307"/>
      <c r="AI81" s="307"/>
      <c r="AJ81" s="320"/>
      <c r="AK81" s="320"/>
      <c r="AL81" s="320"/>
    </row>
    <row r="82" spans="1:38" s="288" customFormat="1" ht="13.5" customHeight="1">
      <c r="A82" s="269">
        <v>3</v>
      </c>
      <c r="B82" s="341">
        <v>44441</v>
      </c>
      <c r="C82" s="342"/>
      <c r="D82" s="318" t="s">
        <v>886</v>
      </c>
      <c r="E82" s="269" t="s">
        <v>855</v>
      </c>
      <c r="F82" s="269">
        <v>1796</v>
      </c>
      <c r="G82" s="269">
        <v>1824</v>
      </c>
      <c r="H82" s="343">
        <v>1821</v>
      </c>
      <c r="I82" s="344">
        <v>1750</v>
      </c>
      <c r="J82" s="345" t="s">
        <v>887</v>
      </c>
      <c r="K82" s="346">
        <f>F82-H82</f>
        <v>-25</v>
      </c>
      <c r="L82" s="347">
        <f t="shared" ref="L82" si="68">(H82*N82)*0.07%</f>
        <v>701.08500000000015</v>
      </c>
      <c r="M82" s="348">
        <f t="shared" ref="M82" si="69">(K82*N82)-L82</f>
        <v>-14451.085000000001</v>
      </c>
      <c r="N82" s="344">
        <v>550</v>
      </c>
      <c r="O82" s="349" t="s">
        <v>627</v>
      </c>
      <c r="P82" s="350">
        <v>44441</v>
      </c>
      <c r="Q82" s="167"/>
      <c r="R82" s="6" t="s">
        <v>615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20"/>
      <c r="AG82" s="309"/>
      <c r="AH82" s="307"/>
      <c r="AI82" s="307"/>
      <c r="AJ82" s="320"/>
      <c r="AK82" s="320"/>
      <c r="AL82" s="320"/>
    </row>
    <row r="83" spans="1:38" s="288" customFormat="1" ht="13.5" customHeight="1">
      <c r="A83" s="269">
        <v>4</v>
      </c>
      <c r="B83" s="341">
        <v>44441</v>
      </c>
      <c r="C83" s="361"/>
      <c r="D83" s="362" t="s">
        <v>888</v>
      </c>
      <c r="E83" s="363" t="s">
        <v>855</v>
      </c>
      <c r="F83" s="363">
        <v>17155</v>
      </c>
      <c r="G83" s="363">
        <v>17340</v>
      </c>
      <c r="H83" s="344">
        <v>17340</v>
      </c>
      <c r="I83" s="344">
        <v>16900</v>
      </c>
      <c r="J83" s="345" t="s">
        <v>905</v>
      </c>
      <c r="K83" s="346">
        <f>F83-H83</f>
        <v>-185</v>
      </c>
      <c r="L83" s="347">
        <f t="shared" ref="L83:L84" si="70">(H83*N83)*0.07%</f>
        <v>606.90000000000009</v>
      </c>
      <c r="M83" s="348">
        <f t="shared" ref="M83:M84" si="71">(K83*N83)-L83</f>
        <v>-9856.9</v>
      </c>
      <c r="N83" s="344">
        <v>50</v>
      </c>
      <c r="O83" s="349" t="s">
        <v>627</v>
      </c>
      <c r="P83" s="350">
        <v>44442</v>
      </c>
      <c r="Q83" s="167"/>
      <c r="R83" s="6" t="s">
        <v>615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12"/>
      <c r="AG83" s="309"/>
      <c r="AH83" s="307"/>
      <c r="AI83" s="307"/>
      <c r="AJ83" s="312"/>
      <c r="AK83" s="312"/>
      <c r="AL83" s="312"/>
    </row>
    <row r="84" spans="1:38" s="288" customFormat="1" ht="13.5" customHeight="1">
      <c r="A84" s="269">
        <v>5</v>
      </c>
      <c r="B84" s="341">
        <v>44441</v>
      </c>
      <c r="C84" s="361"/>
      <c r="D84" s="362" t="s">
        <v>889</v>
      </c>
      <c r="E84" s="363" t="s">
        <v>616</v>
      </c>
      <c r="F84" s="363">
        <v>923.5</v>
      </c>
      <c r="G84" s="363">
        <v>907</v>
      </c>
      <c r="H84" s="344">
        <v>907</v>
      </c>
      <c r="I84" s="344" t="s">
        <v>890</v>
      </c>
      <c r="J84" s="345" t="s">
        <v>931</v>
      </c>
      <c r="K84" s="346">
        <f t="shared" ref="K84" si="72">H84-F84</f>
        <v>-16.5</v>
      </c>
      <c r="L84" s="347">
        <f t="shared" si="70"/>
        <v>539.66500000000008</v>
      </c>
      <c r="M84" s="348">
        <f t="shared" si="71"/>
        <v>-14564.665000000001</v>
      </c>
      <c r="N84" s="344">
        <v>850</v>
      </c>
      <c r="O84" s="349" t="s">
        <v>627</v>
      </c>
      <c r="P84" s="350">
        <v>44446</v>
      </c>
      <c r="Q84" s="167"/>
      <c r="R84" s="6" t="s">
        <v>618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27"/>
      <c r="AG84" s="309"/>
      <c r="AH84" s="307"/>
      <c r="AI84" s="307"/>
      <c r="AJ84" s="327"/>
      <c r="AK84" s="327"/>
      <c r="AL84" s="327"/>
    </row>
    <row r="85" spans="1:38" s="288" customFormat="1" ht="13.5" customHeight="1">
      <c r="A85" s="275">
        <v>6</v>
      </c>
      <c r="B85" s="273">
        <v>44445</v>
      </c>
      <c r="C85" s="369"/>
      <c r="D85" s="370" t="s">
        <v>907</v>
      </c>
      <c r="E85" s="371" t="s">
        <v>855</v>
      </c>
      <c r="F85" s="371">
        <v>1716</v>
      </c>
      <c r="G85" s="371">
        <v>1737</v>
      </c>
      <c r="H85" s="330">
        <v>1699</v>
      </c>
      <c r="I85" s="330" t="s">
        <v>908</v>
      </c>
      <c r="J85" s="103" t="s">
        <v>909</v>
      </c>
      <c r="K85" s="333">
        <f>F85-H85</f>
        <v>17</v>
      </c>
      <c r="L85" s="334">
        <f t="shared" ref="L85:L86" si="73">(H85*N85)*0.07%</f>
        <v>683.84750000000008</v>
      </c>
      <c r="M85" s="329">
        <f t="shared" ref="M85:M86" si="74">(K85*N85)-L85</f>
        <v>9091.1525000000001</v>
      </c>
      <c r="N85" s="330">
        <v>575</v>
      </c>
      <c r="O85" s="331" t="s">
        <v>614</v>
      </c>
      <c r="P85" s="332">
        <v>44445</v>
      </c>
      <c r="Q85" s="167"/>
      <c r="R85" s="6" t="s">
        <v>615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68"/>
      <c r="AG85" s="309"/>
      <c r="AH85" s="307"/>
      <c r="AI85" s="307"/>
      <c r="AJ85" s="368"/>
      <c r="AK85" s="368"/>
      <c r="AL85" s="368"/>
    </row>
    <row r="86" spans="1:38" s="288" customFormat="1" ht="13.5" customHeight="1">
      <c r="A86" s="275">
        <v>7</v>
      </c>
      <c r="B86" s="273">
        <v>44445</v>
      </c>
      <c r="C86" s="369"/>
      <c r="D86" s="370" t="s">
        <v>914</v>
      </c>
      <c r="E86" s="371" t="s">
        <v>616</v>
      </c>
      <c r="F86" s="371">
        <v>3190</v>
      </c>
      <c r="G86" s="371">
        <v>3120</v>
      </c>
      <c r="H86" s="330">
        <v>3235</v>
      </c>
      <c r="I86" s="330" t="s">
        <v>915</v>
      </c>
      <c r="J86" s="103" t="s">
        <v>945</v>
      </c>
      <c r="K86" s="333">
        <f t="shared" ref="K86" si="75">H86-F86</f>
        <v>45</v>
      </c>
      <c r="L86" s="334">
        <f t="shared" si="73"/>
        <v>452.90000000000009</v>
      </c>
      <c r="M86" s="329">
        <f t="shared" si="74"/>
        <v>8547.1</v>
      </c>
      <c r="N86" s="330">
        <v>200</v>
      </c>
      <c r="O86" s="331" t="s">
        <v>614</v>
      </c>
      <c r="P86" s="332">
        <v>44447</v>
      </c>
      <c r="Q86" s="167"/>
      <c r="R86" s="6" t="s">
        <v>618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9"/>
      <c r="AG86" s="309"/>
      <c r="AH86" s="307"/>
      <c r="AI86" s="307"/>
      <c r="AJ86" s="389"/>
      <c r="AK86" s="389"/>
      <c r="AL86" s="389"/>
    </row>
    <row r="87" spans="1:38" s="288" customFormat="1" ht="13.5" customHeight="1">
      <c r="A87" s="399">
        <v>8</v>
      </c>
      <c r="B87" s="400">
        <v>44445</v>
      </c>
      <c r="C87" s="401"/>
      <c r="D87" s="402" t="s">
        <v>916</v>
      </c>
      <c r="E87" s="403" t="s">
        <v>616</v>
      </c>
      <c r="F87" s="403">
        <v>2251.5</v>
      </c>
      <c r="G87" s="403">
        <v>2205</v>
      </c>
      <c r="H87" s="403">
        <v>2205</v>
      </c>
      <c r="I87" s="403" t="s">
        <v>917</v>
      </c>
      <c r="J87" s="345" t="s">
        <v>936</v>
      </c>
      <c r="K87" s="346">
        <f t="shared" ref="K87" si="76">H87-F87</f>
        <v>-46.5</v>
      </c>
      <c r="L87" s="347">
        <f t="shared" ref="L87" si="77">(H87*N87)*0.07%</f>
        <v>424.46250000000003</v>
      </c>
      <c r="M87" s="348">
        <f t="shared" ref="M87" si="78">(K87*N87)-L87</f>
        <v>-13211.9625</v>
      </c>
      <c r="N87" s="344">
        <v>275</v>
      </c>
      <c r="O87" s="349" t="s">
        <v>627</v>
      </c>
      <c r="P87" s="350">
        <v>44447</v>
      </c>
      <c r="Q87" s="167"/>
      <c r="R87" s="6" t="s">
        <v>618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68"/>
      <c r="AG87" s="309"/>
      <c r="AH87" s="307"/>
      <c r="AI87" s="307"/>
      <c r="AJ87" s="368"/>
      <c r="AK87" s="368"/>
      <c r="AL87" s="368"/>
    </row>
    <row r="88" spans="1:38" s="288" customFormat="1" ht="13.5" customHeight="1">
      <c r="A88" s="269">
        <v>9</v>
      </c>
      <c r="B88" s="341">
        <v>44445</v>
      </c>
      <c r="C88" s="361"/>
      <c r="D88" s="362" t="s">
        <v>918</v>
      </c>
      <c r="E88" s="363" t="s">
        <v>616</v>
      </c>
      <c r="F88" s="363">
        <v>840</v>
      </c>
      <c r="G88" s="363">
        <v>827</v>
      </c>
      <c r="H88" s="344">
        <v>827</v>
      </c>
      <c r="I88" s="344">
        <v>865</v>
      </c>
      <c r="J88" s="345" t="s">
        <v>932</v>
      </c>
      <c r="K88" s="346">
        <f t="shared" ref="K88" si="79">H88-F88</f>
        <v>-13</v>
      </c>
      <c r="L88" s="347">
        <f t="shared" ref="L88:L90" si="80">(H88*N88)*0.07%</f>
        <v>578.90000000000009</v>
      </c>
      <c r="M88" s="348">
        <f t="shared" ref="M88:M90" si="81">(K88*N88)-L88</f>
        <v>-13578.9</v>
      </c>
      <c r="N88" s="344">
        <v>1000</v>
      </c>
      <c r="O88" s="349" t="s">
        <v>627</v>
      </c>
      <c r="P88" s="350">
        <v>44446</v>
      </c>
      <c r="Q88" s="167"/>
      <c r="R88" s="6" t="s">
        <v>618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68"/>
      <c r="AG88" s="309"/>
      <c r="AH88" s="307"/>
      <c r="AI88" s="307"/>
      <c r="AJ88" s="368"/>
      <c r="AK88" s="368"/>
      <c r="AL88" s="368"/>
    </row>
    <row r="89" spans="1:38" s="288" customFormat="1" ht="13.5" customHeight="1">
      <c r="A89" s="275">
        <v>10</v>
      </c>
      <c r="B89" s="337">
        <v>44446</v>
      </c>
      <c r="C89" s="369"/>
      <c r="D89" s="407" t="s">
        <v>927</v>
      </c>
      <c r="E89" s="371" t="s">
        <v>855</v>
      </c>
      <c r="F89" s="371">
        <v>3848</v>
      </c>
      <c r="G89" s="371">
        <v>3890</v>
      </c>
      <c r="H89" s="330">
        <v>3812.5</v>
      </c>
      <c r="I89" s="330">
        <v>3770</v>
      </c>
      <c r="J89" s="103" t="s">
        <v>937</v>
      </c>
      <c r="K89" s="333">
        <f>F89-H89</f>
        <v>35.5</v>
      </c>
      <c r="L89" s="334">
        <f t="shared" si="80"/>
        <v>800.62500000000011</v>
      </c>
      <c r="M89" s="329">
        <f t="shared" si="81"/>
        <v>9849.375</v>
      </c>
      <c r="N89" s="330">
        <v>300</v>
      </c>
      <c r="O89" s="331" t="s">
        <v>614</v>
      </c>
      <c r="P89" s="332">
        <v>44447</v>
      </c>
      <c r="Q89" s="167"/>
      <c r="R89" s="6" t="s">
        <v>615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68"/>
      <c r="AG89" s="309"/>
      <c r="AH89" s="307"/>
      <c r="AI89" s="307"/>
      <c r="AJ89" s="368"/>
      <c r="AK89" s="368"/>
      <c r="AL89" s="368"/>
    </row>
    <row r="90" spans="1:38" s="288" customFormat="1" ht="13.5" customHeight="1">
      <c r="A90" s="275">
        <v>11</v>
      </c>
      <c r="B90" s="337">
        <v>44447</v>
      </c>
      <c r="C90" s="369"/>
      <c r="D90" s="370" t="s">
        <v>938</v>
      </c>
      <c r="E90" s="371" t="s">
        <v>616</v>
      </c>
      <c r="F90" s="371">
        <v>212.25</v>
      </c>
      <c r="G90" s="371">
        <v>209</v>
      </c>
      <c r="H90" s="330">
        <v>215</v>
      </c>
      <c r="I90" s="330" t="s">
        <v>939</v>
      </c>
      <c r="J90" s="103" t="s">
        <v>960</v>
      </c>
      <c r="K90" s="333">
        <f t="shared" ref="K90" si="82">H90-F90</f>
        <v>2.75</v>
      </c>
      <c r="L90" s="334">
        <f t="shared" si="80"/>
        <v>481.60000000000008</v>
      </c>
      <c r="M90" s="329">
        <f t="shared" si="81"/>
        <v>8318.4</v>
      </c>
      <c r="N90" s="330">
        <v>3200</v>
      </c>
      <c r="O90" s="331" t="s">
        <v>614</v>
      </c>
      <c r="P90" s="332">
        <v>44452</v>
      </c>
      <c r="Q90" s="167"/>
      <c r="R90" s="6" t="s">
        <v>615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68"/>
      <c r="AG90" s="309"/>
      <c r="AH90" s="307"/>
      <c r="AI90" s="307"/>
      <c r="AJ90" s="368"/>
      <c r="AK90" s="368"/>
      <c r="AL90" s="368"/>
    </row>
    <row r="91" spans="1:38" s="288" customFormat="1" ht="13.5" customHeight="1">
      <c r="A91" s="275">
        <v>12</v>
      </c>
      <c r="B91" s="337">
        <v>44447</v>
      </c>
      <c r="C91" s="369"/>
      <c r="D91" s="407" t="s">
        <v>941</v>
      </c>
      <c r="E91" s="371" t="s">
        <v>616</v>
      </c>
      <c r="F91" s="371">
        <v>1708</v>
      </c>
      <c r="G91" s="371">
        <v>1670</v>
      </c>
      <c r="H91" s="330">
        <v>1732</v>
      </c>
      <c r="I91" s="330" t="s">
        <v>942</v>
      </c>
      <c r="J91" s="103" t="s">
        <v>875</v>
      </c>
      <c r="K91" s="333">
        <f t="shared" ref="K91:K92" si="83">H91-F91</f>
        <v>24</v>
      </c>
      <c r="L91" s="334">
        <f t="shared" ref="L91:L92" si="84">(H91*N91)*0.07%</f>
        <v>424.34000000000009</v>
      </c>
      <c r="M91" s="329">
        <f t="shared" ref="M91:M92" si="85">(K91*N91)-L91</f>
        <v>7975.66</v>
      </c>
      <c r="N91" s="330">
        <v>350</v>
      </c>
      <c r="O91" s="331" t="s">
        <v>614</v>
      </c>
      <c r="P91" s="332">
        <v>44448</v>
      </c>
      <c r="Q91" s="167"/>
      <c r="R91" s="6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27"/>
      <c r="AG91" s="309"/>
      <c r="AH91" s="307"/>
      <c r="AI91" s="307"/>
      <c r="AJ91" s="327"/>
      <c r="AK91" s="327"/>
      <c r="AL91" s="327"/>
    </row>
    <row r="92" spans="1:38" s="288" customFormat="1" ht="13.5" customHeight="1">
      <c r="A92" s="269">
        <v>13</v>
      </c>
      <c r="B92" s="341">
        <v>44452</v>
      </c>
      <c r="C92" s="361"/>
      <c r="D92" s="362" t="s">
        <v>941</v>
      </c>
      <c r="E92" s="363" t="s">
        <v>616</v>
      </c>
      <c r="F92" s="363">
        <v>1735</v>
      </c>
      <c r="G92" s="363">
        <v>1695</v>
      </c>
      <c r="H92" s="344">
        <v>1695</v>
      </c>
      <c r="I92" s="344" t="s">
        <v>961</v>
      </c>
      <c r="J92" s="345" t="s">
        <v>1083</v>
      </c>
      <c r="K92" s="346">
        <f t="shared" si="83"/>
        <v>-40</v>
      </c>
      <c r="L92" s="347">
        <f t="shared" si="84"/>
        <v>415.27500000000003</v>
      </c>
      <c r="M92" s="348">
        <f t="shared" si="85"/>
        <v>-14415.275</v>
      </c>
      <c r="N92" s="344">
        <v>350</v>
      </c>
      <c r="O92" s="349" t="s">
        <v>627</v>
      </c>
      <c r="P92" s="350">
        <v>44463</v>
      </c>
      <c r="Q92" s="167"/>
      <c r="R92" s="6" t="s">
        <v>618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04"/>
      <c r="AG92" s="309"/>
      <c r="AH92" s="307"/>
      <c r="AI92" s="307"/>
      <c r="AJ92" s="404"/>
      <c r="AK92" s="404"/>
      <c r="AL92" s="404"/>
    </row>
    <row r="93" spans="1:38" s="288" customFormat="1" ht="13.5" customHeight="1">
      <c r="A93" s="269">
        <v>14</v>
      </c>
      <c r="B93" s="341">
        <v>44454</v>
      </c>
      <c r="C93" s="361"/>
      <c r="D93" s="362" t="s">
        <v>882</v>
      </c>
      <c r="E93" s="363" t="s">
        <v>855</v>
      </c>
      <c r="F93" s="363">
        <v>1705.5</v>
      </c>
      <c r="G93" s="363">
        <v>1730</v>
      </c>
      <c r="H93" s="344">
        <v>1722</v>
      </c>
      <c r="I93" s="344" t="s">
        <v>984</v>
      </c>
      <c r="J93" s="345" t="s">
        <v>931</v>
      </c>
      <c r="K93" s="346">
        <f>F93-H93</f>
        <v>-16.5</v>
      </c>
      <c r="L93" s="347">
        <f t="shared" ref="L93:L94" si="86">(H93*N93)*0.07%</f>
        <v>693.10500000000013</v>
      </c>
      <c r="M93" s="348">
        <f t="shared" ref="M93:M94" si="87">(K93*N93)-L93</f>
        <v>-10180.605</v>
      </c>
      <c r="N93" s="344">
        <v>575</v>
      </c>
      <c r="O93" s="349" t="s">
        <v>627</v>
      </c>
      <c r="P93" s="350">
        <v>44454</v>
      </c>
      <c r="Q93" s="167"/>
      <c r="R93" s="6" t="s">
        <v>615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8"/>
      <c r="AG93" s="309"/>
      <c r="AH93" s="307"/>
      <c r="AI93" s="307"/>
      <c r="AJ93" s="418"/>
      <c r="AK93" s="418"/>
      <c r="AL93" s="418"/>
    </row>
    <row r="94" spans="1:38" s="288" customFormat="1" ht="13.5" customHeight="1">
      <c r="A94" s="275">
        <v>15</v>
      </c>
      <c r="B94" s="337">
        <v>44454</v>
      </c>
      <c r="C94" s="369"/>
      <c r="D94" s="370" t="s">
        <v>985</v>
      </c>
      <c r="E94" s="371" t="s">
        <v>616</v>
      </c>
      <c r="F94" s="371">
        <v>1031.5</v>
      </c>
      <c r="G94" s="371">
        <v>1018</v>
      </c>
      <c r="H94" s="330">
        <v>1041.5</v>
      </c>
      <c r="I94" s="330" t="s">
        <v>986</v>
      </c>
      <c r="J94" s="103" t="s">
        <v>989</v>
      </c>
      <c r="K94" s="333">
        <f t="shared" ref="K94" si="88">H94-F94</f>
        <v>10</v>
      </c>
      <c r="L94" s="334">
        <f t="shared" si="86"/>
        <v>656.1450000000001</v>
      </c>
      <c r="M94" s="329">
        <f t="shared" si="87"/>
        <v>8343.8549999999996</v>
      </c>
      <c r="N94" s="330">
        <v>900</v>
      </c>
      <c r="O94" s="331" t="s">
        <v>614</v>
      </c>
      <c r="P94" s="332">
        <v>44454</v>
      </c>
      <c r="Q94" s="167"/>
      <c r="R94" s="6" t="s">
        <v>615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8"/>
      <c r="AG94" s="309"/>
      <c r="AH94" s="307"/>
      <c r="AI94" s="307"/>
      <c r="AJ94" s="418"/>
      <c r="AK94" s="418"/>
      <c r="AL94" s="418"/>
    </row>
    <row r="95" spans="1:38" s="288" customFormat="1" ht="13.5" customHeight="1">
      <c r="A95" s="275">
        <v>16</v>
      </c>
      <c r="B95" s="428">
        <v>44454</v>
      </c>
      <c r="C95" s="369"/>
      <c r="D95" s="370" t="s">
        <v>987</v>
      </c>
      <c r="E95" s="371" t="s">
        <v>616</v>
      </c>
      <c r="F95" s="371">
        <v>1546</v>
      </c>
      <c r="G95" s="371">
        <v>1522</v>
      </c>
      <c r="H95" s="429">
        <v>1571</v>
      </c>
      <c r="I95" s="429" t="s">
        <v>988</v>
      </c>
      <c r="J95" s="103" t="s">
        <v>636</v>
      </c>
      <c r="K95" s="333">
        <f t="shared" ref="K95:K96" si="89">H95-F95</f>
        <v>25</v>
      </c>
      <c r="L95" s="334">
        <f t="shared" ref="L95:L96" si="90">(H95*N95)*0.07%</f>
        <v>604.83500000000004</v>
      </c>
      <c r="M95" s="329">
        <f t="shared" ref="M95:M96" si="91">(K95*N95)-L95</f>
        <v>13145.165000000001</v>
      </c>
      <c r="N95" s="429">
        <v>550</v>
      </c>
      <c r="O95" s="331" t="s">
        <v>614</v>
      </c>
      <c r="P95" s="426">
        <v>44456</v>
      </c>
      <c r="Q95" s="167"/>
      <c r="R95" s="6" t="s">
        <v>615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8"/>
      <c r="AG95" s="309"/>
      <c r="AH95" s="307"/>
      <c r="AI95" s="307"/>
      <c r="AJ95" s="418"/>
      <c r="AK95" s="418"/>
      <c r="AL95" s="418"/>
    </row>
    <row r="96" spans="1:38" s="288" customFormat="1" ht="13.5" customHeight="1">
      <c r="A96" s="399">
        <v>17</v>
      </c>
      <c r="B96" s="430">
        <v>44456</v>
      </c>
      <c r="C96" s="401"/>
      <c r="D96" s="402" t="s">
        <v>889</v>
      </c>
      <c r="E96" s="403" t="s">
        <v>616</v>
      </c>
      <c r="F96" s="403">
        <v>946</v>
      </c>
      <c r="G96" s="403">
        <v>931</v>
      </c>
      <c r="H96" s="403">
        <v>931</v>
      </c>
      <c r="I96" s="403">
        <v>975</v>
      </c>
      <c r="J96" s="345" t="s">
        <v>1019</v>
      </c>
      <c r="K96" s="346">
        <f t="shared" si="89"/>
        <v>-15</v>
      </c>
      <c r="L96" s="347">
        <f t="shared" si="90"/>
        <v>553.94500000000005</v>
      </c>
      <c r="M96" s="348">
        <f t="shared" si="91"/>
        <v>-13303.945</v>
      </c>
      <c r="N96" s="344">
        <v>850</v>
      </c>
      <c r="O96" s="349" t="s">
        <v>627</v>
      </c>
      <c r="P96" s="350">
        <v>44456</v>
      </c>
      <c r="Q96" s="167"/>
      <c r="R96" s="6" t="s">
        <v>618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9"/>
      <c r="AG96" s="309"/>
      <c r="AH96" s="307"/>
      <c r="AI96" s="307"/>
      <c r="AJ96" s="419"/>
      <c r="AK96" s="419"/>
      <c r="AL96" s="419"/>
    </row>
    <row r="97" spans="1:38" s="288" customFormat="1" ht="13.5" customHeight="1">
      <c r="A97" s="269">
        <v>18</v>
      </c>
      <c r="B97" s="270">
        <v>44462</v>
      </c>
      <c r="C97" s="361"/>
      <c r="D97" s="362" t="s">
        <v>914</v>
      </c>
      <c r="E97" s="363" t="s">
        <v>616</v>
      </c>
      <c r="F97" s="363">
        <v>3245</v>
      </c>
      <c r="G97" s="363">
        <v>3180</v>
      </c>
      <c r="H97" s="344">
        <v>3180</v>
      </c>
      <c r="I97" s="344" t="s">
        <v>1067</v>
      </c>
      <c r="J97" s="345" t="s">
        <v>1089</v>
      </c>
      <c r="K97" s="346">
        <f t="shared" ref="K97" si="92">H97-F97</f>
        <v>-65</v>
      </c>
      <c r="L97" s="347">
        <f t="shared" ref="L97" si="93">(H97*N97)*0.07%</f>
        <v>445.20000000000005</v>
      </c>
      <c r="M97" s="348">
        <f t="shared" ref="M97" si="94">(K97*N97)-L97</f>
        <v>-13445.2</v>
      </c>
      <c r="N97" s="344">
        <v>200</v>
      </c>
      <c r="O97" s="349" t="s">
        <v>627</v>
      </c>
      <c r="P97" s="350">
        <v>44466</v>
      </c>
      <c r="Q97" s="167"/>
      <c r="R97" s="6" t="s">
        <v>618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9"/>
      <c r="AG97" s="309"/>
      <c r="AH97" s="307"/>
      <c r="AI97" s="307"/>
      <c r="AJ97" s="419"/>
      <c r="AK97" s="419"/>
      <c r="AL97" s="419"/>
    </row>
    <row r="98" spans="1:38" s="288" customFormat="1" ht="13.5" customHeight="1">
      <c r="A98" s="275">
        <v>19</v>
      </c>
      <c r="B98" s="273">
        <v>44462</v>
      </c>
      <c r="C98" s="369"/>
      <c r="D98" s="370" t="s">
        <v>1068</v>
      </c>
      <c r="E98" s="371" t="s">
        <v>616</v>
      </c>
      <c r="F98" s="371">
        <v>17830</v>
      </c>
      <c r="G98" s="371">
        <v>17740</v>
      </c>
      <c r="H98" s="466">
        <v>17895</v>
      </c>
      <c r="I98" s="466">
        <v>18000</v>
      </c>
      <c r="J98" s="103" t="s">
        <v>1075</v>
      </c>
      <c r="K98" s="333">
        <f t="shared" ref="K98:K100" si="95">H98-F98</f>
        <v>65</v>
      </c>
      <c r="L98" s="334">
        <f t="shared" ref="L98:L100" si="96">(H98*N98)*0.07%</f>
        <v>626.32500000000005</v>
      </c>
      <c r="M98" s="329">
        <f t="shared" ref="M98:M100" si="97">(K98*N98)-L98</f>
        <v>2623.6750000000002</v>
      </c>
      <c r="N98" s="466">
        <v>50</v>
      </c>
      <c r="O98" s="331" t="s">
        <v>614</v>
      </c>
      <c r="P98" s="464">
        <v>44463</v>
      </c>
      <c r="Q98" s="167"/>
      <c r="R98" s="6" t="s">
        <v>615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8"/>
      <c r="AG98" s="309"/>
      <c r="AH98" s="307"/>
      <c r="AI98" s="307"/>
      <c r="AJ98" s="418"/>
      <c r="AK98" s="418"/>
      <c r="AL98" s="418"/>
    </row>
    <row r="99" spans="1:38" s="288" customFormat="1" ht="13.5" customHeight="1">
      <c r="A99" s="275">
        <v>20</v>
      </c>
      <c r="B99" s="496">
        <v>44463</v>
      </c>
      <c r="C99" s="369"/>
      <c r="D99" s="487" t="s">
        <v>1078</v>
      </c>
      <c r="E99" s="488" t="s">
        <v>616</v>
      </c>
      <c r="F99" s="488">
        <v>721.5</v>
      </c>
      <c r="G99" s="488">
        <v>712</v>
      </c>
      <c r="H99" s="489">
        <v>728.5</v>
      </c>
      <c r="I99" s="489">
        <v>740</v>
      </c>
      <c r="J99" s="502" t="s">
        <v>852</v>
      </c>
      <c r="K99" s="333">
        <f t="shared" si="95"/>
        <v>7</v>
      </c>
      <c r="L99" s="503">
        <f t="shared" si="96"/>
        <v>803.1712500000001</v>
      </c>
      <c r="M99" s="504">
        <f t="shared" si="97"/>
        <v>10221.828750000001</v>
      </c>
      <c r="N99" s="489">
        <v>1575</v>
      </c>
      <c r="O99" s="511" t="s">
        <v>614</v>
      </c>
      <c r="P99" s="495">
        <v>44466</v>
      </c>
      <c r="Q99" s="167"/>
      <c r="R99" s="6" t="s">
        <v>618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06"/>
      <c r="AG99" s="309"/>
      <c r="AH99" s="307"/>
      <c r="AI99" s="307"/>
      <c r="AJ99" s="406"/>
      <c r="AK99" s="406"/>
      <c r="AL99" s="406"/>
    </row>
    <row r="100" spans="1:38" s="288" customFormat="1" ht="13.5" customHeight="1">
      <c r="A100" s="269">
        <v>21</v>
      </c>
      <c r="B100" s="433">
        <v>44466</v>
      </c>
      <c r="C100" s="509"/>
      <c r="D100" s="342" t="s">
        <v>1100</v>
      </c>
      <c r="E100" s="269" t="s">
        <v>616</v>
      </c>
      <c r="F100" s="269">
        <v>732.5</v>
      </c>
      <c r="G100" s="269">
        <v>722</v>
      </c>
      <c r="H100" s="271">
        <v>722</v>
      </c>
      <c r="I100" s="271" t="s">
        <v>1101</v>
      </c>
      <c r="J100" s="271" t="s">
        <v>975</v>
      </c>
      <c r="K100" s="347">
        <f t="shared" si="95"/>
        <v>-10.5</v>
      </c>
      <c r="L100" s="347">
        <f t="shared" si="96"/>
        <v>606.48000000000013</v>
      </c>
      <c r="M100" s="512">
        <f t="shared" si="97"/>
        <v>-13206.48</v>
      </c>
      <c r="N100" s="271">
        <v>1200</v>
      </c>
      <c r="O100" s="513" t="s">
        <v>627</v>
      </c>
      <c r="P100" s="510">
        <v>44467</v>
      </c>
      <c r="Q100" s="167"/>
      <c r="R100" s="6" t="s">
        <v>615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67"/>
      <c r="AG100" s="309"/>
      <c r="AH100" s="307"/>
      <c r="AI100" s="307"/>
      <c r="AJ100" s="467"/>
      <c r="AK100" s="467"/>
      <c r="AL100" s="467"/>
    </row>
    <row r="101" spans="1:38" s="288" customFormat="1" ht="13.5" customHeight="1">
      <c r="A101" s="285">
        <v>22</v>
      </c>
      <c r="B101" s="108">
        <v>44467</v>
      </c>
      <c r="C101" s="492"/>
      <c r="D101" s="307" t="s">
        <v>1111</v>
      </c>
      <c r="E101" s="507" t="s">
        <v>616</v>
      </c>
      <c r="F101" s="507" t="s">
        <v>1112</v>
      </c>
      <c r="G101" s="493">
        <v>235</v>
      </c>
      <c r="H101" s="494"/>
      <c r="I101" s="508" t="s">
        <v>1113</v>
      </c>
      <c r="J101" s="514" t="s">
        <v>617</v>
      </c>
      <c r="K101" s="457"/>
      <c r="L101" s="316"/>
      <c r="M101" s="515"/>
      <c r="N101" s="516"/>
      <c r="O101" s="517"/>
      <c r="P101" s="544"/>
      <c r="Q101" s="167"/>
      <c r="R101" s="6" t="s">
        <v>615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67"/>
      <c r="AG101" s="309"/>
      <c r="AH101" s="307"/>
      <c r="AI101" s="307"/>
      <c r="AJ101" s="467"/>
      <c r="AK101" s="467"/>
      <c r="AL101" s="467"/>
    </row>
    <row r="102" spans="1:38" s="288" customFormat="1" ht="13.5" customHeight="1">
      <c r="A102" s="275">
        <v>23</v>
      </c>
      <c r="B102" s="505">
        <v>44467</v>
      </c>
      <c r="C102" s="369"/>
      <c r="D102" s="518" t="s">
        <v>1114</v>
      </c>
      <c r="E102" s="371" t="s">
        <v>855</v>
      </c>
      <c r="F102" s="371">
        <v>722</v>
      </c>
      <c r="G102" s="371">
        <v>734</v>
      </c>
      <c r="H102" s="506">
        <v>715</v>
      </c>
      <c r="I102" s="506">
        <v>700</v>
      </c>
      <c r="J102" s="502" t="s">
        <v>852</v>
      </c>
      <c r="K102" s="333">
        <f>F102-H102</f>
        <v>7</v>
      </c>
      <c r="L102" s="503">
        <f t="shared" ref="L102" si="98">(H102*N102)*0.07%</f>
        <v>788.28750000000014</v>
      </c>
      <c r="M102" s="525">
        <f t="shared" ref="M102" si="99">(K102*N102)-L102</f>
        <v>10236.7125</v>
      </c>
      <c r="N102" s="526">
        <v>1575</v>
      </c>
      <c r="O102" s="527" t="s">
        <v>614</v>
      </c>
      <c r="P102" s="376">
        <v>44467</v>
      </c>
      <c r="Q102" s="167"/>
      <c r="R102" s="6" t="s">
        <v>615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67"/>
      <c r="AG102" s="309"/>
      <c r="AH102" s="307"/>
      <c r="AI102" s="307"/>
      <c r="AJ102" s="467"/>
      <c r="AK102" s="467"/>
      <c r="AL102" s="467"/>
    </row>
    <row r="103" spans="1:38" s="279" customFormat="1" ht="13.5" customHeight="1">
      <c r="A103" s="379">
        <v>24</v>
      </c>
      <c r="B103" s="540">
        <v>44467</v>
      </c>
      <c r="C103" s="543"/>
      <c r="D103" s="487" t="s">
        <v>1119</v>
      </c>
      <c r="E103" s="488" t="s">
        <v>616</v>
      </c>
      <c r="F103" s="488">
        <v>2115</v>
      </c>
      <c r="G103" s="488">
        <v>2065</v>
      </c>
      <c r="H103" s="489">
        <v>2145</v>
      </c>
      <c r="I103" s="489">
        <v>2200</v>
      </c>
      <c r="J103" s="502" t="s">
        <v>630</v>
      </c>
      <c r="K103" s="333">
        <f t="shared" ref="K103" si="100">H103-F103</f>
        <v>30</v>
      </c>
      <c r="L103" s="503">
        <f t="shared" ref="L103" si="101">(H103*N103)*0.07%</f>
        <v>412.91250000000008</v>
      </c>
      <c r="M103" s="525">
        <f t="shared" ref="M103" si="102">(K103*N103)-L103</f>
        <v>7837.0874999999996</v>
      </c>
      <c r="N103" s="526">
        <v>275</v>
      </c>
      <c r="O103" s="527" t="s">
        <v>614</v>
      </c>
      <c r="P103" s="376">
        <v>44468</v>
      </c>
      <c r="Q103" s="290"/>
      <c r="R103" s="522" t="s">
        <v>618</v>
      </c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521"/>
      <c r="AG103" s="309"/>
      <c r="AH103" s="520"/>
      <c r="AI103" s="520"/>
      <c r="AJ103" s="521"/>
      <c r="AK103" s="521"/>
      <c r="AL103" s="521"/>
    </row>
    <row r="104" spans="1:38" s="279" customFormat="1" ht="13.5" customHeight="1">
      <c r="A104" s="285">
        <v>25</v>
      </c>
      <c r="B104" s="280">
        <v>44468</v>
      </c>
      <c r="C104" s="478"/>
      <c r="D104" s="478" t="s">
        <v>1138</v>
      </c>
      <c r="E104" s="314" t="s">
        <v>616</v>
      </c>
      <c r="F104" s="314" t="s">
        <v>1139</v>
      </c>
      <c r="G104" s="314">
        <v>510</v>
      </c>
      <c r="H104" s="319"/>
      <c r="I104" s="319">
        <v>540</v>
      </c>
      <c r="J104" s="541" t="s">
        <v>617</v>
      </c>
      <c r="K104" s="528"/>
      <c r="L104" s="528"/>
      <c r="M104" s="529"/>
      <c r="N104" s="319"/>
      <c r="O104" s="530"/>
      <c r="P104" s="443"/>
      <c r="Q104" s="290"/>
      <c r="R104" s="522" t="s">
        <v>615</v>
      </c>
      <c r="S104" s="278"/>
      <c r="T104" s="278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521"/>
      <c r="AG104" s="309"/>
      <c r="AH104" s="520"/>
      <c r="AI104" s="520"/>
      <c r="AJ104" s="521"/>
      <c r="AK104" s="521"/>
      <c r="AL104" s="521"/>
    </row>
    <row r="105" spans="1:38" s="279" customFormat="1" ht="13.5" customHeight="1">
      <c r="A105" s="285"/>
      <c r="B105" s="280"/>
      <c r="C105" s="478"/>
      <c r="D105" s="478"/>
      <c r="E105" s="314"/>
      <c r="F105" s="314"/>
      <c r="G105" s="314"/>
      <c r="H105" s="319"/>
      <c r="I105" s="319"/>
      <c r="J105" s="541"/>
      <c r="K105" s="528"/>
      <c r="L105" s="528"/>
      <c r="M105" s="529"/>
      <c r="N105" s="319"/>
      <c r="O105" s="530"/>
      <c r="P105" s="443"/>
      <c r="Q105" s="290"/>
      <c r="R105" s="522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521"/>
      <c r="AG105" s="309"/>
      <c r="AH105" s="520"/>
      <c r="AI105" s="520"/>
      <c r="AJ105" s="521"/>
      <c r="AK105" s="521"/>
      <c r="AL105" s="521"/>
    </row>
    <row r="106" spans="1:38" s="279" customFormat="1" ht="13.5" customHeight="1">
      <c r="A106" s="285"/>
      <c r="B106" s="280"/>
      <c r="C106" s="478"/>
      <c r="D106" s="478"/>
      <c r="E106" s="314"/>
      <c r="F106" s="314"/>
      <c r="G106" s="314"/>
      <c r="H106" s="319"/>
      <c r="I106" s="319"/>
      <c r="J106" s="541"/>
      <c r="K106" s="528"/>
      <c r="L106" s="528"/>
      <c r="M106" s="529"/>
      <c r="N106" s="319"/>
      <c r="O106" s="530"/>
      <c r="P106" s="443"/>
      <c r="Q106" s="290"/>
      <c r="R106" s="522"/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521"/>
      <c r="AG106" s="309"/>
      <c r="AH106" s="520"/>
      <c r="AI106" s="520"/>
      <c r="AJ106" s="521"/>
      <c r="AK106" s="521"/>
      <c r="AL106" s="521"/>
    </row>
    <row r="107" spans="1:38" s="288" customFormat="1" ht="13.5" customHeight="1">
      <c r="A107" s="524"/>
      <c r="B107" s="524"/>
      <c r="C107" s="524"/>
      <c r="D107" s="524"/>
      <c r="E107" s="285"/>
      <c r="F107" s="285"/>
      <c r="G107" s="285"/>
      <c r="H107" s="302"/>
      <c r="I107" s="302"/>
      <c r="J107" s="478"/>
      <c r="K107" s="302"/>
      <c r="L107" s="286"/>
      <c r="M107" s="479"/>
      <c r="N107" s="302"/>
      <c r="O107" s="480"/>
      <c r="P107" s="304"/>
      <c r="Q107" s="167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68"/>
      <c r="AG107" s="280"/>
      <c r="AH107" s="169"/>
      <c r="AI107" s="169"/>
      <c r="AJ107" s="107"/>
      <c r="AK107" s="107"/>
      <c r="AL107" s="107"/>
    </row>
    <row r="108" spans="1:38" ht="13.5" customHeight="1">
      <c r="A108" s="563"/>
      <c r="B108" s="565"/>
      <c r="C108" s="523"/>
      <c r="D108" s="307"/>
      <c r="E108" s="493"/>
      <c r="F108" s="493"/>
      <c r="G108" s="493"/>
      <c r="H108" s="494"/>
      <c r="I108" s="494"/>
      <c r="J108" s="307"/>
      <c r="K108" s="316"/>
      <c r="L108" s="316"/>
      <c r="M108" s="567"/>
      <c r="N108" s="569"/>
      <c r="O108" s="559"/>
      <c r="P108" s="561"/>
      <c r="Q108" s="167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564"/>
      <c r="B109" s="566"/>
      <c r="C109" s="109"/>
      <c r="D109" s="169"/>
      <c r="E109" s="107"/>
      <c r="F109" s="107"/>
      <c r="G109" s="107"/>
      <c r="H109" s="112"/>
      <c r="I109" s="494"/>
      <c r="J109" s="169"/>
      <c r="K109" s="315"/>
      <c r="L109" s="316"/>
      <c r="M109" s="568"/>
      <c r="N109" s="570"/>
      <c r="O109" s="560"/>
      <c r="P109" s="562"/>
      <c r="Q109" s="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120"/>
      <c r="B110" s="121"/>
      <c r="C110" s="156"/>
      <c r="D110" s="170"/>
      <c r="E110" s="171"/>
      <c r="F110" s="120"/>
      <c r="G110" s="120"/>
      <c r="H110" s="120"/>
      <c r="I110" s="158"/>
      <c r="J110" s="158"/>
      <c r="K110" s="158"/>
      <c r="L110" s="158"/>
      <c r="M110" s="158"/>
      <c r="N110" s="158"/>
      <c r="O110" s="158"/>
      <c r="P110" s="158"/>
      <c r="Q110" s="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>
      <c r="A111" s="172"/>
      <c r="B111" s="121"/>
      <c r="C111" s="122"/>
      <c r="D111" s="173"/>
      <c r="E111" s="125"/>
      <c r="F111" s="125"/>
      <c r="G111" s="125"/>
      <c r="H111" s="125"/>
      <c r="I111" s="125"/>
      <c r="J111" s="6"/>
      <c r="K111" s="125"/>
      <c r="L111" s="125"/>
      <c r="M111" s="6"/>
      <c r="N111" s="1"/>
      <c r="O111" s="122"/>
      <c r="P111" s="44"/>
      <c r="Q111" s="44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4"/>
      <c r="AG111" s="44"/>
      <c r="AH111" s="44"/>
      <c r="AI111" s="44"/>
      <c r="AJ111" s="44"/>
      <c r="AK111" s="44"/>
      <c r="AL111" s="44"/>
    </row>
    <row r="112" spans="1:38" ht="12.75" customHeight="1">
      <c r="A112" s="174" t="s">
        <v>637</v>
      </c>
      <c r="B112" s="174"/>
      <c r="C112" s="174"/>
      <c r="D112" s="174"/>
      <c r="E112" s="175"/>
      <c r="F112" s="125"/>
      <c r="G112" s="125"/>
      <c r="H112" s="125"/>
      <c r="I112" s="125"/>
      <c r="J112" s="1"/>
      <c r="K112" s="6"/>
      <c r="L112" s="6"/>
      <c r="M112" s="6"/>
      <c r="N112" s="1"/>
      <c r="O112" s="1"/>
      <c r="P112" s="44"/>
      <c r="Q112" s="44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4"/>
      <c r="AG112" s="44"/>
      <c r="AH112" s="44"/>
      <c r="AI112" s="44"/>
      <c r="AJ112" s="44"/>
      <c r="AK112" s="44"/>
      <c r="AL112" s="44"/>
    </row>
    <row r="113" spans="1:38" ht="38.25" customHeight="1">
      <c r="A113" s="100" t="s">
        <v>16</v>
      </c>
      <c r="B113" s="100" t="s">
        <v>590</v>
      </c>
      <c r="C113" s="100"/>
      <c r="D113" s="101" t="s">
        <v>602</v>
      </c>
      <c r="E113" s="100" t="s">
        <v>603</v>
      </c>
      <c r="F113" s="100" t="s">
        <v>604</v>
      </c>
      <c r="G113" s="100" t="s">
        <v>625</v>
      </c>
      <c r="H113" s="100" t="s">
        <v>606</v>
      </c>
      <c r="I113" s="100" t="s">
        <v>607</v>
      </c>
      <c r="J113" s="99" t="s">
        <v>608</v>
      </c>
      <c r="K113" s="99" t="s">
        <v>638</v>
      </c>
      <c r="L113" s="102" t="s">
        <v>610</v>
      </c>
      <c r="M113" s="166" t="s">
        <v>634</v>
      </c>
      <c r="N113" s="100" t="s">
        <v>635</v>
      </c>
      <c r="O113" s="100" t="s">
        <v>612</v>
      </c>
      <c r="P113" s="101" t="s">
        <v>613</v>
      </c>
      <c r="Q113" s="44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4"/>
      <c r="AG113" s="44"/>
      <c r="AH113" s="44"/>
      <c r="AI113" s="44"/>
      <c r="AJ113" s="44"/>
      <c r="AK113" s="44"/>
      <c r="AL113" s="44"/>
    </row>
    <row r="114" spans="1:38" s="279" customFormat="1" ht="12.75" customHeight="1">
      <c r="A114" s="324">
        <v>1</v>
      </c>
      <c r="B114" s="270">
        <v>44438</v>
      </c>
      <c r="C114" s="325"/>
      <c r="D114" s="318" t="s">
        <v>863</v>
      </c>
      <c r="E114" s="326" t="s">
        <v>616</v>
      </c>
      <c r="F114" s="269">
        <v>135</v>
      </c>
      <c r="G114" s="269">
        <v>0</v>
      </c>
      <c r="H114" s="269">
        <v>0</v>
      </c>
      <c r="I114" s="271" t="s">
        <v>851</v>
      </c>
      <c r="J114" s="272" t="s">
        <v>880</v>
      </c>
      <c r="K114" s="292">
        <f t="shared" ref="K114" si="103">H114-F114</f>
        <v>-135</v>
      </c>
      <c r="L114" s="292">
        <v>100</v>
      </c>
      <c r="M114" s="272">
        <f t="shared" ref="M114" si="104">(K114*N114)-100</f>
        <v>-3475</v>
      </c>
      <c r="N114" s="272">
        <v>25</v>
      </c>
      <c r="O114" s="353" t="s">
        <v>627</v>
      </c>
      <c r="P114" s="293">
        <v>44441</v>
      </c>
      <c r="Q114" s="290"/>
      <c r="R114" s="291" t="s">
        <v>618</v>
      </c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</row>
    <row r="115" spans="1:38" s="279" customFormat="1" ht="12.75" customHeight="1">
      <c r="A115" s="313">
        <v>2</v>
      </c>
      <c r="B115" s="273">
        <v>44439</v>
      </c>
      <c r="C115" s="321"/>
      <c r="D115" s="317" t="s">
        <v>865</v>
      </c>
      <c r="E115" s="322" t="s">
        <v>616</v>
      </c>
      <c r="F115" s="275">
        <v>38</v>
      </c>
      <c r="G115" s="275">
        <v>19</v>
      </c>
      <c r="H115" s="275">
        <v>45</v>
      </c>
      <c r="I115" s="323" t="s">
        <v>866</v>
      </c>
      <c r="J115" s="287" t="s">
        <v>852</v>
      </c>
      <c r="K115" s="351">
        <f t="shared" ref="K115" si="105">H115-F115</f>
        <v>7</v>
      </c>
      <c r="L115" s="351">
        <v>100</v>
      </c>
      <c r="M115" s="352">
        <f t="shared" ref="M115" si="106">(K115*N115)-100</f>
        <v>1650</v>
      </c>
      <c r="N115" s="352">
        <v>250</v>
      </c>
      <c r="O115" s="289" t="s">
        <v>614</v>
      </c>
      <c r="P115" s="296">
        <v>44440</v>
      </c>
      <c r="Q115" s="290"/>
      <c r="R115" s="291" t="s">
        <v>618</v>
      </c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8"/>
    </row>
    <row r="116" spans="1:38" s="279" customFormat="1" ht="12.75" customHeight="1">
      <c r="A116" s="324">
        <v>3</v>
      </c>
      <c r="B116" s="270">
        <v>44439</v>
      </c>
      <c r="C116" s="325"/>
      <c r="D116" s="318" t="s">
        <v>867</v>
      </c>
      <c r="E116" s="326" t="s">
        <v>616</v>
      </c>
      <c r="F116" s="269">
        <v>67.5</v>
      </c>
      <c r="G116" s="269">
        <v>20</v>
      </c>
      <c r="H116" s="269">
        <v>20</v>
      </c>
      <c r="I116" s="271" t="s">
        <v>860</v>
      </c>
      <c r="J116" s="276" t="s">
        <v>876</v>
      </c>
      <c r="K116" s="292">
        <f t="shared" ref="K116" si="107">H116-F116</f>
        <v>-47.5</v>
      </c>
      <c r="L116" s="292">
        <v>100</v>
      </c>
      <c r="M116" s="272">
        <f t="shared" ref="M116" si="108">(K116*N116)-100</f>
        <v>-2475</v>
      </c>
      <c r="N116" s="272">
        <v>50</v>
      </c>
      <c r="O116" s="277" t="s">
        <v>627</v>
      </c>
      <c r="P116" s="293">
        <v>44440</v>
      </c>
      <c r="Q116" s="290"/>
      <c r="R116" s="291" t="s">
        <v>618</v>
      </c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  <c r="AJ116" s="278"/>
      <c r="AK116" s="278"/>
      <c r="AL116" s="278"/>
    </row>
    <row r="117" spans="1:38" s="279" customFormat="1" ht="12.75" customHeight="1">
      <c r="A117" s="313">
        <v>4</v>
      </c>
      <c r="B117" s="273">
        <v>44440</v>
      </c>
      <c r="C117" s="321"/>
      <c r="D117" s="317" t="s">
        <v>869</v>
      </c>
      <c r="E117" s="322" t="s">
        <v>855</v>
      </c>
      <c r="F117" s="275">
        <v>86</v>
      </c>
      <c r="G117" s="275">
        <v>124</v>
      </c>
      <c r="H117" s="275">
        <v>62</v>
      </c>
      <c r="I117" s="323">
        <v>0.1</v>
      </c>
      <c r="J117" s="287" t="s">
        <v>875</v>
      </c>
      <c r="K117" s="294">
        <f>F117-H117</f>
        <v>24</v>
      </c>
      <c r="L117" s="294">
        <v>100</v>
      </c>
      <c r="M117" s="295">
        <f t="shared" ref="M117:M121" si="109">(K117*N117)-100</f>
        <v>1100</v>
      </c>
      <c r="N117" s="295">
        <v>50</v>
      </c>
      <c r="O117" s="289" t="s">
        <v>614</v>
      </c>
      <c r="P117" s="306">
        <v>44440</v>
      </c>
      <c r="Q117" s="290"/>
      <c r="R117" s="291" t="s">
        <v>615</v>
      </c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</row>
    <row r="118" spans="1:38" s="279" customFormat="1" ht="12.75" customHeight="1">
      <c r="A118" s="313">
        <v>5</v>
      </c>
      <c r="B118" s="273">
        <v>44440</v>
      </c>
      <c r="C118" s="321"/>
      <c r="D118" s="317" t="s">
        <v>870</v>
      </c>
      <c r="E118" s="322" t="s">
        <v>616</v>
      </c>
      <c r="F118" s="275">
        <v>53.5</v>
      </c>
      <c r="G118" s="275">
        <v>14</v>
      </c>
      <c r="H118" s="275">
        <v>67.5</v>
      </c>
      <c r="I118" s="323" t="s">
        <v>871</v>
      </c>
      <c r="J118" s="287" t="s">
        <v>854</v>
      </c>
      <c r="K118" s="294">
        <f t="shared" ref="K118:K121" si="110">H118-F118</f>
        <v>14</v>
      </c>
      <c r="L118" s="294">
        <v>100</v>
      </c>
      <c r="M118" s="295">
        <f t="shared" si="109"/>
        <v>600</v>
      </c>
      <c r="N118" s="295">
        <v>50</v>
      </c>
      <c r="O118" s="289" t="s">
        <v>614</v>
      </c>
      <c r="P118" s="306">
        <v>44440</v>
      </c>
      <c r="Q118" s="290"/>
      <c r="R118" s="291" t="s">
        <v>615</v>
      </c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</row>
    <row r="119" spans="1:38" s="279" customFormat="1" ht="12.75" customHeight="1">
      <c r="A119" s="313">
        <v>6</v>
      </c>
      <c r="B119" s="273">
        <v>44440</v>
      </c>
      <c r="C119" s="321"/>
      <c r="D119" s="317" t="s">
        <v>870</v>
      </c>
      <c r="E119" s="322" t="s">
        <v>616</v>
      </c>
      <c r="F119" s="275">
        <v>50</v>
      </c>
      <c r="G119" s="275">
        <v>14</v>
      </c>
      <c r="H119" s="275">
        <v>67.5</v>
      </c>
      <c r="I119" s="323" t="s">
        <v>871</v>
      </c>
      <c r="J119" s="287" t="s">
        <v>877</v>
      </c>
      <c r="K119" s="294">
        <f t="shared" si="110"/>
        <v>17.5</v>
      </c>
      <c r="L119" s="294">
        <v>100</v>
      </c>
      <c r="M119" s="295">
        <f t="shared" si="109"/>
        <v>775</v>
      </c>
      <c r="N119" s="295">
        <v>50</v>
      </c>
      <c r="O119" s="289" t="s">
        <v>614</v>
      </c>
      <c r="P119" s="306">
        <v>44440</v>
      </c>
      <c r="Q119" s="290"/>
      <c r="R119" s="291" t="s">
        <v>615</v>
      </c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8"/>
    </row>
    <row r="120" spans="1:38" s="279" customFormat="1" ht="12.75" customHeight="1">
      <c r="A120" s="313">
        <v>7</v>
      </c>
      <c r="B120" s="273">
        <v>44440</v>
      </c>
      <c r="C120" s="321"/>
      <c r="D120" s="317" t="s">
        <v>872</v>
      </c>
      <c r="E120" s="322" t="s">
        <v>616</v>
      </c>
      <c r="F120" s="275">
        <v>63.5</v>
      </c>
      <c r="G120" s="275">
        <v>14</v>
      </c>
      <c r="H120" s="275">
        <v>80</v>
      </c>
      <c r="I120" s="323" t="s">
        <v>853</v>
      </c>
      <c r="J120" s="287" t="s">
        <v>878</v>
      </c>
      <c r="K120" s="294">
        <f t="shared" si="110"/>
        <v>16.5</v>
      </c>
      <c r="L120" s="294">
        <v>100</v>
      </c>
      <c r="M120" s="295">
        <f t="shared" si="109"/>
        <v>725</v>
      </c>
      <c r="N120" s="295">
        <v>50</v>
      </c>
      <c r="O120" s="289" t="s">
        <v>614</v>
      </c>
      <c r="P120" s="306">
        <v>44440</v>
      </c>
      <c r="Q120" s="290"/>
      <c r="R120" s="291" t="s">
        <v>615</v>
      </c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8"/>
    </row>
    <row r="121" spans="1:38" s="279" customFormat="1" ht="12.75" customHeight="1">
      <c r="A121" s="324">
        <v>8</v>
      </c>
      <c r="B121" s="270">
        <v>44440</v>
      </c>
      <c r="C121" s="325"/>
      <c r="D121" s="318" t="s">
        <v>873</v>
      </c>
      <c r="E121" s="326" t="s">
        <v>616</v>
      </c>
      <c r="F121" s="269">
        <v>3.45</v>
      </c>
      <c r="G121" s="269">
        <v>2</v>
      </c>
      <c r="H121" s="269">
        <v>2.35</v>
      </c>
      <c r="I121" s="271" t="s">
        <v>874</v>
      </c>
      <c r="J121" s="276" t="s">
        <v>881</v>
      </c>
      <c r="K121" s="292">
        <f t="shared" si="110"/>
        <v>-1.1000000000000001</v>
      </c>
      <c r="L121" s="292">
        <v>100</v>
      </c>
      <c r="M121" s="272">
        <f t="shared" si="109"/>
        <v>-4060.0000000000005</v>
      </c>
      <c r="N121" s="272">
        <v>3600</v>
      </c>
      <c r="O121" s="277" t="s">
        <v>627</v>
      </c>
      <c r="P121" s="293">
        <v>44441</v>
      </c>
      <c r="Q121" s="290"/>
      <c r="R121" s="291" t="s">
        <v>615</v>
      </c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</row>
    <row r="122" spans="1:38" s="279" customFormat="1" ht="12.75" customHeight="1">
      <c r="A122" s="313">
        <v>9</v>
      </c>
      <c r="B122" s="337">
        <v>44441</v>
      </c>
      <c r="C122" s="321"/>
      <c r="D122" s="317" t="s">
        <v>872</v>
      </c>
      <c r="E122" s="322" t="s">
        <v>616</v>
      </c>
      <c r="F122" s="275">
        <v>56.5</v>
      </c>
      <c r="G122" s="275">
        <v>14</v>
      </c>
      <c r="H122" s="275">
        <v>69</v>
      </c>
      <c r="I122" s="323" t="s">
        <v>853</v>
      </c>
      <c r="J122" s="287" t="s">
        <v>885</v>
      </c>
      <c r="K122" s="294">
        <f t="shared" ref="K122:K123" si="111">H122-F122</f>
        <v>12.5</v>
      </c>
      <c r="L122" s="294">
        <v>100</v>
      </c>
      <c r="M122" s="295">
        <f t="shared" ref="M122:M123" si="112">(K122*N122)-100</f>
        <v>525</v>
      </c>
      <c r="N122" s="295">
        <v>50</v>
      </c>
      <c r="O122" s="289" t="s">
        <v>614</v>
      </c>
      <c r="P122" s="306">
        <v>44441</v>
      </c>
      <c r="Q122" s="290"/>
      <c r="R122" s="291" t="s">
        <v>615</v>
      </c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</row>
    <row r="123" spans="1:38" s="279" customFormat="1" ht="12.75" customHeight="1">
      <c r="A123" s="324">
        <v>10</v>
      </c>
      <c r="B123" s="341">
        <v>44441</v>
      </c>
      <c r="C123" s="325"/>
      <c r="D123" s="318" t="s">
        <v>891</v>
      </c>
      <c r="E123" s="326" t="s">
        <v>616</v>
      </c>
      <c r="F123" s="269">
        <v>47</v>
      </c>
      <c r="G123" s="269">
        <v>14</v>
      </c>
      <c r="H123" s="269">
        <v>14</v>
      </c>
      <c r="I123" s="271" t="s">
        <v>892</v>
      </c>
      <c r="J123" s="276" t="s">
        <v>893</v>
      </c>
      <c r="K123" s="292">
        <f t="shared" si="111"/>
        <v>-33</v>
      </c>
      <c r="L123" s="292">
        <v>100</v>
      </c>
      <c r="M123" s="272">
        <f t="shared" si="112"/>
        <v>-1750</v>
      </c>
      <c r="N123" s="272">
        <v>50</v>
      </c>
      <c r="O123" s="277" t="s">
        <v>627</v>
      </c>
      <c r="P123" s="293">
        <v>44441</v>
      </c>
      <c r="Q123" s="290"/>
      <c r="R123" s="291" t="s">
        <v>615</v>
      </c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</row>
    <row r="124" spans="1:38" s="279" customFormat="1" ht="12.75" customHeight="1">
      <c r="A124" s="324">
        <v>11</v>
      </c>
      <c r="B124" s="341">
        <v>44441</v>
      </c>
      <c r="C124" s="325"/>
      <c r="D124" s="318" t="s">
        <v>894</v>
      </c>
      <c r="E124" s="326" t="s">
        <v>616</v>
      </c>
      <c r="F124" s="269">
        <v>31</v>
      </c>
      <c r="G124" s="269">
        <v>15</v>
      </c>
      <c r="H124" s="269">
        <v>17</v>
      </c>
      <c r="I124" s="271" t="s">
        <v>895</v>
      </c>
      <c r="J124" s="276" t="s">
        <v>930</v>
      </c>
      <c r="K124" s="292">
        <f t="shared" ref="K124" si="113">H124-F124</f>
        <v>-14</v>
      </c>
      <c r="L124" s="292">
        <v>100</v>
      </c>
      <c r="M124" s="272">
        <f t="shared" ref="M124:M125" si="114">(K124*N124)-100</f>
        <v>-4300</v>
      </c>
      <c r="N124" s="272">
        <v>300</v>
      </c>
      <c r="O124" s="277" t="s">
        <v>627</v>
      </c>
      <c r="P124" s="293">
        <v>44446</v>
      </c>
      <c r="Q124" s="290"/>
      <c r="R124" s="291" t="s">
        <v>618</v>
      </c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</row>
    <row r="125" spans="1:38" s="279" customFormat="1" ht="12.75" customHeight="1">
      <c r="A125" s="313">
        <v>12</v>
      </c>
      <c r="B125" s="273">
        <v>44442</v>
      </c>
      <c r="C125" s="321"/>
      <c r="D125" s="317" t="s">
        <v>904</v>
      </c>
      <c r="E125" s="322" t="s">
        <v>855</v>
      </c>
      <c r="F125" s="275">
        <v>127.5</v>
      </c>
      <c r="G125" s="275">
        <v>210</v>
      </c>
      <c r="H125" s="275">
        <v>100</v>
      </c>
      <c r="I125" s="323">
        <v>0.1</v>
      </c>
      <c r="J125" s="287" t="s">
        <v>954</v>
      </c>
      <c r="K125" s="294">
        <f>F125-H125</f>
        <v>27.5</v>
      </c>
      <c r="L125" s="294">
        <v>100</v>
      </c>
      <c r="M125" s="295">
        <f t="shared" si="114"/>
        <v>1275</v>
      </c>
      <c r="N125" s="295">
        <v>50</v>
      </c>
      <c r="O125" s="289" t="s">
        <v>614</v>
      </c>
      <c r="P125" s="296">
        <v>44452</v>
      </c>
      <c r="Q125" s="290"/>
      <c r="R125" s="291" t="s">
        <v>615</v>
      </c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</row>
    <row r="126" spans="1:38" s="279" customFormat="1" ht="12.75" customHeight="1">
      <c r="A126" s="313">
        <v>13</v>
      </c>
      <c r="B126" s="273">
        <v>44445</v>
      </c>
      <c r="C126" s="321"/>
      <c r="D126" s="317" t="s">
        <v>910</v>
      </c>
      <c r="E126" s="322" t="s">
        <v>616</v>
      </c>
      <c r="F126" s="275">
        <v>61</v>
      </c>
      <c r="G126" s="275">
        <v>14</v>
      </c>
      <c r="H126" s="275">
        <v>75</v>
      </c>
      <c r="I126" s="323" t="s">
        <v>911</v>
      </c>
      <c r="J126" s="287" t="s">
        <v>854</v>
      </c>
      <c r="K126" s="294">
        <f t="shared" ref="K126" si="115">H126-F126</f>
        <v>14</v>
      </c>
      <c r="L126" s="294">
        <v>100</v>
      </c>
      <c r="M126" s="295">
        <f t="shared" ref="M126" si="116">(K126*N126)-100</f>
        <v>600</v>
      </c>
      <c r="N126" s="295">
        <v>50</v>
      </c>
      <c r="O126" s="289" t="s">
        <v>614</v>
      </c>
      <c r="P126" s="306">
        <v>44445</v>
      </c>
      <c r="Q126" s="290"/>
      <c r="R126" s="291" t="s">
        <v>615</v>
      </c>
      <c r="S126" s="278"/>
      <c r="T126" s="278"/>
      <c r="U126" s="278"/>
      <c r="V126" s="278"/>
      <c r="W126" s="278"/>
      <c r="X126" s="278"/>
      <c r="Y126" s="278"/>
      <c r="Z126" s="278"/>
      <c r="AA126" s="278"/>
      <c r="AB126" s="278"/>
      <c r="AC126" s="278"/>
      <c r="AD126" s="278"/>
      <c r="AE126" s="278"/>
      <c r="AF126" s="278"/>
      <c r="AG126" s="278"/>
      <c r="AH126" s="278"/>
      <c r="AI126" s="278"/>
      <c r="AJ126" s="278"/>
      <c r="AK126" s="278"/>
      <c r="AL126" s="278"/>
    </row>
    <row r="127" spans="1:38" s="279" customFormat="1" ht="12.75" customHeight="1">
      <c r="A127" s="313">
        <v>14</v>
      </c>
      <c r="B127" s="273">
        <v>44445</v>
      </c>
      <c r="C127" s="321"/>
      <c r="D127" s="317" t="s">
        <v>912</v>
      </c>
      <c r="E127" s="322" t="s">
        <v>616</v>
      </c>
      <c r="F127" s="275">
        <v>15</v>
      </c>
      <c r="G127" s="275">
        <v>8</v>
      </c>
      <c r="H127" s="275">
        <v>18.149999999999999</v>
      </c>
      <c r="I127" s="323" t="s">
        <v>913</v>
      </c>
      <c r="J127" s="287" t="s">
        <v>969</v>
      </c>
      <c r="K127" s="294">
        <f t="shared" ref="K127" si="117">H127-F127</f>
        <v>3.1499999999999986</v>
      </c>
      <c r="L127" s="294">
        <v>100</v>
      </c>
      <c r="M127" s="295">
        <f t="shared" ref="M127" si="118">(K127*N127)-100</f>
        <v>2104.9999999999991</v>
      </c>
      <c r="N127" s="295">
        <v>700</v>
      </c>
      <c r="O127" s="289" t="s">
        <v>614</v>
      </c>
      <c r="P127" s="296">
        <v>44452</v>
      </c>
      <c r="Q127" s="290"/>
      <c r="R127" s="291" t="s">
        <v>615</v>
      </c>
      <c r="S127" s="278"/>
      <c r="T127" s="278"/>
      <c r="U127" s="278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  <c r="AI127" s="278"/>
      <c r="AJ127" s="278"/>
      <c r="AK127" s="278"/>
      <c r="AL127" s="278"/>
    </row>
    <row r="128" spans="1:38" s="279" customFormat="1" ht="12.75" customHeight="1">
      <c r="A128" s="324">
        <v>15</v>
      </c>
      <c r="B128" s="270">
        <v>44445</v>
      </c>
      <c r="C128" s="325"/>
      <c r="D128" s="318" t="s">
        <v>919</v>
      </c>
      <c r="E128" s="326" t="s">
        <v>855</v>
      </c>
      <c r="F128" s="269">
        <v>18</v>
      </c>
      <c r="G128" s="269">
        <v>26</v>
      </c>
      <c r="H128" s="269">
        <v>25.5</v>
      </c>
      <c r="I128" s="271">
        <v>0.1</v>
      </c>
      <c r="J128" s="276" t="s">
        <v>920</v>
      </c>
      <c r="K128" s="292">
        <f>F128-H128</f>
        <v>-7.5</v>
      </c>
      <c r="L128" s="292">
        <v>100</v>
      </c>
      <c r="M128" s="272">
        <f t="shared" ref="M128:M129" si="119">(K128*N128)-100</f>
        <v>-4600</v>
      </c>
      <c r="N128" s="272">
        <v>600</v>
      </c>
      <c r="O128" s="277" t="s">
        <v>627</v>
      </c>
      <c r="P128" s="293">
        <v>44445</v>
      </c>
      <c r="Q128" s="290"/>
      <c r="R128" s="291" t="s">
        <v>615</v>
      </c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</row>
    <row r="129" spans="1:38" s="279" customFormat="1" ht="12.75" customHeight="1">
      <c r="A129" s="313">
        <v>16</v>
      </c>
      <c r="B129" s="273">
        <v>44445</v>
      </c>
      <c r="C129" s="321"/>
      <c r="D129" s="317" t="s">
        <v>910</v>
      </c>
      <c r="E129" s="322" t="s">
        <v>616</v>
      </c>
      <c r="F129" s="275">
        <v>59.5</v>
      </c>
      <c r="G129" s="275">
        <v>14</v>
      </c>
      <c r="H129" s="275">
        <v>70</v>
      </c>
      <c r="I129" s="323" t="s">
        <v>911</v>
      </c>
      <c r="J129" s="287" t="s">
        <v>946</v>
      </c>
      <c r="K129" s="294">
        <f t="shared" ref="K129" si="120">H129-F129</f>
        <v>10.5</v>
      </c>
      <c r="L129" s="294">
        <v>100</v>
      </c>
      <c r="M129" s="295">
        <f t="shared" si="119"/>
        <v>425</v>
      </c>
      <c r="N129" s="295">
        <v>50</v>
      </c>
      <c r="O129" s="289" t="s">
        <v>614</v>
      </c>
      <c r="P129" s="296">
        <v>44446</v>
      </c>
      <c r="Q129" s="290"/>
      <c r="R129" s="291" t="s">
        <v>615</v>
      </c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</row>
    <row r="130" spans="1:38" s="279" customFormat="1" ht="12.75" customHeight="1">
      <c r="A130" s="313">
        <v>17</v>
      </c>
      <c r="B130" s="337">
        <v>44446</v>
      </c>
      <c r="C130" s="321"/>
      <c r="D130" s="317" t="s">
        <v>926</v>
      </c>
      <c r="E130" s="322" t="s">
        <v>616</v>
      </c>
      <c r="F130" s="275">
        <v>310</v>
      </c>
      <c r="G130" s="275">
        <v>130</v>
      </c>
      <c r="H130" s="275">
        <v>365</v>
      </c>
      <c r="I130" s="323">
        <v>650</v>
      </c>
      <c r="J130" s="287" t="s">
        <v>754</v>
      </c>
      <c r="K130" s="294">
        <f t="shared" ref="K130:K132" si="121">H130-F130</f>
        <v>55</v>
      </c>
      <c r="L130" s="294">
        <v>100</v>
      </c>
      <c r="M130" s="295">
        <f t="shared" ref="M130:M132" si="122">(K130*N130)-100</f>
        <v>1275</v>
      </c>
      <c r="N130" s="295">
        <v>25</v>
      </c>
      <c r="O130" s="289" t="s">
        <v>614</v>
      </c>
      <c r="P130" s="306">
        <v>44446</v>
      </c>
      <c r="Q130" s="290"/>
      <c r="R130" s="291" t="s">
        <v>615</v>
      </c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</row>
    <row r="131" spans="1:38" s="279" customFormat="1" ht="12.75" customHeight="1">
      <c r="A131" s="313">
        <v>18</v>
      </c>
      <c r="B131" s="337">
        <v>44446</v>
      </c>
      <c r="C131" s="321"/>
      <c r="D131" s="317" t="s">
        <v>928</v>
      </c>
      <c r="E131" s="322" t="s">
        <v>616</v>
      </c>
      <c r="F131" s="275">
        <v>47</v>
      </c>
      <c r="G131" s="275">
        <v>27</v>
      </c>
      <c r="H131" s="275">
        <v>52</v>
      </c>
      <c r="I131" s="323" t="s">
        <v>929</v>
      </c>
      <c r="J131" s="287" t="s">
        <v>940</v>
      </c>
      <c r="K131" s="294">
        <f t="shared" si="121"/>
        <v>5</v>
      </c>
      <c r="L131" s="294">
        <v>100</v>
      </c>
      <c r="M131" s="295">
        <f t="shared" si="122"/>
        <v>1150</v>
      </c>
      <c r="N131" s="295">
        <v>250</v>
      </c>
      <c r="O131" s="289" t="s">
        <v>614</v>
      </c>
      <c r="P131" s="296">
        <v>44447</v>
      </c>
      <c r="Q131" s="290"/>
      <c r="R131" s="291" t="s">
        <v>615</v>
      </c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</row>
    <row r="132" spans="1:38" s="279" customFormat="1" ht="12.75" customHeight="1">
      <c r="A132" s="313">
        <v>19</v>
      </c>
      <c r="B132" s="337">
        <v>44446</v>
      </c>
      <c r="C132" s="321"/>
      <c r="D132" s="317" t="s">
        <v>910</v>
      </c>
      <c r="E132" s="322" t="s">
        <v>616</v>
      </c>
      <c r="F132" s="275">
        <v>55</v>
      </c>
      <c r="G132" s="275">
        <v>14</v>
      </c>
      <c r="H132" s="275">
        <v>72</v>
      </c>
      <c r="I132" s="323" t="s">
        <v>911</v>
      </c>
      <c r="J132" s="287" t="s">
        <v>909</v>
      </c>
      <c r="K132" s="294">
        <f t="shared" si="121"/>
        <v>17</v>
      </c>
      <c r="L132" s="294">
        <v>100</v>
      </c>
      <c r="M132" s="295">
        <f t="shared" si="122"/>
        <v>750</v>
      </c>
      <c r="N132" s="295">
        <v>50</v>
      </c>
      <c r="O132" s="289" t="s">
        <v>614</v>
      </c>
      <c r="P132" s="296">
        <v>44447</v>
      </c>
      <c r="Q132" s="290"/>
      <c r="R132" s="291" t="s">
        <v>615</v>
      </c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</row>
    <row r="133" spans="1:38" s="279" customFormat="1" ht="12.75" customHeight="1">
      <c r="A133" s="313">
        <v>20</v>
      </c>
      <c r="B133" s="337">
        <v>44447</v>
      </c>
      <c r="C133" s="321"/>
      <c r="D133" s="317" t="s">
        <v>943</v>
      </c>
      <c r="E133" s="322" t="s">
        <v>616</v>
      </c>
      <c r="F133" s="275">
        <v>39</v>
      </c>
      <c r="G133" s="275">
        <v>27</v>
      </c>
      <c r="H133" s="275">
        <v>45</v>
      </c>
      <c r="I133" s="323" t="s">
        <v>944</v>
      </c>
      <c r="J133" s="287" t="s">
        <v>972</v>
      </c>
      <c r="K133" s="294">
        <f t="shared" ref="K133" si="123">H133-F133</f>
        <v>6</v>
      </c>
      <c r="L133" s="294">
        <v>100</v>
      </c>
      <c r="M133" s="295">
        <f t="shared" ref="M133" si="124">(K133*N133)-100</f>
        <v>2300</v>
      </c>
      <c r="N133" s="295">
        <v>400</v>
      </c>
      <c r="O133" s="289" t="s">
        <v>614</v>
      </c>
      <c r="P133" s="296">
        <v>44448</v>
      </c>
      <c r="Q133" s="290"/>
      <c r="R133" s="291" t="s">
        <v>615</v>
      </c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</row>
    <row r="134" spans="1:38" s="279" customFormat="1" ht="12.75" customHeight="1">
      <c r="A134" s="313">
        <v>21</v>
      </c>
      <c r="B134" s="337">
        <v>44448</v>
      </c>
      <c r="C134" s="321"/>
      <c r="D134" s="317" t="s">
        <v>947</v>
      </c>
      <c r="E134" s="322" t="s">
        <v>616</v>
      </c>
      <c r="F134" s="275">
        <v>40</v>
      </c>
      <c r="G134" s="275"/>
      <c r="H134" s="275">
        <v>52</v>
      </c>
      <c r="I134" s="323">
        <v>100</v>
      </c>
      <c r="J134" s="287" t="s">
        <v>950</v>
      </c>
      <c r="K134" s="294">
        <f t="shared" ref="K134" si="125">H134-F134</f>
        <v>12</v>
      </c>
      <c r="L134" s="294">
        <v>100</v>
      </c>
      <c r="M134" s="295">
        <f t="shared" ref="M134" si="126">(K134*N134)-100</f>
        <v>500</v>
      </c>
      <c r="N134" s="295">
        <v>50</v>
      </c>
      <c r="O134" s="289" t="s">
        <v>614</v>
      </c>
      <c r="P134" s="306">
        <v>44448</v>
      </c>
      <c r="Q134" s="290"/>
      <c r="R134" s="291" t="s">
        <v>615</v>
      </c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</row>
    <row r="135" spans="1:38" s="279" customFormat="1" ht="12.75" customHeight="1">
      <c r="A135" s="313">
        <v>22</v>
      </c>
      <c r="B135" s="337">
        <v>44448</v>
      </c>
      <c r="C135" s="321"/>
      <c r="D135" s="317" t="s">
        <v>948</v>
      </c>
      <c r="E135" s="322" t="s">
        <v>616</v>
      </c>
      <c r="F135" s="275">
        <v>72.5</v>
      </c>
      <c r="G135" s="275"/>
      <c r="H135" s="275">
        <v>115</v>
      </c>
      <c r="I135" s="323">
        <v>150</v>
      </c>
      <c r="J135" s="287" t="s">
        <v>971</v>
      </c>
      <c r="K135" s="294">
        <f t="shared" ref="K135" si="127">H135-F135</f>
        <v>42.5</v>
      </c>
      <c r="L135" s="294">
        <v>100</v>
      </c>
      <c r="M135" s="295">
        <f t="shared" ref="M135" si="128">(K135*N135)-100</f>
        <v>962.5</v>
      </c>
      <c r="N135" s="295">
        <v>25</v>
      </c>
      <c r="O135" s="289" t="s">
        <v>614</v>
      </c>
      <c r="P135" s="306">
        <v>44448</v>
      </c>
      <c r="Q135" s="290"/>
      <c r="R135" s="291" t="s">
        <v>618</v>
      </c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</row>
    <row r="136" spans="1:38" s="279" customFormat="1" ht="12.75" customHeight="1">
      <c r="A136" s="313">
        <v>23</v>
      </c>
      <c r="B136" s="273">
        <v>44448</v>
      </c>
      <c r="C136" s="321"/>
      <c r="D136" s="317" t="s">
        <v>947</v>
      </c>
      <c r="E136" s="322" t="s">
        <v>616</v>
      </c>
      <c r="F136" s="275">
        <v>40</v>
      </c>
      <c r="G136" s="275"/>
      <c r="H136" s="275">
        <v>51</v>
      </c>
      <c r="I136" s="323">
        <v>100</v>
      </c>
      <c r="J136" s="287" t="s">
        <v>951</v>
      </c>
      <c r="K136" s="294">
        <f t="shared" ref="K136:K137" si="129">H136-F136</f>
        <v>11</v>
      </c>
      <c r="L136" s="294">
        <v>100</v>
      </c>
      <c r="M136" s="295">
        <f t="shared" ref="M136:M137" si="130">(K136*N136)-100</f>
        <v>450</v>
      </c>
      <c r="N136" s="295">
        <v>50</v>
      </c>
      <c r="O136" s="289" t="s">
        <v>614</v>
      </c>
      <c r="P136" s="306">
        <v>44448</v>
      </c>
      <c r="Q136" s="290"/>
      <c r="R136" s="291" t="s">
        <v>615</v>
      </c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</row>
    <row r="137" spans="1:38" s="279" customFormat="1" ht="12.75" customHeight="1">
      <c r="A137" s="313">
        <v>24</v>
      </c>
      <c r="B137" s="273">
        <v>44448</v>
      </c>
      <c r="C137" s="321"/>
      <c r="D137" s="317" t="s">
        <v>948</v>
      </c>
      <c r="E137" s="322" t="s">
        <v>616</v>
      </c>
      <c r="F137" s="275">
        <v>32.5</v>
      </c>
      <c r="G137" s="275"/>
      <c r="H137" s="275">
        <v>52.5</v>
      </c>
      <c r="I137" s="323">
        <v>80</v>
      </c>
      <c r="J137" s="287" t="s">
        <v>952</v>
      </c>
      <c r="K137" s="294">
        <f t="shared" si="129"/>
        <v>20</v>
      </c>
      <c r="L137" s="294">
        <v>100</v>
      </c>
      <c r="M137" s="295">
        <f t="shared" si="130"/>
        <v>400</v>
      </c>
      <c r="N137" s="295">
        <v>25</v>
      </c>
      <c r="O137" s="289" t="s">
        <v>614</v>
      </c>
      <c r="P137" s="306">
        <v>44448</v>
      </c>
      <c r="Q137" s="290"/>
      <c r="R137" s="291" t="s">
        <v>618</v>
      </c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</row>
    <row r="138" spans="1:38" s="279" customFormat="1" ht="12.75" customHeight="1">
      <c r="A138" s="324">
        <v>25</v>
      </c>
      <c r="B138" s="270">
        <v>44448</v>
      </c>
      <c r="C138" s="325"/>
      <c r="D138" s="318" t="s">
        <v>947</v>
      </c>
      <c r="E138" s="326" t="s">
        <v>616</v>
      </c>
      <c r="F138" s="269">
        <v>26.5</v>
      </c>
      <c r="G138" s="269"/>
      <c r="H138" s="269">
        <v>13.5</v>
      </c>
      <c r="I138" s="271">
        <v>70</v>
      </c>
      <c r="J138" s="276" t="s">
        <v>932</v>
      </c>
      <c r="K138" s="292">
        <f t="shared" ref="K138:K139" si="131">H138-F138</f>
        <v>-13</v>
      </c>
      <c r="L138" s="292">
        <v>100</v>
      </c>
      <c r="M138" s="272">
        <f t="shared" ref="M138:M139" si="132">(K138*N138)-100</f>
        <v>-750</v>
      </c>
      <c r="N138" s="272">
        <v>50</v>
      </c>
      <c r="O138" s="277" t="s">
        <v>627</v>
      </c>
      <c r="P138" s="293">
        <v>44448</v>
      </c>
      <c r="Q138" s="290"/>
      <c r="R138" s="291" t="s">
        <v>615</v>
      </c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</row>
    <row r="139" spans="1:38" s="279" customFormat="1" ht="12.75" customHeight="1">
      <c r="A139" s="313">
        <v>26</v>
      </c>
      <c r="B139" s="273">
        <v>44448</v>
      </c>
      <c r="C139" s="321"/>
      <c r="D139" s="317" t="s">
        <v>949</v>
      </c>
      <c r="E139" s="322" t="s">
        <v>616</v>
      </c>
      <c r="F139" s="275">
        <v>34</v>
      </c>
      <c r="G139" s="275">
        <v>19</v>
      </c>
      <c r="H139" s="275">
        <v>42</v>
      </c>
      <c r="I139" s="323">
        <v>55</v>
      </c>
      <c r="J139" s="287" t="s">
        <v>970</v>
      </c>
      <c r="K139" s="294">
        <f t="shared" si="131"/>
        <v>8</v>
      </c>
      <c r="L139" s="294">
        <v>100</v>
      </c>
      <c r="M139" s="295">
        <f t="shared" si="132"/>
        <v>3100</v>
      </c>
      <c r="N139" s="295">
        <v>400</v>
      </c>
      <c r="O139" s="289" t="s">
        <v>614</v>
      </c>
      <c r="P139" s="296">
        <v>44452</v>
      </c>
      <c r="Q139" s="290"/>
      <c r="R139" s="291" t="s">
        <v>615</v>
      </c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</row>
    <row r="140" spans="1:38" s="279" customFormat="1" ht="12.75" customHeight="1">
      <c r="A140" s="324">
        <v>27</v>
      </c>
      <c r="B140" s="270">
        <v>44452</v>
      </c>
      <c r="C140" s="325"/>
      <c r="D140" s="318" t="s">
        <v>963</v>
      </c>
      <c r="E140" s="326" t="s">
        <v>616</v>
      </c>
      <c r="F140" s="269">
        <v>38</v>
      </c>
      <c r="G140" s="269">
        <v>25</v>
      </c>
      <c r="H140" s="269">
        <v>25</v>
      </c>
      <c r="I140" s="271" t="s">
        <v>964</v>
      </c>
      <c r="J140" s="276" t="s">
        <v>932</v>
      </c>
      <c r="K140" s="292">
        <f t="shared" ref="K140:K142" si="133">H140-F140</f>
        <v>-13</v>
      </c>
      <c r="L140" s="292">
        <v>100</v>
      </c>
      <c r="M140" s="272">
        <f t="shared" ref="M140:M142" si="134">(K140*N140)-100</f>
        <v>-5300</v>
      </c>
      <c r="N140" s="272">
        <v>400</v>
      </c>
      <c r="O140" s="277" t="s">
        <v>627</v>
      </c>
      <c r="P140" s="293">
        <v>44453</v>
      </c>
      <c r="Q140" s="290"/>
      <c r="R140" s="291" t="s">
        <v>615</v>
      </c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  <c r="AJ140" s="278"/>
      <c r="AK140" s="278"/>
      <c r="AL140" s="278"/>
    </row>
    <row r="141" spans="1:38" s="279" customFormat="1" ht="12.75" customHeight="1">
      <c r="A141" s="324">
        <v>28</v>
      </c>
      <c r="B141" s="270">
        <v>44452</v>
      </c>
      <c r="C141" s="325"/>
      <c r="D141" s="318" t="s">
        <v>965</v>
      </c>
      <c r="E141" s="326" t="s">
        <v>616</v>
      </c>
      <c r="F141" s="269">
        <v>25.5</v>
      </c>
      <c r="G141" s="269">
        <v>15</v>
      </c>
      <c r="H141" s="269">
        <v>15</v>
      </c>
      <c r="I141" s="271" t="s">
        <v>966</v>
      </c>
      <c r="J141" s="276" t="s">
        <v>975</v>
      </c>
      <c r="K141" s="292">
        <f t="shared" si="133"/>
        <v>-10.5</v>
      </c>
      <c r="L141" s="292">
        <v>100</v>
      </c>
      <c r="M141" s="272">
        <f t="shared" si="134"/>
        <v>-4300</v>
      </c>
      <c r="N141" s="272">
        <v>400</v>
      </c>
      <c r="O141" s="277" t="s">
        <v>627</v>
      </c>
      <c r="P141" s="293">
        <v>44453</v>
      </c>
      <c r="Q141" s="290"/>
      <c r="R141" s="291" t="s">
        <v>618</v>
      </c>
      <c r="S141" s="278"/>
      <c r="T141" s="278"/>
      <c r="U141" s="278"/>
      <c r="V141" s="278"/>
      <c r="W141" s="278"/>
      <c r="X141" s="278"/>
      <c r="Y141" s="278"/>
      <c r="Z141" s="278"/>
      <c r="AA141" s="278"/>
      <c r="AB141" s="278"/>
      <c r="AC141" s="278"/>
      <c r="AD141" s="278"/>
      <c r="AE141" s="278"/>
      <c r="AF141" s="278"/>
      <c r="AG141" s="278"/>
      <c r="AH141" s="278"/>
      <c r="AI141" s="278"/>
      <c r="AJ141" s="278"/>
      <c r="AK141" s="278"/>
      <c r="AL141" s="278"/>
    </row>
    <row r="142" spans="1:38" s="279" customFormat="1" ht="12.75" customHeight="1">
      <c r="A142" s="324">
        <v>29</v>
      </c>
      <c r="B142" s="270">
        <v>44452</v>
      </c>
      <c r="C142" s="325"/>
      <c r="D142" s="318" t="s">
        <v>967</v>
      </c>
      <c r="E142" s="326" t="s">
        <v>616</v>
      </c>
      <c r="F142" s="269">
        <v>56</v>
      </c>
      <c r="G142" s="269">
        <v>17</v>
      </c>
      <c r="H142" s="269">
        <v>17</v>
      </c>
      <c r="I142" s="271" t="s">
        <v>968</v>
      </c>
      <c r="J142" s="276" t="s">
        <v>990</v>
      </c>
      <c r="K142" s="292">
        <f t="shared" si="133"/>
        <v>-39</v>
      </c>
      <c r="L142" s="292">
        <v>100</v>
      </c>
      <c r="M142" s="272">
        <f t="shared" si="134"/>
        <v>-2050</v>
      </c>
      <c r="N142" s="272">
        <v>50</v>
      </c>
      <c r="O142" s="277" t="s">
        <v>627</v>
      </c>
      <c r="P142" s="293">
        <v>44454</v>
      </c>
      <c r="Q142" s="290"/>
      <c r="R142" s="291" t="s">
        <v>615</v>
      </c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</row>
    <row r="143" spans="1:38" s="279" customFormat="1" ht="12.75" customHeight="1">
      <c r="A143" s="313">
        <v>30</v>
      </c>
      <c r="B143" s="273">
        <v>44453</v>
      </c>
      <c r="C143" s="321"/>
      <c r="D143" s="317" t="s">
        <v>904</v>
      </c>
      <c r="E143" s="322" t="s">
        <v>855</v>
      </c>
      <c r="F143" s="275">
        <v>124</v>
      </c>
      <c r="G143" s="275">
        <v>210</v>
      </c>
      <c r="H143" s="275">
        <v>108</v>
      </c>
      <c r="I143" s="323">
        <v>0.1</v>
      </c>
      <c r="J143" s="287" t="s">
        <v>974</v>
      </c>
      <c r="K143" s="294">
        <f>F143-H143</f>
        <v>16</v>
      </c>
      <c r="L143" s="294">
        <v>100</v>
      </c>
      <c r="M143" s="295">
        <f t="shared" ref="M143:M144" si="135">(K143*N143)-100</f>
        <v>700</v>
      </c>
      <c r="N143" s="295">
        <v>50</v>
      </c>
      <c r="O143" s="289" t="s">
        <v>614</v>
      </c>
      <c r="P143" s="306">
        <v>44453</v>
      </c>
      <c r="Q143" s="290"/>
      <c r="R143" s="291" t="s">
        <v>615</v>
      </c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</row>
    <row r="144" spans="1:38" s="279" customFormat="1" ht="12.75" customHeight="1">
      <c r="A144" s="313">
        <v>31</v>
      </c>
      <c r="B144" s="273">
        <v>44453</v>
      </c>
      <c r="C144" s="321"/>
      <c r="D144" s="317" t="s">
        <v>976</v>
      </c>
      <c r="E144" s="322" t="s">
        <v>616</v>
      </c>
      <c r="F144" s="275">
        <v>27</v>
      </c>
      <c r="G144" s="275">
        <v>18</v>
      </c>
      <c r="H144" s="275">
        <v>31</v>
      </c>
      <c r="I144" s="323" t="s">
        <v>977</v>
      </c>
      <c r="J144" s="287" t="s">
        <v>997</v>
      </c>
      <c r="K144" s="294">
        <f t="shared" ref="K144" si="136">H144-F144</f>
        <v>4</v>
      </c>
      <c r="L144" s="294">
        <v>100</v>
      </c>
      <c r="M144" s="295">
        <f t="shared" si="135"/>
        <v>2200</v>
      </c>
      <c r="N144" s="295">
        <v>575</v>
      </c>
      <c r="O144" s="289" t="s">
        <v>614</v>
      </c>
      <c r="P144" s="306">
        <v>44453</v>
      </c>
      <c r="Q144" s="290"/>
      <c r="R144" s="291" t="s">
        <v>618</v>
      </c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</row>
    <row r="145" spans="1:38" s="279" customFormat="1" ht="12.75" customHeight="1">
      <c r="A145" s="313">
        <v>32</v>
      </c>
      <c r="B145" s="273">
        <v>44453</v>
      </c>
      <c r="C145" s="321"/>
      <c r="D145" s="317" t="s">
        <v>978</v>
      </c>
      <c r="E145" s="322" t="s">
        <v>616</v>
      </c>
      <c r="F145" s="275">
        <v>155</v>
      </c>
      <c r="G145" s="275">
        <v>60</v>
      </c>
      <c r="H145" s="275">
        <v>215</v>
      </c>
      <c r="I145" s="323" t="s">
        <v>979</v>
      </c>
      <c r="J145" s="287" t="s">
        <v>825</v>
      </c>
      <c r="K145" s="294">
        <f t="shared" ref="K145" si="137">H145-F145</f>
        <v>60</v>
      </c>
      <c r="L145" s="294">
        <v>100</v>
      </c>
      <c r="M145" s="295">
        <f t="shared" ref="M145:M146" si="138">(K145*N145)-100</f>
        <v>1400</v>
      </c>
      <c r="N145" s="295">
        <v>25</v>
      </c>
      <c r="O145" s="289" t="s">
        <v>614</v>
      </c>
      <c r="P145" s="306">
        <v>44453</v>
      </c>
      <c r="Q145" s="290"/>
      <c r="R145" s="291" t="s">
        <v>615</v>
      </c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</row>
    <row r="146" spans="1:38" s="279" customFormat="1" ht="12.75" customHeight="1">
      <c r="A146" s="324">
        <v>33</v>
      </c>
      <c r="B146" s="270">
        <v>44453</v>
      </c>
      <c r="C146" s="325"/>
      <c r="D146" s="318" t="s">
        <v>980</v>
      </c>
      <c r="E146" s="326" t="s">
        <v>855</v>
      </c>
      <c r="F146" s="269">
        <v>1.55</v>
      </c>
      <c r="G146" s="269">
        <v>2.7</v>
      </c>
      <c r="H146" s="269">
        <v>2.7</v>
      </c>
      <c r="I146" s="271">
        <v>0.1</v>
      </c>
      <c r="J146" s="276" t="s">
        <v>1016</v>
      </c>
      <c r="K146" s="292">
        <f>F146-H146</f>
        <v>-1.1500000000000001</v>
      </c>
      <c r="L146" s="292">
        <v>100</v>
      </c>
      <c r="M146" s="272">
        <f t="shared" si="138"/>
        <v>-4700.0000000000009</v>
      </c>
      <c r="N146" s="272">
        <v>4000</v>
      </c>
      <c r="O146" s="277" t="s">
        <v>627</v>
      </c>
      <c r="P146" s="293">
        <v>44455</v>
      </c>
      <c r="Q146" s="290"/>
      <c r="R146" s="291" t="s">
        <v>618</v>
      </c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  <c r="AJ146" s="278"/>
      <c r="AK146" s="278"/>
      <c r="AL146" s="278"/>
    </row>
    <row r="147" spans="1:38" s="279" customFormat="1" ht="12.75" customHeight="1">
      <c r="A147" s="324">
        <v>34</v>
      </c>
      <c r="B147" s="270">
        <v>44454</v>
      </c>
      <c r="C147" s="325"/>
      <c r="D147" s="318" t="s">
        <v>978</v>
      </c>
      <c r="E147" s="326" t="s">
        <v>616</v>
      </c>
      <c r="F147" s="269">
        <v>135</v>
      </c>
      <c r="G147" s="269">
        <v>30</v>
      </c>
      <c r="H147" s="269">
        <v>47.5</v>
      </c>
      <c r="I147" s="271">
        <v>300</v>
      </c>
      <c r="J147" s="276" t="s">
        <v>996</v>
      </c>
      <c r="K147" s="292">
        <f t="shared" ref="K147:K148" si="139">H147-F147</f>
        <v>-87.5</v>
      </c>
      <c r="L147" s="292">
        <v>100</v>
      </c>
      <c r="M147" s="272">
        <f t="shared" ref="M147:M150" si="140">(K147*N147)-100</f>
        <v>-2287.5</v>
      </c>
      <c r="N147" s="272">
        <v>25</v>
      </c>
      <c r="O147" s="277" t="s">
        <v>627</v>
      </c>
      <c r="P147" s="293">
        <v>44454</v>
      </c>
      <c r="Q147" s="290"/>
      <c r="R147" s="291" t="s">
        <v>618</v>
      </c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  <c r="AF147" s="278"/>
      <c r="AG147" s="278"/>
      <c r="AH147" s="278"/>
      <c r="AI147" s="278"/>
      <c r="AJ147" s="278"/>
      <c r="AK147" s="278"/>
      <c r="AL147" s="278"/>
    </row>
    <row r="148" spans="1:38" s="279" customFormat="1" ht="12.75" customHeight="1">
      <c r="A148" s="313">
        <v>35</v>
      </c>
      <c r="B148" s="273">
        <v>44454</v>
      </c>
      <c r="C148" s="321"/>
      <c r="D148" s="317" t="s">
        <v>993</v>
      </c>
      <c r="E148" s="322" t="s">
        <v>616</v>
      </c>
      <c r="F148" s="275">
        <v>84</v>
      </c>
      <c r="G148" s="275">
        <v>60</v>
      </c>
      <c r="H148" s="275">
        <v>95</v>
      </c>
      <c r="I148" s="323">
        <v>120</v>
      </c>
      <c r="J148" s="287" t="s">
        <v>951</v>
      </c>
      <c r="K148" s="294">
        <f t="shared" si="139"/>
        <v>11</v>
      </c>
      <c r="L148" s="294">
        <v>100</v>
      </c>
      <c r="M148" s="295">
        <f t="shared" si="140"/>
        <v>2100</v>
      </c>
      <c r="N148" s="295">
        <v>200</v>
      </c>
      <c r="O148" s="289" t="s">
        <v>614</v>
      </c>
      <c r="P148" s="306">
        <v>44454</v>
      </c>
      <c r="Q148" s="290"/>
      <c r="R148" s="291" t="s">
        <v>618</v>
      </c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</row>
    <row r="149" spans="1:38" s="279" customFormat="1" ht="12.75" customHeight="1">
      <c r="A149" s="324">
        <v>36</v>
      </c>
      <c r="B149" s="270">
        <v>44454</v>
      </c>
      <c r="C149" s="325"/>
      <c r="D149" s="318" t="s">
        <v>994</v>
      </c>
      <c r="E149" s="326" t="s">
        <v>855</v>
      </c>
      <c r="F149" s="269">
        <v>99.5</v>
      </c>
      <c r="G149" s="269">
        <v>170</v>
      </c>
      <c r="H149" s="269">
        <v>170</v>
      </c>
      <c r="I149" s="271">
        <v>0.1</v>
      </c>
      <c r="J149" s="276" t="s">
        <v>1014</v>
      </c>
      <c r="K149" s="292">
        <f>F149-H149</f>
        <v>-70.5</v>
      </c>
      <c r="L149" s="292">
        <v>100</v>
      </c>
      <c r="M149" s="272">
        <f t="shared" si="140"/>
        <v>-3625</v>
      </c>
      <c r="N149" s="272">
        <v>50</v>
      </c>
      <c r="O149" s="277" t="s">
        <v>627</v>
      </c>
      <c r="P149" s="293">
        <v>44455</v>
      </c>
      <c r="Q149" s="290"/>
      <c r="R149" s="291" t="s">
        <v>615</v>
      </c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78"/>
    </row>
    <row r="150" spans="1:38" s="279" customFormat="1" ht="12.75" customHeight="1">
      <c r="A150" s="313">
        <v>37</v>
      </c>
      <c r="B150" s="273">
        <v>44454</v>
      </c>
      <c r="C150" s="321"/>
      <c r="D150" s="317" t="s">
        <v>995</v>
      </c>
      <c r="E150" s="322" t="s">
        <v>616</v>
      </c>
      <c r="F150" s="275">
        <v>45.5</v>
      </c>
      <c r="G150" s="275">
        <v>30</v>
      </c>
      <c r="H150" s="275">
        <v>54.5</v>
      </c>
      <c r="I150" s="323" t="s">
        <v>929</v>
      </c>
      <c r="J150" s="287" t="s">
        <v>970</v>
      </c>
      <c r="K150" s="294">
        <f t="shared" ref="K150" si="141">H150-F150</f>
        <v>9</v>
      </c>
      <c r="L150" s="294">
        <v>100</v>
      </c>
      <c r="M150" s="295">
        <f t="shared" si="140"/>
        <v>2600</v>
      </c>
      <c r="N150" s="295">
        <v>300</v>
      </c>
      <c r="O150" s="289" t="s">
        <v>614</v>
      </c>
      <c r="P150" s="296">
        <v>44455</v>
      </c>
      <c r="Q150" s="290"/>
      <c r="R150" s="291" t="s">
        <v>618</v>
      </c>
      <c r="S150" s="278"/>
      <c r="T150" s="278"/>
      <c r="U150" s="278"/>
      <c r="V150" s="278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278"/>
      <c r="AI150" s="278"/>
      <c r="AJ150" s="278"/>
      <c r="AK150" s="278"/>
      <c r="AL150" s="278"/>
    </row>
    <row r="151" spans="1:38" s="279" customFormat="1" ht="12.75" customHeight="1">
      <c r="A151" s="313">
        <v>38</v>
      </c>
      <c r="B151" s="273">
        <v>44455</v>
      </c>
      <c r="C151" s="321"/>
      <c r="D151" s="317" t="s">
        <v>1006</v>
      </c>
      <c r="E151" s="322" t="s">
        <v>616</v>
      </c>
      <c r="F151" s="275">
        <v>25</v>
      </c>
      <c r="G151" s="275">
        <v>16</v>
      </c>
      <c r="H151" s="275">
        <v>31</v>
      </c>
      <c r="I151" s="323" t="s">
        <v>1007</v>
      </c>
      <c r="J151" s="287" t="s">
        <v>972</v>
      </c>
      <c r="K151" s="294">
        <f t="shared" ref="K151" si="142">H151-F151</f>
        <v>6</v>
      </c>
      <c r="L151" s="294">
        <v>100</v>
      </c>
      <c r="M151" s="295">
        <f t="shared" ref="M151" si="143">(K151*N151)-100</f>
        <v>3200</v>
      </c>
      <c r="N151" s="295">
        <v>550</v>
      </c>
      <c r="O151" s="289" t="s">
        <v>614</v>
      </c>
      <c r="P151" s="296">
        <v>44455</v>
      </c>
      <c r="Q151" s="290"/>
      <c r="R151" s="291" t="s">
        <v>618</v>
      </c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</row>
    <row r="152" spans="1:38" s="279" customFormat="1" ht="12.75" customHeight="1">
      <c r="A152" s="324">
        <v>39</v>
      </c>
      <c r="B152" s="391">
        <v>44455</v>
      </c>
      <c r="C152" s="425"/>
      <c r="D152" s="318" t="s">
        <v>1008</v>
      </c>
      <c r="E152" s="326" t="s">
        <v>616</v>
      </c>
      <c r="F152" s="269">
        <v>35</v>
      </c>
      <c r="G152" s="269"/>
      <c r="H152" s="269">
        <v>0</v>
      </c>
      <c r="I152" s="271">
        <v>80</v>
      </c>
      <c r="J152" s="276" t="s">
        <v>1015</v>
      </c>
      <c r="K152" s="292">
        <f t="shared" ref="K152" si="144">H152-F152</f>
        <v>-35</v>
      </c>
      <c r="L152" s="292">
        <v>100</v>
      </c>
      <c r="M152" s="272">
        <f t="shared" ref="M152" si="145">(K152*N152)-100</f>
        <v>-1850</v>
      </c>
      <c r="N152" s="272">
        <v>50</v>
      </c>
      <c r="O152" s="277" t="s">
        <v>627</v>
      </c>
      <c r="P152" s="293">
        <v>44455</v>
      </c>
      <c r="Q152" s="290"/>
      <c r="R152" s="291" t="s">
        <v>618</v>
      </c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</row>
    <row r="153" spans="1:38" s="279" customFormat="1" ht="12.75" customHeight="1">
      <c r="A153" s="575">
        <v>40</v>
      </c>
      <c r="B153" s="577">
        <v>44455</v>
      </c>
      <c r="C153" s="420"/>
      <c r="D153" s="370" t="s">
        <v>1009</v>
      </c>
      <c r="E153" s="359" t="s">
        <v>616</v>
      </c>
      <c r="F153" s="359">
        <v>385</v>
      </c>
      <c r="G153" s="359">
        <v>199</v>
      </c>
      <c r="H153" s="359">
        <v>460</v>
      </c>
      <c r="I153" s="421" t="s">
        <v>1011</v>
      </c>
      <c r="J153" s="579" t="s">
        <v>1012</v>
      </c>
      <c r="K153" s="422">
        <f>H153-F153</f>
        <v>75</v>
      </c>
      <c r="L153" s="422">
        <v>100</v>
      </c>
      <c r="M153" s="581">
        <f>(80*25)-200</f>
        <v>1800</v>
      </c>
      <c r="N153" s="583">
        <v>25</v>
      </c>
      <c r="O153" s="571" t="s">
        <v>614</v>
      </c>
      <c r="P153" s="573">
        <v>44455</v>
      </c>
      <c r="Q153" s="290"/>
      <c r="R153" s="291" t="s">
        <v>615</v>
      </c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</row>
    <row r="154" spans="1:38" s="279" customFormat="1" ht="12.75" customHeight="1">
      <c r="A154" s="576"/>
      <c r="B154" s="578"/>
      <c r="C154" s="420"/>
      <c r="D154" s="370" t="s">
        <v>1010</v>
      </c>
      <c r="E154" s="359" t="s">
        <v>855</v>
      </c>
      <c r="F154" s="359">
        <v>50</v>
      </c>
      <c r="G154" s="359"/>
      <c r="H154" s="359">
        <v>45</v>
      </c>
      <c r="I154" s="421"/>
      <c r="J154" s="580"/>
      <c r="K154" s="423">
        <f>F154-H154</f>
        <v>5</v>
      </c>
      <c r="L154" s="424">
        <v>100</v>
      </c>
      <c r="M154" s="582"/>
      <c r="N154" s="580"/>
      <c r="O154" s="572"/>
      <c r="P154" s="574"/>
      <c r="Q154" s="290"/>
      <c r="R154" s="291" t="s">
        <v>615</v>
      </c>
      <c r="S154" s="278"/>
      <c r="T154" s="278"/>
      <c r="U154" s="278"/>
      <c r="V154" s="278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278"/>
      <c r="AI154" s="278"/>
      <c r="AJ154" s="278"/>
      <c r="AK154" s="278"/>
      <c r="AL154" s="278"/>
    </row>
    <row r="155" spans="1:38" s="279" customFormat="1" ht="12.75" customHeight="1">
      <c r="A155" s="324">
        <v>41</v>
      </c>
      <c r="B155" s="391">
        <v>44455</v>
      </c>
      <c r="C155" s="325"/>
      <c r="D155" s="318" t="s">
        <v>995</v>
      </c>
      <c r="E155" s="326" t="s">
        <v>616</v>
      </c>
      <c r="F155" s="269">
        <v>45.5</v>
      </c>
      <c r="G155" s="269">
        <v>30</v>
      </c>
      <c r="H155" s="269">
        <v>30</v>
      </c>
      <c r="I155" s="271" t="s">
        <v>929</v>
      </c>
      <c r="J155" s="276" t="s">
        <v>1023</v>
      </c>
      <c r="K155" s="292">
        <f t="shared" ref="K155" si="146">H155-F155</f>
        <v>-15.5</v>
      </c>
      <c r="L155" s="292">
        <v>100</v>
      </c>
      <c r="M155" s="272">
        <f t="shared" ref="M155" si="147">(K155*N155)-100</f>
        <v>-4750</v>
      </c>
      <c r="N155" s="272">
        <v>300</v>
      </c>
      <c r="O155" s="277" t="s">
        <v>627</v>
      </c>
      <c r="P155" s="293">
        <v>44456</v>
      </c>
      <c r="Q155" s="290"/>
      <c r="R155" s="291" t="s">
        <v>618</v>
      </c>
      <c r="S155" s="278"/>
      <c r="T155" s="278"/>
      <c r="U155" s="278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  <c r="AF155" s="278"/>
      <c r="AG155" s="278"/>
      <c r="AH155" s="278"/>
      <c r="AI155" s="278"/>
      <c r="AJ155" s="278"/>
      <c r="AK155" s="278"/>
      <c r="AL155" s="278"/>
    </row>
    <row r="156" spans="1:38" s="279" customFormat="1" ht="12.75" customHeight="1">
      <c r="A156" s="313">
        <v>42</v>
      </c>
      <c r="B156" s="427">
        <v>44455</v>
      </c>
      <c r="C156" s="321"/>
      <c r="D156" s="317" t="s">
        <v>1013</v>
      </c>
      <c r="E156" s="322" t="s">
        <v>616</v>
      </c>
      <c r="F156" s="275">
        <v>420</v>
      </c>
      <c r="G156" s="275">
        <v>290</v>
      </c>
      <c r="H156" s="275">
        <v>600</v>
      </c>
      <c r="I156" s="323">
        <v>600</v>
      </c>
      <c r="J156" s="287" t="s">
        <v>1018</v>
      </c>
      <c r="K156" s="294">
        <f t="shared" ref="K156:K157" si="148">H156-F156</f>
        <v>180</v>
      </c>
      <c r="L156" s="294">
        <v>100</v>
      </c>
      <c r="M156" s="295">
        <f t="shared" ref="M156:M157" si="149">(K156*N156)-100</f>
        <v>4400</v>
      </c>
      <c r="N156" s="295">
        <v>25</v>
      </c>
      <c r="O156" s="289" t="s">
        <v>614</v>
      </c>
      <c r="P156" s="427">
        <v>44456</v>
      </c>
      <c r="Q156" s="290"/>
      <c r="R156" s="291" t="s">
        <v>615</v>
      </c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</row>
    <row r="157" spans="1:38" s="279" customFormat="1" ht="12.75" customHeight="1">
      <c r="A157" s="313">
        <v>43</v>
      </c>
      <c r="B157" s="427">
        <v>44456</v>
      </c>
      <c r="C157" s="321"/>
      <c r="D157" s="317" t="s">
        <v>1013</v>
      </c>
      <c r="E157" s="322" t="s">
        <v>616</v>
      </c>
      <c r="F157" s="275">
        <v>440</v>
      </c>
      <c r="G157" s="275">
        <v>290</v>
      </c>
      <c r="H157" s="275">
        <v>500</v>
      </c>
      <c r="I157" s="323">
        <v>650</v>
      </c>
      <c r="J157" s="287" t="s">
        <v>825</v>
      </c>
      <c r="K157" s="294">
        <f t="shared" si="148"/>
        <v>60</v>
      </c>
      <c r="L157" s="294">
        <v>100</v>
      </c>
      <c r="M157" s="295">
        <f t="shared" si="149"/>
        <v>1400</v>
      </c>
      <c r="N157" s="295">
        <v>25</v>
      </c>
      <c r="O157" s="289" t="s">
        <v>614</v>
      </c>
      <c r="P157" s="427">
        <v>44456</v>
      </c>
      <c r="Q157" s="290"/>
      <c r="R157" s="291" t="s">
        <v>615</v>
      </c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</row>
    <row r="158" spans="1:38" s="279" customFormat="1" ht="12.75" customHeight="1">
      <c r="A158" s="313">
        <v>44</v>
      </c>
      <c r="B158" s="427">
        <v>44456</v>
      </c>
      <c r="C158" s="321"/>
      <c r="D158" s="317" t="s">
        <v>993</v>
      </c>
      <c r="E158" s="322" t="s">
        <v>616</v>
      </c>
      <c r="F158" s="275">
        <v>76</v>
      </c>
      <c r="G158" s="275">
        <v>50</v>
      </c>
      <c r="H158" s="275">
        <v>86</v>
      </c>
      <c r="I158" s="323">
        <v>120</v>
      </c>
      <c r="J158" s="287" t="s">
        <v>989</v>
      </c>
      <c r="K158" s="294">
        <f t="shared" ref="K158:K159" si="150">H158-F158</f>
        <v>10</v>
      </c>
      <c r="L158" s="294">
        <v>100</v>
      </c>
      <c r="M158" s="295">
        <f t="shared" ref="M158:M161" si="151">(K158*N158)-100</f>
        <v>1900</v>
      </c>
      <c r="N158" s="295">
        <v>200</v>
      </c>
      <c r="O158" s="289" t="s">
        <v>614</v>
      </c>
      <c r="P158" s="427">
        <v>44456</v>
      </c>
      <c r="Q158" s="290"/>
      <c r="R158" s="291" t="s">
        <v>618</v>
      </c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</row>
    <row r="159" spans="1:38" s="279" customFormat="1" ht="12.75" customHeight="1">
      <c r="A159" s="313">
        <v>45</v>
      </c>
      <c r="B159" s="427">
        <v>44456</v>
      </c>
      <c r="C159" s="321"/>
      <c r="D159" s="317" t="s">
        <v>1013</v>
      </c>
      <c r="E159" s="322" t="s">
        <v>616</v>
      </c>
      <c r="F159" s="275">
        <v>290</v>
      </c>
      <c r="G159" s="275">
        <v>180</v>
      </c>
      <c r="H159" s="275">
        <v>350</v>
      </c>
      <c r="I159" s="323" t="s">
        <v>1022</v>
      </c>
      <c r="J159" s="287" t="s">
        <v>825</v>
      </c>
      <c r="K159" s="294">
        <f t="shared" si="150"/>
        <v>60</v>
      </c>
      <c r="L159" s="294">
        <v>100</v>
      </c>
      <c r="M159" s="295">
        <f t="shared" si="151"/>
        <v>1400</v>
      </c>
      <c r="N159" s="295">
        <v>25</v>
      </c>
      <c r="O159" s="289" t="s">
        <v>614</v>
      </c>
      <c r="P159" s="427">
        <v>44456</v>
      </c>
      <c r="Q159" s="290"/>
      <c r="R159" s="291" t="s">
        <v>615</v>
      </c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</row>
    <row r="160" spans="1:38" s="279" customFormat="1" ht="12.75" customHeight="1">
      <c r="A160" s="313">
        <v>46</v>
      </c>
      <c r="B160" s="431">
        <v>44456</v>
      </c>
      <c r="C160" s="321"/>
      <c r="D160" s="317" t="s">
        <v>1024</v>
      </c>
      <c r="E160" s="322" t="s">
        <v>855</v>
      </c>
      <c r="F160" s="275">
        <v>125</v>
      </c>
      <c r="G160" s="275">
        <v>210</v>
      </c>
      <c r="H160" s="275">
        <v>65</v>
      </c>
      <c r="I160" s="323">
        <v>0.1</v>
      </c>
      <c r="J160" s="287" t="s">
        <v>825</v>
      </c>
      <c r="K160" s="294">
        <f>F160-H160</f>
        <v>60</v>
      </c>
      <c r="L160" s="294">
        <v>100</v>
      </c>
      <c r="M160" s="295">
        <f t="shared" si="151"/>
        <v>2900</v>
      </c>
      <c r="N160" s="295">
        <v>50</v>
      </c>
      <c r="O160" s="289" t="s">
        <v>614</v>
      </c>
      <c r="P160" s="296">
        <v>44459</v>
      </c>
      <c r="Q160" s="290"/>
      <c r="R160" s="291" t="s">
        <v>615</v>
      </c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</row>
    <row r="161" spans="1:38" s="279" customFormat="1" ht="12.75" customHeight="1">
      <c r="A161" s="313">
        <v>47</v>
      </c>
      <c r="B161" s="431">
        <v>44459</v>
      </c>
      <c r="C161" s="321"/>
      <c r="D161" s="317" t="s">
        <v>1027</v>
      </c>
      <c r="E161" s="322" t="s">
        <v>616</v>
      </c>
      <c r="F161" s="275">
        <v>66</v>
      </c>
      <c r="G161" s="275">
        <v>17</v>
      </c>
      <c r="H161" s="275">
        <v>79</v>
      </c>
      <c r="I161" s="323">
        <v>130</v>
      </c>
      <c r="J161" s="287" t="s">
        <v>1032</v>
      </c>
      <c r="K161" s="294">
        <f t="shared" ref="K161" si="152">H161-F161</f>
        <v>13</v>
      </c>
      <c r="L161" s="294">
        <v>100</v>
      </c>
      <c r="M161" s="295">
        <f t="shared" si="151"/>
        <v>550</v>
      </c>
      <c r="N161" s="295">
        <v>50</v>
      </c>
      <c r="O161" s="289" t="s">
        <v>614</v>
      </c>
      <c r="P161" s="306">
        <v>44459</v>
      </c>
      <c r="Q161" s="290"/>
      <c r="R161" s="291" t="s">
        <v>615</v>
      </c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</row>
    <row r="162" spans="1:38" s="279" customFormat="1" ht="12.75" customHeight="1">
      <c r="A162" s="313">
        <v>48</v>
      </c>
      <c r="B162" s="431">
        <v>44459</v>
      </c>
      <c r="C162" s="321"/>
      <c r="D162" s="317" t="s">
        <v>993</v>
      </c>
      <c r="E162" s="322" t="s">
        <v>616</v>
      </c>
      <c r="F162" s="275">
        <v>57.5</v>
      </c>
      <c r="G162" s="275">
        <v>25</v>
      </c>
      <c r="H162" s="275">
        <v>74.5</v>
      </c>
      <c r="I162" s="323">
        <v>100</v>
      </c>
      <c r="J162" s="287" t="s">
        <v>909</v>
      </c>
      <c r="K162" s="294">
        <f t="shared" ref="K162" si="153">H162-F162</f>
        <v>17</v>
      </c>
      <c r="L162" s="294">
        <v>100</v>
      </c>
      <c r="M162" s="295">
        <f t="shared" ref="M162" si="154">(K162*N162)-100</f>
        <v>3300</v>
      </c>
      <c r="N162" s="295">
        <v>200</v>
      </c>
      <c r="O162" s="289" t="s">
        <v>614</v>
      </c>
      <c r="P162" s="431">
        <v>44459</v>
      </c>
      <c r="Q162" s="290"/>
      <c r="R162" s="291" t="s">
        <v>618</v>
      </c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</row>
    <row r="163" spans="1:38" s="279" customFormat="1" ht="12.75" customHeight="1">
      <c r="A163" s="313">
        <v>49</v>
      </c>
      <c r="B163" s="431">
        <v>44459</v>
      </c>
      <c r="C163" s="321"/>
      <c r="D163" s="317" t="s">
        <v>1028</v>
      </c>
      <c r="E163" s="322" t="s">
        <v>616</v>
      </c>
      <c r="F163" s="275">
        <v>21</v>
      </c>
      <c r="G163" s="275">
        <v>12</v>
      </c>
      <c r="H163" s="275">
        <v>26</v>
      </c>
      <c r="I163" s="323" t="s">
        <v>1029</v>
      </c>
      <c r="J163" s="287" t="s">
        <v>940</v>
      </c>
      <c r="K163" s="294">
        <f t="shared" ref="K163" si="155">H163-F163</f>
        <v>5</v>
      </c>
      <c r="L163" s="294">
        <v>100</v>
      </c>
      <c r="M163" s="295">
        <f t="shared" ref="M163" si="156">(K163*N163)-100</f>
        <v>2650</v>
      </c>
      <c r="N163" s="295">
        <v>550</v>
      </c>
      <c r="O163" s="289" t="s">
        <v>614</v>
      </c>
      <c r="P163" s="431">
        <v>44459</v>
      </c>
      <c r="Q163" s="290"/>
      <c r="R163" s="291" t="s">
        <v>618</v>
      </c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</row>
    <row r="164" spans="1:38" s="279" customFormat="1" ht="12.75" customHeight="1">
      <c r="A164" s="313">
        <v>50</v>
      </c>
      <c r="B164" s="431">
        <v>44459</v>
      </c>
      <c r="C164" s="321"/>
      <c r="D164" s="317" t="s">
        <v>1024</v>
      </c>
      <c r="E164" s="322" t="s">
        <v>855</v>
      </c>
      <c r="F164" s="275">
        <v>115</v>
      </c>
      <c r="G164" s="275">
        <v>202</v>
      </c>
      <c r="H164" s="275">
        <v>94</v>
      </c>
      <c r="I164" s="323">
        <v>0.1</v>
      </c>
      <c r="J164" s="287" t="s">
        <v>628</v>
      </c>
      <c r="K164" s="294">
        <f>F164-H164</f>
        <v>21</v>
      </c>
      <c r="L164" s="294">
        <v>100</v>
      </c>
      <c r="M164" s="295">
        <f t="shared" ref="M164:M165" si="157">(K164*N164)-100</f>
        <v>950</v>
      </c>
      <c r="N164" s="295">
        <v>50</v>
      </c>
      <c r="O164" s="289" t="s">
        <v>614</v>
      </c>
      <c r="P164" s="306">
        <v>44459</v>
      </c>
      <c r="Q164" s="290"/>
      <c r="R164" s="291" t="s">
        <v>615</v>
      </c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</row>
    <row r="165" spans="1:38" s="279" customFormat="1" ht="12.75" customHeight="1">
      <c r="A165" s="313">
        <v>51</v>
      </c>
      <c r="B165" s="462">
        <v>44459</v>
      </c>
      <c r="C165" s="321"/>
      <c r="D165" s="317" t="s">
        <v>993</v>
      </c>
      <c r="E165" s="322" t="s">
        <v>616</v>
      </c>
      <c r="F165" s="275">
        <v>54</v>
      </c>
      <c r="G165" s="275">
        <v>28</v>
      </c>
      <c r="H165" s="275">
        <v>65</v>
      </c>
      <c r="I165" s="323">
        <v>100</v>
      </c>
      <c r="J165" s="287" t="s">
        <v>951</v>
      </c>
      <c r="K165" s="294">
        <f t="shared" ref="K165" si="158">H165-F165</f>
        <v>11</v>
      </c>
      <c r="L165" s="294">
        <v>100</v>
      </c>
      <c r="M165" s="295">
        <f t="shared" si="157"/>
        <v>2100</v>
      </c>
      <c r="N165" s="295">
        <v>200</v>
      </c>
      <c r="O165" s="289" t="s">
        <v>614</v>
      </c>
      <c r="P165" s="462">
        <v>44462</v>
      </c>
      <c r="Q165" s="290"/>
      <c r="R165" s="291" t="s">
        <v>618</v>
      </c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</row>
    <row r="166" spans="1:38" s="279" customFormat="1" ht="12.75" customHeight="1">
      <c r="A166" s="313">
        <v>52</v>
      </c>
      <c r="B166" s="442">
        <v>44460</v>
      </c>
      <c r="C166" s="321"/>
      <c r="D166" s="317" t="s">
        <v>1037</v>
      </c>
      <c r="E166" s="322" t="s">
        <v>616</v>
      </c>
      <c r="F166" s="275">
        <v>23</v>
      </c>
      <c r="G166" s="275">
        <v>14</v>
      </c>
      <c r="H166" s="275">
        <v>28.5</v>
      </c>
      <c r="I166" s="323" t="s">
        <v>1038</v>
      </c>
      <c r="J166" s="287" t="s">
        <v>1047</v>
      </c>
      <c r="K166" s="294">
        <f t="shared" ref="K166:K167" si="159">H166-F166</f>
        <v>5.5</v>
      </c>
      <c r="L166" s="294">
        <v>100</v>
      </c>
      <c r="M166" s="295">
        <f t="shared" ref="M166:M167" si="160">(K166*N166)-100</f>
        <v>3062.5</v>
      </c>
      <c r="N166" s="295">
        <v>575</v>
      </c>
      <c r="O166" s="289" t="s">
        <v>614</v>
      </c>
      <c r="P166" s="442">
        <v>44460</v>
      </c>
      <c r="Q166" s="290"/>
      <c r="R166" s="291" t="s">
        <v>618</v>
      </c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</row>
    <row r="167" spans="1:38" s="279" customFormat="1" ht="12.75" customHeight="1">
      <c r="A167" s="313">
        <v>53</v>
      </c>
      <c r="B167" s="462">
        <v>44460</v>
      </c>
      <c r="C167" s="321"/>
      <c r="D167" s="317" t="s">
        <v>1039</v>
      </c>
      <c r="E167" s="322" t="s">
        <v>616</v>
      </c>
      <c r="F167" s="275">
        <v>16.5</v>
      </c>
      <c r="G167" s="275">
        <v>7</v>
      </c>
      <c r="H167" s="275">
        <v>21</v>
      </c>
      <c r="I167" s="323" t="s">
        <v>1040</v>
      </c>
      <c r="J167" s="287" t="s">
        <v>1063</v>
      </c>
      <c r="K167" s="294">
        <f t="shared" si="159"/>
        <v>4.5</v>
      </c>
      <c r="L167" s="294">
        <v>100</v>
      </c>
      <c r="M167" s="295">
        <f t="shared" si="160"/>
        <v>2375</v>
      </c>
      <c r="N167" s="295">
        <v>550</v>
      </c>
      <c r="O167" s="289" t="s">
        <v>614</v>
      </c>
      <c r="P167" s="462">
        <v>44462</v>
      </c>
      <c r="Q167" s="290"/>
      <c r="R167" s="291" t="s">
        <v>618</v>
      </c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</row>
    <row r="168" spans="1:38" s="279" customFormat="1" ht="12.75" customHeight="1">
      <c r="A168" s="324">
        <v>54</v>
      </c>
      <c r="B168" s="391">
        <v>44460</v>
      </c>
      <c r="C168" s="325"/>
      <c r="D168" s="318" t="s">
        <v>1037</v>
      </c>
      <c r="E168" s="326" t="s">
        <v>616</v>
      </c>
      <c r="F168" s="269">
        <v>20</v>
      </c>
      <c r="G168" s="269">
        <v>12</v>
      </c>
      <c r="H168" s="269">
        <v>13</v>
      </c>
      <c r="I168" s="271" t="s">
        <v>1038</v>
      </c>
      <c r="J168" s="276" t="s">
        <v>1017</v>
      </c>
      <c r="K168" s="292">
        <f t="shared" ref="K168" si="161">H168-F168</f>
        <v>-7</v>
      </c>
      <c r="L168" s="292">
        <v>100</v>
      </c>
      <c r="M168" s="272">
        <f t="shared" ref="M168" si="162">(K168*N168)-100</f>
        <v>-4125</v>
      </c>
      <c r="N168" s="272">
        <v>575</v>
      </c>
      <c r="O168" s="277" t="s">
        <v>627</v>
      </c>
      <c r="P168" s="293">
        <v>44461</v>
      </c>
      <c r="Q168" s="290"/>
      <c r="R168" s="291" t="s">
        <v>615</v>
      </c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  <c r="AJ168" s="278"/>
      <c r="AK168" s="278"/>
      <c r="AL168" s="278"/>
    </row>
    <row r="169" spans="1:38" s="279" customFormat="1" ht="12.75" customHeight="1">
      <c r="A169" s="324">
        <v>55</v>
      </c>
      <c r="B169" s="391">
        <v>44460</v>
      </c>
      <c r="C169" s="325"/>
      <c r="D169" s="318" t="s">
        <v>1027</v>
      </c>
      <c r="E169" s="326" t="s">
        <v>616</v>
      </c>
      <c r="F169" s="269">
        <v>72.5</v>
      </c>
      <c r="G169" s="269">
        <v>19</v>
      </c>
      <c r="H169" s="269">
        <v>19</v>
      </c>
      <c r="I169" s="271" t="s">
        <v>1041</v>
      </c>
      <c r="J169" s="276" t="s">
        <v>1052</v>
      </c>
      <c r="K169" s="292">
        <f t="shared" ref="K169" si="163">H169-F169</f>
        <v>-53.5</v>
      </c>
      <c r="L169" s="292">
        <v>100</v>
      </c>
      <c r="M169" s="272">
        <f t="shared" ref="M169" si="164">(K169*N169)-100</f>
        <v>-2775</v>
      </c>
      <c r="N169" s="272">
        <v>50</v>
      </c>
      <c r="O169" s="277" t="s">
        <v>627</v>
      </c>
      <c r="P169" s="293">
        <v>44461</v>
      </c>
      <c r="Q169" s="290"/>
      <c r="R169" s="291" t="s">
        <v>615</v>
      </c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  <c r="AC169" s="278"/>
      <c r="AD169" s="278"/>
      <c r="AE169" s="278"/>
      <c r="AF169" s="278"/>
      <c r="AG169" s="278"/>
      <c r="AH169" s="278"/>
      <c r="AI169" s="278"/>
      <c r="AJ169" s="278"/>
      <c r="AK169" s="278"/>
      <c r="AL169" s="278"/>
    </row>
    <row r="170" spans="1:38" s="279" customFormat="1" ht="12.75" customHeight="1">
      <c r="A170" s="313">
        <v>56</v>
      </c>
      <c r="B170" s="444">
        <v>44460</v>
      </c>
      <c r="C170" s="321"/>
      <c r="D170" s="317" t="s">
        <v>1042</v>
      </c>
      <c r="E170" s="322" t="s">
        <v>616</v>
      </c>
      <c r="F170" s="275">
        <v>39.5</v>
      </c>
      <c r="G170" s="275">
        <v>25</v>
      </c>
      <c r="H170" s="275">
        <v>51</v>
      </c>
      <c r="I170" s="323" t="s">
        <v>929</v>
      </c>
      <c r="J170" s="287" t="s">
        <v>1050</v>
      </c>
      <c r="K170" s="294">
        <f t="shared" ref="K170" si="165">H170-F170</f>
        <v>11.5</v>
      </c>
      <c r="L170" s="294">
        <v>100</v>
      </c>
      <c r="M170" s="295">
        <f t="shared" ref="M170" si="166">(K170*N170)-100</f>
        <v>3350</v>
      </c>
      <c r="N170" s="295">
        <v>300</v>
      </c>
      <c r="O170" s="289" t="s">
        <v>614</v>
      </c>
      <c r="P170" s="444">
        <v>44461</v>
      </c>
      <c r="Q170" s="290"/>
      <c r="R170" s="291" t="s">
        <v>618</v>
      </c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</row>
    <row r="171" spans="1:38" s="279" customFormat="1" ht="12.75" customHeight="1">
      <c r="A171" s="313">
        <v>57</v>
      </c>
      <c r="B171" s="444">
        <v>44460</v>
      </c>
      <c r="C171" s="321"/>
      <c r="D171" s="317" t="s">
        <v>1043</v>
      </c>
      <c r="E171" s="322" t="s">
        <v>616</v>
      </c>
      <c r="F171" s="275">
        <v>5.15</v>
      </c>
      <c r="G171" s="275">
        <v>3.6</v>
      </c>
      <c r="H171" s="275">
        <v>6.1</v>
      </c>
      <c r="I171" s="376" t="s">
        <v>1044</v>
      </c>
      <c r="J171" s="287" t="s">
        <v>1051</v>
      </c>
      <c r="K171" s="294">
        <f t="shared" ref="K171:K172" si="167">H171-F171</f>
        <v>0.94999999999999929</v>
      </c>
      <c r="L171" s="294">
        <v>100</v>
      </c>
      <c r="M171" s="295">
        <f t="shared" ref="M171:M172" si="168">(K171*N171)-100</f>
        <v>2939.9999999999977</v>
      </c>
      <c r="N171" s="295">
        <v>3200</v>
      </c>
      <c r="O171" s="289" t="s">
        <v>614</v>
      </c>
      <c r="P171" s="444">
        <v>44461</v>
      </c>
      <c r="Q171" s="290"/>
      <c r="R171" s="291" t="s">
        <v>615</v>
      </c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</row>
    <row r="172" spans="1:38" s="279" customFormat="1" ht="12.75" customHeight="1">
      <c r="A172" s="313">
        <v>58</v>
      </c>
      <c r="B172" s="462">
        <v>44460</v>
      </c>
      <c r="C172" s="321"/>
      <c r="D172" s="317" t="s">
        <v>1045</v>
      </c>
      <c r="E172" s="322" t="s">
        <v>616</v>
      </c>
      <c r="F172" s="275">
        <v>34.5</v>
      </c>
      <c r="G172" s="275">
        <v>19</v>
      </c>
      <c r="H172" s="275">
        <v>39.5</v>
      </c>
      <c r="I172" s="323" t="s">
        <v>1046</v>
      </c>
      <c r="J172" s="287" t="s">
        <v>940</v>
      </c>
      <c r="K172" s="294">
        <f t="shared" si="167"/>
        <v>5</v>
      </c>
      <c r="L172" s="294">
        <v>100</v>
      </c>
      <c r="M172" s="295">
        <f t="shared" si="168"/>
        <v>1400</v>
      </c>
      <c r="N172" s="295">
        <v>300</v>
      </c>
      <c r="O172" s="289" t="s">
        <v>614</v>
      </c>
      <c r="P172" s="462">
        <v>44462</v>
      </c>
      <c r="Q172" s="290"/>
      <c r="R172" s="291" t="s">
        <v>615</v>
      </c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</row>
    <row r="173" spans="1:38" s="279" customFormat="1" ht="12.75" customHeight="1">
      <c r="A173" s="313">
        <v>59</v>
      </c>
      <c r="B173" s="462">
        <v>44461</v>
      </c>
      <c r="C173" s="321"/>
      <c r="D173" s="317" t="s">
        <v>1054</v>
      </c>
      <c r="E173" s="322" t="s">
        <v>616</v>
      </c>
      <c r="F173" s="275">
        <v>37</v>
      </c>
      <c r="G173" s="275">
        <v>20</v>
      </c>
      <c r="H173" s="275">
        <v>45.5</v>
      </c>
      <c r="I173" s="323">
        <v>70</v>
      </c>
      <c r="J173" s="287" t="s">
        <v>884</v>
      </c>
      <c r="K173" s="294">
        <f t="shared" ref="K173" si="169">H173-F173</f>
        <v>8.5</v>
      </c>
      <c r="L173" s="294">
        <v>100</v>
      </c>
      <c r="M173" s="295">
        <f t="shared" ref="M173" si="170">(K173*N173)-100</f>
        <v>2450</v>
      </c>
      <c r="N173" s="295">
        <v>300</v>
      </c>
      <c r="O173" s="289" t="s">
        <v>614</v>
      </c>
      <c r="P173" s="462">
        <v>44462</v>
      </c>
      <c r="Q173" s="290"/>
      <c r="R173" s="291" t="s">
        <v>618</v>
      </c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</row>
    <row r="174" spans="1:38" s="279" customFormat="1" ht="12.75" customHeight="1">
      <c r="A174" s="588">
        <v>60</v>
      </c>
      <c r="B174" s="590">
        <v>44461</v>
      </c>
      <c r="C174" s="468"/>
      <c r="D174" s="362" t="s">
        <v>1055</v>
      </c>
      <c r="E174" s="437" t="s">
        <v>616</v>
      </c>
      <c r="F174" s="437">
        <v>455</v>
      </c>
      <c r="G174" s="437">
        <v>110</v>
      </c>
      <c r="H174" s="437">
        <v>110</v>
      </c>
      <c r="I174" s="469" t="s">
        <v>1011</v>
      </c>
      <c r="J174" s="592" t="s">
        <v>1076</v>
      </c>
      <c r="K174" s="470">
        <f>H174-F174</f>
        <v>-345</v>
      </c>
      <c r="L174" s="470">
        <v>100</v>
      </c>
      <c r="M174" s="594">
        <v>-4450</v>
      </c>
      <c r="N174" s="596">
        <v>25</v>
      </c>
      <c r="O174" s="584" t="s">
        <v>627</v>
      </c>
      <c r="P174" s="586">
        <v>44463</v>
      </c>
      <c r="Q174" s="290"/>
      <c r="R174" s="291" t="s">
        <v>618</v>
      </c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</row>
    <row r="175" spans="1:38" s="279" customFormat="1" ht="12.75" customHeight="1">
      <c r="A175" s="589"/>
      <c r="B175" s="591"/>
      <c r="C175" s="471"/>
      <c r="D175" s="472" t="s">
        <v>1056</v>
      </c>
      <c r="E175" s="473" t="s">
        <v>855</v>
      </c>
      <c r="F175" s="473">
        <v>175</v>
      </c>
      <c r="G175" s="473"/>
      <c r="H175" s="473">
        <v>0</v>
      </c>
      <c r="I175" s="474"/>
      <c r="J175" s="593"/>
      <c r="K175" s="475">
        <v>175</v>
      </c>
      <c r="L175" s="476">
        <v>100</v>
      </c>
      <c r="M175" s="595"/>
      <c r="N175" s="597"/>
      <c r="O175" s="585"/>
      <c r="P175" s="587"/>
      <c r="Q175" s="290"/>
      <c r="R175" s="291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</row>
    <row r="176" spans="1:38" s="279" customFormat="1" ht="12.75" customHeight="1">
      <c r="A176" s="324">
        <v>61</v>
      </c>
      <c r="B176" s="391">
        <v>44462</v>
      </c>
      <c r="C176" s="325"/>
      <c r="D176" s="318" t="s">
        <v>1060</v>
      </c>
      <c r="E176" s="326" t="s">
        <v>616</v>
      </c>
      <c r="F176" s="269">
        <v>36</v>
      </c>
      <c r="G176" s="269">
        <v>7</v>
      </c>
      <c r="H176" s="269">
        <v>7</v>
      </c>
      <c r="I176" s="271" t="s">
        <v>1061</v>
      </c>
      <c r="J176" s="272" t="s">
        <v>1062</v>
      </c>
      <c r="K176" s="292">
        <f t="shared" ref="K176" si="171">H176-F176</f>
        <v>-29</v>
      </c>
      <c r="L176" s="292">
        <v>100</v>
      </c>
      <c r="M176" s="272">
        <f t="shared" ref="M176:M177" si="172">(K176*N176)-100</f>
        <v>-1550</v>
      </c>
      <c r="N176" s="272">
        <v>50</v>
      </c>
      <c r="O176" s="353" t="s">
        <v>627</v>
      </c>
      <c r="P176" s="293">
        <v>44462</v>
      </c>
      <c r="Q176" s="290"/>
      <c r="R176" s="291" t="s">
        <v>615</v>
      </c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</row>
    <row r="177" spans="1:38" s="279" customFormat="1" ht="12.75" customHeight="1">
      <c r="A177" s="324">
        <v>62</v>
      </c>
      <c r="B177" s="391">
        <v>44462</v>
      </c>
      <c r="C177" s="325"/>
      <c r="D177" s="318" t="s">
        <v>1064</v>
      </c>
      <c r="E177" s="326" t="s">
        <v>855</v>
      </c>
      <c r="F177" s="269">
        <v>95</v>
      </c>
      <c r="G177" s="269">
        <v>175</v>
      </c>
      <c r="H177" s="269">
        <v>152.5</v>
      </c>
      <c r="I177" s="271">
        <v>0.1</v>
      </c>
      <c r="J177" s="276" t="s">
        <v>1065</v>
      </c>
      <c r="K177" s="482">
        <f>F177-H177</f>
        <v>-57.5</v>
      </c>
      <c r="L177" s="482">
        <v>100</v>
      </c>
      <c r="M177" s="483">
        <f t="shared" si="172"/>
        <v>-2975</v>
      </c>
      <c r="N177" s="483">
        <v>50</v>
      </c>
      <c r="O177" s="277" t="s">
        <v>627</v>
      </c>
      <c r="P177" s="293">
        <v>44462</v>
      </c>
      <c r="Q177" s="290"/>
      <c r="R177" s="291" t="s">
        <v>615</v>
      </c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</row>
    <row r="178" spans="1:38" s="279" customFormat="1" ht="12.75" customHeight="1">
      <c r="A178" s="269">
        <v>63</v>
      </c>
      <c r="B178" s="270">
        <v>44462</v>
      </c>
      <c r="C178" s="490"/>
      <c r="D178" s="342" t="s">
        <v>1054</v>
      </c>
      <c r="E178" s="269" t="s">
        <v>616</v>
      </c>
      <c r="F178" s="269">
        <v>35</v>
      </c>
      <c r="G178" s="269">
        <v>18</v>
      </c>
      <c r="H178" s="269">
        <v>18</v>
      </c>
      <c r="I178" s="271">
        <v>70</v>
      </c>
      <c r="J178" s="272" t="s">
        <v>1082</v>
      </c>
      <c r="K178" s="292">
        <f t="shared" ref="K178" si="173">H178-F178</f>
        <v>-17</v>
      </c>
      <c r="L178" s="292">
        <v>100</v>
      </c>
      <c r="M178" s="272">
        <f t="shared" ref="M178" si="174">(K178*N178)-100</f>
        <v>-5200</v>
      </c>
      <c r="N178" s="272">
        <v>300</v>
      </c>
      <c r="O178" s="353" t="s">
        <v>627</v>
      </c>
      <c r="P178" s="293">
        <v>44463</v>
      </c>
      <c r="Q178" s="290"/>
      <c r="R178" s="291" t="s">
        <v>618</v>
      </c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  <c r="AJ178" s="278"/>
      <c r="AK178" s="278"/>
      <c r="AL178" s="278"/>
    </row>
    <row r="179" spans="1:38" s="279" customFormat="1" ht="12.75" customHeight="1">
      <c r="A179" s="497">
        <v>64</v>
      </c>
      <c r="B179" s="270">
        <v>44462</v>
      </c>
      <c r="C179" s="498"/>
      <c r="D179" s="499" t="s">
        <v>993</v>
      </c>
      <c r="E179" s="500" t="s">
        <v>616</v>
      </c>
      <c r="F179" s="501">
        <v>61</v>
      </c>
      <c r="G179" s="501">
        <v>35</v>
      </c>
      <c r="H179" s="501">
        <v>35</v>
      </c>
      <c r="I179" s="491" t="s">
        <v>871</v>
      </c>
      <c r="J179" s="272" t="s">
        <v>1092</v>
      </c>
      <c r="K179" s="292">
        <f t="shared" ref="K179" si="175">H179-F179</f>
        <v>-26</v>
      </c>
      <c r="L179" s="292">
        <v>100</v>
      </c>
      <c r="M179" s="272">
        <f t="shared" ref="M179" si="176">(K179*N179)-100</f>
        <v>-5300</v>
      </c>
      <c r="N179" s="272">
        <v>200</v>
      </c>
      <c r="O179" s="353" t="s">
        <v>627</v>
      </c>
      <c r="P179" s="293">
        <v>44466</v>
      </c>
      <c r="Q179" s="290"/>
      <c r="R179" s="291" t="s">
        <v>618</v>
      </c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</row>
    <row r="180" spans="1:38" s="279" customFormat="1" ht="12.75" customHeight="1">
      <c r="A180" s="269">
        <v>65</v>
      </c>
      <c r="B180" s="270">
        <v>44462</v>
      </c>
      <c r="C180" s="490"/>
      <c r="D180" s="342" t="s">
        <v>1066</v>
      </c>
      <c r="E180" s="269" t="s">
        <v>616</v>
      </c>
      <c r="F180" s="269">
        <v>7.25</v>
      </c>
      <c r="G180" s="269">
        <v>4.7</v>
      </c>
      <c r="H180" s="269">
        <v>4.7</v>
      </c>
      <c r="I180" s="491" t="s">
        <v>1081</v>
      </c>
      <c r="J180" s="272" t="s">
        <v>1087</v>
      </c>
      <c r="K180" s="292">
        <f t="shared" ref="K180" si="177">H180-F180</f>
        <v>-2.5499999999999998</v>
      </c>
      <c r="L180" s="292">
        <v>100</v>
      </c>
      <c r="M180" s="272">
        <f t="shared" ref="M180" si="178">(K180*N180)-100</f>
        <v>-3924.9999999999995</v>
      </c>
      <c r="N180" s="272">
        <v>1500</v>
      </c>
      <c r="O180" s="353" t="s">
        <v>627</v>
      </c>
      <c r="P180" s="293">
        <v>44463</v>
      </c>
      <c r="Q180" s="290"/>
      <c r="R180" s="291" t="s">
        <v>615</v>
      </c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</row>
    <row r="181" spans="1:38" s="279" customFormat="1" ht="12.75" customHeight="1">
      <c r="A181" s="484">
        <v>66</v>
      </c>
      <c r="B181" s="485">
        <v>44463</v>
      </c>
      <c r="C181" s="486"/>
      <c r="D181" s="487" t="s">
        <v>1079</v>
      </c>
      <c r="E181" s="488" t="s">
        <v>616</v>
      </c>
      <c r="F181" s="488">
        <v>96</v>
      </c>
      <c r="G181" s="488">
        <v>50</v>
      </c>
      <c r="H181" s="489">
        <v>113.5</v>
      </c>
      <c r="I181" s="489" t="s">
        <v>1080</v>
      </c>
      <c r="J181" s="287" t="s">
        <v>877</v>
      </c>
      <c r="K181" s="294">
        <f t="shared" ref="K181" si="179">H181-F181</f>
        <v>17.5</v>
      </c>
      <c r="L181" s="294">
        <v>100</v>
      </c>
      <c r="M181" s="295">
        <f t="shared" ref="M181" si="180">(K181*N181)-100</f>
        <v>775</v>
      </c>
      <c r="N181" s="295">
        <v>50</v>
      </c>
      <c r="O181" s="289" t="s">
        <v>614</v>
      </c>
      <c r="P181" s="306">
        <v>44463</v>
      </c>
      <c r="Q181" s="290"/>
      <c r="R181" s="291" t="s">
        <v>618</v>
      </c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</row>
    <row r="182" spans="1:38" s="279" customFormat="1" ht="12.75" customHeight="1">
      <c r="A182" s="602">
        <v>67</v>
      </c>
      <c r="B182" s="604">
        <v>44467</v>
      </c>
      <c r="C182" s="531"/>
      <c r="D182" s="532" t="s">
        <v>1121</v>
      </c>
      <c r="E182" s="533" t="s">
        <v>616</v>
      </c>
      <c r="F182" s="533" t="s">
        <v>1122</v>
      </c>
      <c r="G182" s="533">
        <v>40</v>
      </c>
      <c r="H182" s="533"/>
      <c r="I182" s="534" t="s">
        <v>1011</v>
      </c>
      <c r="J182" s="606" t="s">
        <v>617</v>
      </c>
      <c r="K182" s="449"/>
      <c r="L182" s="449"/>
      <c r="M182" s="608"/>
      <c r="N182" s="610"/>
      <c r="O182" s="598"/>
      <c r="P182" s="600"/>
      <c r="Q182" s="290"/>
      <c r="R182" s="291" t="s">
        <v>615</v>
      </c>
      <c r="S182" s="278"/>
      <c r="T182" s="278"/>
      <c r="U182" s="278"/>
      <c r="V182" s="278"/>
      <c r="W182" s="278"/>
      <c r="X182" s="278"/>
      <c r="Y182" s="278"/>
      <c r="Z182" s="278"/>
      <c r="AA182" s="278"/>
      <c r="AB182" s="278"/>
      <c r="AC182" s="278"/>
      <c r="AD182" s="278"/>
      <c r="AE182" s="278"/>
      <c r="AF182" s="278"/>
      <c r="AG182" s="278"/>
      <c r="AH182" s="278"/>
      <c r="AI182" s="278"/>
      <c r="AJ182" s="278"/>
      <c r="AK182" s="278"/>
      <c r="AL182" s="278"/>
    </row>
    <row r="183" spans="1:38" s="279" customFormat="1" ht="12.75" customHeight="1">
      <c r="A183" s="603"/>
      <c r="B183" s="605"/>
      <c r="C183" s="535"/>
      <c r="D183" s="532" t="s">
        <v>1120</v>
      </c>
      <c r="E183" s="536" t="s">
        <v>855</v>
      </c>
      <c r="F183" s="536" t="s">
        <v>1123</v>
      </c>
      <c r="G183" s="536"/>
      <c r="H183" s="536"/>
      <c r="I183" s="537"/>
      <c r="J183" s="607"/>
      <c r="K183" s="538"/>
      <c r="L183" s="539"/>
      <c r="M183" s="609"/>
      <c r="N183" s="611"/>
      <c r="O183" s="599"/>
      <c r="P183" s="601"/>
      <c r="Q183" s="290"/>
      <c r="R183" s="291"/>
      <c r="S183" s="278"/>
      <c r="T183" s="278"/>
      <c r="U183" s="278"/>
      <c r="V183" s="278"/>
      <c r="W183" s="278"/>
      <c r="X183" s="278"/>
      <c r="Y183" s="278"/>
      <c r="Z183" s="278"/>
      <c r="AA183" s="278"/>
      <c r="AB183" s="278"/>
      <c r="AC183" s="278"/>
      <c r="AD183" s="278"/>
      <c r="AE183" s="278"/>
      <c r="AF183" s="278"/>
      <c r="AG183" s="278"/>
      <c r="AH183" s="278"/>
      <c r="AI183" s="278"/>
      <c r="AJ183" s="278"/>
      <c r="AK183" s="278"/>
      <c r="AL183" s="278"/>
    </row>
    <row r="184" spans="1:38" s="279" customFormat="1" ht="12.75" customHeight="1">
      <c r="A184" s="313">
        <v>68</v>
      </c>
      <c r="B184" s="273">
        <v>44468</v>
      </c>
      <c r="C184" s="542"/>
      <c r="D184" s="335" t="s">
        <v>1131</v>
      </c>
      <c r="E184" s="275" t="s">
        <v>616</v>
      </c>
      <c r="F184" s="275">
        <v>40</v>
      </c>
      <c r="G184" s="275">
        <v>18</v>
      </c>
      <c r="H184" s="323">
        <v>50</v>
      </c>
      <c r="I184" s="323" t="s">
        <v>929</v>
      </c>
      <c r="J184" s="287" t="s">
        <v>989</v>
      </c>
      <c r="K184" s="294">
        <f t="shared" ref="K184" si="181">H184-F184</f>
        <v>10</v>
      </c>
      <c r="L184" s="294">
        <v>100</v>
      </c>
      <c r="M184" s="295">
        <f t="shared" ref="M184" si="182">(K184*N184)-100</f>
        <v>1900</v>
      </c>
      <c r="N184" s="295">
        <v>200</v>
      </c>
      <c r="O184" s="289" t="s">
        <v>614</v>
      </c>
      <c r="P184" s="306">
        <v>44468</v>
      </c>
      <c r="Q184" s="290"/>
      <c r="R184" s="291" t="s">
        <v>615</v>
      </c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</row>
    <row r="185" spans="1:38" s="279" customFormat="1" ht="12.75" customHeight="1">
      <c r="A185" s="477">
        <v>69</v>
      </c>
      <c r="B185" s="282">
        <v>44468</v>
      </c>
      <c r="C185" s="283"/>
      <c r="D185" s="478" t="s">
        <v>1132</v>
      </c>
      <c r="E185" s="285" t="s">
        <v>616</v>
      </c>
      <c r="F185" s="545" t="s">
        <v>1134</v>
      </c>
      <c r="G185" s="285">
        <v>2</v>
      </c>
      <c r="H185" s="302"/>
      <c r="I185" s="302" t="s">
        <v>1133</v>
      </c>
      <c r="J185" s="302" t="s">
        <v>617</v>
      </c>
      <c r="K185" s="302"/>
      <c r="L185" s="302"/>
      <c r="M185" s="479"/>
      <c r="N185" s="302"/>
      <c r="O185" s="480"/>
      <c r="P185" s="481"/>
      <c r="Q185" s="290"/>
      <c r="R185" s="291" t="s">
        <v>618</v>
      </c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</row>
    <row r="186" spans="1:38" s="279" customFormat="1" ht="12.75" customHeight="1">
      <c r="A186" s="313">
        <v>70</v>
      </c>
      <c r="B186" s="273">
        <v>44468</v>
      </c>
      <c r="C186" s="542"/>
      <c r="D186" s="335" t="s">
        <v>1135</v>
      </c>
      <c r="E186" s="275" t="s">
        <v>616</v>
      </c>
      <c r="F186" s="275">
        <v>54</v>
      </c>
      <c r="G186" s="275">
        <v>14</v>
      </c>
      <c r="H186" s="323">
        <v>72.5</v>
      </c>
      <c r="I186" s="323" t="s">
        <v>853</v>
      </c>
      <c r="J186" s="287" t="s">
        <v>1136</v>
      </c>
      <c r="K186" s="294">
        <f t="shared" ref="K186" si="183">H186-F186</f>
        <v>18.5</v>
      </c>
      <c r="L186" s="294">
        <v>100</v>
      </c>
      <c r="M186" s="295">
        <f t="shared" ref="M186" si="184">(K186*N186)-100</f>
        <v>825</v>
      </c>
      <c r="N186" s="295">
        <v>50</v>
      </c>
      <c r="O186" s="289" t="s">
        <v>614</v>
      </c>
      <c r="P186" s="306">
        <v>44468</v>
      </c>
      <c r="Q186" s="290"/>
      <c r="R186" s="291" t="s">
        <v>615</v>
      </c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</row>
    <row r="187" spans="1:38" s="279" customFormat="1" ht="12.75" customHeight="1">
      <c r="A187" s="314"/>
      <c r="B187" s="280"/>
      <c r="C187" s="459"/>
      <c r="D187" s="460"/>
      <c r="E187" s="314"/>
      <c r="F187" s="314"/>
      <c r="G187" s="314"/>
      <c r="H187" s="314"/>
      <c r="I187" s="319"/>
      <c r="J187" s="319"/>
      <c r="K187" s="449"/>
      <c r="L187" s="449"/>
      <c r="M187" s="319"/>
      <c r="N187" s="319"/>
      <c r="O187" s="461"/>
      <c r="P187" s="443"/>
      <c r="Q187" s="290"/>
      <c r="R187" s="291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</row>
    <row r="188" spans="1:38" ht="13.9" customHeight="1">
      <c r="A188" s="450"/>
      <c r="B188" s="451"/>
      <c r="C188" s="452"/>
      <c r="D188" s="453"/>
      <c r="E188" s="454"/>
      <c r="F188" s="455"/>
      <c r="G188" s="456"/>
      <c r="H188" s="456"/>
      <c r="I188" s="457"/>
      <c r="J188" s="448"/>
      <c r="K188" s="447"/>
      <c r="L188" s="447"/>
      <c r="M188" s="458"/>
      <c r="N188" s="447"/>
      <c r="O188" s="445"/>
      <c r="P188" s="446"/>
      <c r="Q188" s="167"/>
      <c r="R188" s="176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4.25" customHeight="1">
      <c r="A189" s="1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4.25" customHeight="1">
      <c r="A191" s="171"/>
      <c r="B191" s="177"/>
      <c r="C191" s="177"/>
      <c r="D191" s="178"/>
      <c r="E191" s="171"/>
      <c r="F191" s="179"/>
      <c r="G191" s="171"/>
      <c r="H191" s="171"/>
      <c r="I191" s="171"/>
      <c r="J191" s="177"/>
      <c r="K191" s="180"/>
      <c r="L191" s="171"/>
      <c r="M191" s="171"/>
      <c r="N191" s="171"/>
      <c r="O191" s="18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>
      <c r="A192" s="98" t="s">
        <v>639</v>
      </c>
      <c r="B192" s="182"/>
      <c r="C192" s="182"/>
      <c r="D192" s="183"/>
      <c r="E192" s="148"/>
      <c r="F192" s="6"/>
      <c r="G192" s="6"/>
      <c r="H192" s="149"/>
      <c r="I192" s="184"/>
      <c r="J192" s="1"/>
      <c r="K192" s="6"/>
      <c r="L192" s="6"/>
      <c r="M192" s="6"/>
      <c r="N192" s="1"/>
      <c r="O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38" ht="38.25" customHeight="1">
      <c r="A193" s="99" t="s">
        <v>16</v>
      </c>
      <c r="B193" s="100" t="s">
        <v>590</v>
      </c>
      <c r="C193" s="100"/>
      <c r="D193" s="101" t="s">
        <v>602</v>
      </c>
      <c r="E193" s="100" t="s">
        <v>603</v>
      </c>
      <c r="F193" s="100" t="s">
        <v>604</v>
      </c>
      <c r="G193" s="100" t="s">
        <v>605</v>
      </c>
      <c r="H193" s="100" t="s">
        <v>606</v>
      </c>
      <c r="I193" s="100" t="s">
        <v>607</v>
      </c>
      <c r="J193" s="99" t="s">
        <v>608</v>
      </c>
      <c r="K193" s="152" t="s">
        <v>626</v>
      </c>
      <c r="L193" s="153" t="s">
        <v>610</v>
      </c>
      <c r="M193" s="102" t="s">
        <v>611</v>
      </c>
      <c r="N193" s="100" t="s">
        <v>612</v>
      </c>
      <c r="O193" s="101" t="s">
        <v>613</v>
      </c>
      <c r="P193" s="100" t="s">
        <v>1088</v>
      </c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38" ht="14.25" customHeight="1">
      <c r="A194" s="412">
        <v>1</v>
      </c>
      <c r="B194" s="409">
        <v>44420</v>
      </c>
      <c r="C194" s="441"/>
      <c r="D194" s="410" t="s">
        <v>516</v>
      </c>
      <c r="E194" s="411" t="s">
        <v>616</v>
      </c>
      <c r="F194" s="412">
        <v>314</v>
      </c>
      <c r="G194" s="412">
        <v>284</v>
      </c>
      <c r="H194" s="411">
        <v>343.5</v>
      </c>
      <c r="I194" s="413" t="s">
        <v>856</v>
      </c>
      <c r="J194" s="414" t="s">
        <v>1030</v>
      </c>
      <c r="K194" s="414">
        <f t="shared" ref="K194" si="185">H194-F194</f>
        <v>29.5</v>
      </c>
      <c r="L194" s="415">
        <f t="shared" ref="L194" si="186">(F194*-0.7)/100</f>
        <v>-2.198</v>
      </c>
      <c r="M194" s="416">
        <f t="shared" ref="M194" si="187">(K194+L194)/F194</f>
        <v>8.6949044585987262E-2</v>
      </c>
      <c r="N194" s="414" t="s">
        <v>614</v>
      </c>
      <c r="O194" s="417">
        <v>44455</v>
      </c>
      <c r="P194" s="414">
        <f>VLOOKUP(D194,'MidCap Intra'!B170:C670,2,0)</f>
        <v>327.5</v>
      </c>
      <c r="Q194" s="1"/>
      <c r="R194" s="1" t="s">
        <v>615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4.25" customHeight="1">
      <c r="A195" s="185"/>
      <c r="B195" s="154"/>
      <c r="C195" s="186"/>
      <c r="D195" s="109"/>
      <c r="E195" s="187"/>
      <c r="F195" s="187"/>
      <c r="G195" s="187"/>
      <c r="H195" s="187"/>
      <c r="I195" s="187"/>
      <c r="J195" s="187"/>
      <c r="K195" s="188"/>
      <c r="L195" s="189"/>
      <c r="M195" s="187"/>
      <c r="N195" s="190"/>
      <c r="O195" s="191"/>
      <c r="P195" s="191"/>
      <c r="R195" s="6"/>
      <c r="S195" s="44"/>
      <c r="T195" s="1"/>
      <c r="U195" s="1"/>
      <c r="V195" s="1"/>
      <c r="W195" s="1"/>
      <c r="X195" s="1"/>
      <c r="Y195" s="1"/>
      <c r="Z195" s="1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</row>
    <row r="196" spans="1:38" ht="12.75" customHeight="1">
      <c r="A196" s="132" t="s">
        <v>619</v>
      </c>
      <c r="B196" s="132"/>
      <c r="C196" s="132"/>
      <c r="D196" s="132"/>
      <c r="E196" s="44"/>
      <c r="F196" s="140" t="s">
        <v>621</v>
      </c>
      <c r="G196" s="59"/>
      <c r="H196" s="59"/>
      <c r="I196" s="59"/>
      <c r="J196" s="6"/>
      <c r="K196" s="162"/>
      <c r="L196" s="163"/>
      <c r="M196" s="6"/>
      <c r="N196" s="122"/>
      <c r="O196" s="192"/>
      <c r="P196" s="1"/>
      <c r="Q196" s="1"/>
      <c r="R196" s="6"/>
      <c r="S196" s="1"/>
      <c r="T196" s="1"/>
      <c r="U196" s="1"/>
      <c r="V196" s="1"/>
      <c r="W196" s="1"/>
      <c r="X196" s="1"/>
      <c r="Y196" s="1"/>
    </row>
    <row r="197" spans="1:38" ht="12.75" customHeight="1">
      <c r="A197" s="139" t="s">
        <v>620</v>
      </c>
      <c r="B197" s="132"/>
      <c r="C197" s="132"/>
      <c r="D197" s="132"/>
      <c r="E197" s="6"/>
      <c r="F197" s="140" t="s">
        <v>623</v>
      </c>
      <c r="G197" s="6"/>
      <c r="H197" s="6" t="s">
        <v>848</v>
      </c>
      <c r="I197" s="6"/>
      <c r="J197" s="1"/>
      <c r="K197" s="6"/>
      <c r="L197" s="6"/>
      <c r="M197" s="6"/>
      <c r="N197" s="1"/>
      <c r="O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38" ht="12.75" customHeight="1">
      <c r="A198" s="139"/>
      <c r="B198" s="132"/>
      <c r="C198" s="132"/>
      <c r="D198" s="132"/>
      <c r="E198" s="6"/>
      <c r="F198" s="140"/>
      <c r="G198" s="6"/>
      <c r="H198" s="6"/>
      <c r="I198" s="6"/>
      <c r="J198" s="1"/>
      <c r="K198" s="6"/>
      <c r="L198" s="6"/>
      <c r="M198" s="6"/>
      <c r="N198" s="1"/>
      <c r="O198" s="1"/>
      <c r="Q198" s="1"/>
      <c r="R198" s="59"/>
      <c r="S198" s="1"/>
      <c r="T198" s="1"/>
      <c r="U198" s="1"/>
      <c r="V198" s="1"/>
      <c r="W198" s="1"/>
      <c r="X198" s="1"/>
      <c r="Y198" s="1"/>
      <c r="Z198" s="1"/>
    </row>
    <row r="199" spans="1:38" ht="12.75" customHeight="1">
      <c r="A199" s="1"/>
      <c r="B199" s="147" t="s">
        <v>640</v>
      </c>
      <c r="C199" s="147"/>
      <c r="D199" s="147"/>
      <c r="E199" s="147"/>
      <c r="F199" s="148"/>
      <c r="G199" s="6"/>
      <c r="H199" s="6"/>
      <c r="I199" s="149"/>
      <c r="J199" s="150"/>
      <c r="K199" s="151"/>
      <c r="L199" s="150"/>
      <c r="M199" s="6"/>
      <c r="N199" s="1"/>
      <c r="O199" s="1"/>
      <c r="Q199" s="1"/>
      <c r="R199" s="59"/>
      <c r="S199" s="1"/>
      <c r="T199" s="1"/>
      <c r="U199" s="1"/>
      <c r="V199" s="1"/>
      <c r="W199" s="1"/>
      <c r="X199" s="1"/>
      <c r="Y199" s="1"/>
      <c r="Z199" s="1"/>
    </row>
    <row r="200" spans="1:38" ht="38.25" customHeight="1">
      <c r="A200" s="99" t="s">
        <v>16</v>
      </c>
      <c r="B200" s="100" t="s">
        <v>590</v>
      </c>
      <c r="C200" s="100"/>
      <c r="D200" s="101" t="s">
        <v>602</v>
      </c>
      <c r="E200" s="100" t="s">
        <v>603</v>
      </c>
      <c r="F200" s="100" t="s">
        <v>604</v>
      </c>
      <c r="G200" s="100" t="s">
        <v>625</v>
      </c>
      <c r="H200" s="100" t="s">
        <v>606</v>
      </c>
      <c r="I200" s="100" t="s">
        <v>607</v>
      </c>
      <c r="J200" s="193" t="s">
        <v>608</v>
      </c>
      <c r="K200" s="152" t="s">
        <v>626</v>
      </c>
      <c r="L200" s="166" t="s">
        <v>634</v>
      </c>
      <c r="M200" s="100" t="s">
        <v>635</v>
      </c>
      <c r="N200" s="153" t="s">
        <v>610</v>
      </c>
      <c r="O200" s="102" t="s">
        <v>611</v>
      </c>
      <c r="P200" s="100" t="s">
        <v>612</v>
      </c>
      <c r="Q200" s="101" t="s">
        <v>613</v>
      </c>
      <c r="R200" s="59"/>
      <c r="S200" s="1"/>
      <c r="T200" s="1"/>
      <c r="U200" s="1"/>
      <c r="V200" s="1"/>
      <c r="W200" s="1"/>
      <c r="X200" s="1"/>
      <c r="Y200" s="1"/>
      <c r="Z200" s="1"/>
    </row>
    <row r="201" spans="1:38" ht="14.25" customHeight="1">
      <c r="A201" s="113"/>
      <c r="B201" s="115"/>
      <c r="C201" s="194"/>
      <c r="D201" s="116"/>
      <c r="E201" s="117"/>
      <c r="F201" s="195"/>
      <c r="G201" s="113"/>
      <c r="H201" s="117"/>
      <c r="I201" s="118"/>
      <c r="J201" s="196"/>
      <c r="K201" s="196"/>
      <c r="L201" s="197"/>
      <c r="M201" s="107"/>
      <c r="N201" s="197"/>
      <c r="O201" s="198"/>
      <c r="P201" s="199"/>
      <c r="Q201" s="200"/>
      <c r="R201" s="160"/>
      <c r="S201" s="126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38" ht="14.25" customHeight="1">
      <c r="A202" s="113"/>
      <c r="B202" s="115"/>
      <c r="C202" s="194"/>
      <c r="D202" s="116"/>
      <c r="E202" s="117"/>
      <c r="F202" s="195"/>
      <c r="G202" s="113"/>
      <c r="H202" s="117"/>
      <c r="I202" s="118"/>
      <c r="J202" s="196"/>
      <c r="K202" s="196"/>
      <c r="L202" s="197"/>
      <c r="M202" s="107"/>
      <c r="N202" s="197"/>
      <c r="O202" s="198"/>
      <c r="P202" s="199"/>
      <c r="Q202" s="200"/>
      <c r="R202" s="160"/>
      <c r="S202" s="126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38" ht="14.25" customHeight="1">
      <c r="A203" s="113"/>
      <c r="B203" s="115"/>
      <c r="C203" s="194"/>
      <c r="D203" s="116"/>
      <c r="E203" s="117"/>
      <c r="F203" s="195"/>
      <c r="G203" s="113"/>
      <c r="H203" s="117"/>
      <c r="I203" s="118"/>
      <c r="J203" s="196"/>
      <c r="K203" s="196"/>
      <c r="L203" s="197"/>
      <c r="M203" s="107"/>
      <c r="N203" s="197"/>
      <c r="O203" s="198"/>
      <c r="P203" s="199"/>
      <c r="Q203" s="200"/>
      <c r="R203" s="6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4.25" customHeight="1">
      <c r="A204" s="113"/>
      <c r="B204" s="115"/>
      <c r="C204" s="194"/>
      <c r="D204" s="116"/>
      <c r="E204" s="117"/>
      <c r="F204" s="196"/>
      <c r="G204" s="113"/>
      <c r="H204" s="117"/>
      <c r="I204" s="118"/>
      <c r="J204" s="196"/>
      <c r="K204" s="196"/>
      <c r="L204" s="197"/>
      <c r="M204" s="107"/>
      <c r="N204" s="197"/>
      <c r="O204" s="198"/>
      <c r="P204" s="199"/>
      <c r="Q204" s="200"/>
      <c r="R204" s="6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4.25" customHeight="1">
      <c r="A205" s="113"/>
      <c r="B205" s="115"/>
      <c r="C205" s="194"/>
      <c r="D205" s="116"/>
      <c r="E205" s="117"/>
      <c r="F205" s="196"/>
      <c r="G205" s="113"/>
      <c r="H205" s="117"/>
      <c r="I205" s="118"/>
      <c r="J205" s="196"/>
      <c r="K205" s="196"/>
      <c r="L205" s="197"/>
      <c r="M205" s="107"/>
      <c r="N205" s="197"/>
      <c r="O205" s="198"/>
      <c r="P205" s="199"/>
      <c r="Q205" s="200"/>
      <c r="R205" s="6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4.25" customHeight="1">
      <c r="A206" s="113"/>
      <c r="B206" s="115"/>
      <c r="C206" s="194"/>
      <c r="D206" s="116"/>
      <c r="E206" s="117"/>
      <c r="F206" s="195"/>
      <c r="G206" s="113"/>
      <c r="H206" s="117"/>
      <c r="I206" s="118"/>
      <c r="J206" s="196"/>
      <c r="K206" s="196"/>
      <c r="L206" s="197"/>
      <c r="M206" s="107"/>
      <c r="N206" s="197"/>
      <c r="O206" s="198"/>
      <c r="P206" s="199"/>
      <c r="Q206" s="200"/>
      <c r="R206" s="6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4.25" customHeight="1">
      <c r="A207" s="113"/>
      <c r="B207" s="115"/>
      <c r="C207" s="194"/>
      <c r="D207" s="116"/>
      <c r="E207" s="117"/>
      <c r="F207" s="195"/>
      <c r="G207" s="113"/>
      <c r="H207" s="117"/>
      <c r="I207" s="118"/>
      <c r="J207" s="196"/>
      <c r="K207" s="196"/>
      <c r="L207" s="196"/>
      <c r="M207" s="196"/>
      <c r="N207" s="197"/>
      <c r="O207" s="201"/>
      <c r="P207" s="199"/>
      <c r="Q207" s="200"/>
      <c r="R207" s="6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4.25" customHeight="1">
      <c r="A208" s="113"/>
      <c r="B208" s="115"/>
      <c r="C208" s="194"/>
      <c r="D208" s="116"/>
      <c r="E208" s="117"/>
      <c r="F208" s="196"/>
      <c r="G208" s="113"/>
      <c r="H208" s="117"/>
      <c r="I208" s="118"/>
      <c r="J208" s="196"/>
      <c r="K208" s="196"/>
      <c r="L208" s="197"/>
      <c r="M208" s="107"/>
      <c r="N208" s="197"/>
      <c r="O208" s="198"/>
      <c r="P208" s="199"/>
      <c r="Q208" s="200"/>
      <c r="R208" s="160"/>
      <c r="S208" s="126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4.25" customHeight="1">
      <c r="A209" s="113"/>
      <c r="B209" s="115"/>
      <c r="C209" s="194"/>
      <c r="D209" s="116"/>
      <c r="E209" s="117"/>
      <c r="F209" s="195"/>
      <c r="G209" s="113"/>
      <c r="H209" s="117"/>
      <c r="I209" s="118"/>
      <c r="J209" s="202"/>
      <c r="K209" s="202"/>
      <c r="L209" s="202"/>
      <c r="M209" s="202"/>
      <c r="N209" s="203"/>
      <c r="O209" s="198"/>
      <c r="P209" s="119"/>
      <c r="Q209" s="200"/>
      <c r="R209" s="160"/>
      <c r="S209" s="126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>
      <c r="A210" s="139"/>
      <c r="B210" s="132"/>
      <c r="C210" s="132"/>
      <c r="D210" s="132"/>
      <c r="E210" s="6"/>
      <c r="F210" s="140"/>
      <c r="G210" s="6"/>
      <c r="H210" s="6"/>
      <c r="I210" s="6"/>
      <c r="J210" s="1"/>
      <c r="K210" s="6"/>
      <c r="L210" s="6"/>
      <c r="M210" s="6"/>
      <c r="N210" s="1"/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38" ht="12.75" customHeight="1">
      <c r="A211" s="139"/>
      <c r="B211" s="132"/>
      <c r="C211" s="132"/>
      <c r="D211" s="132"/>
      <c r="E211" s="6"/>
      <c r="F211" s="140"/>
      <c r="G211" s="59"/>
      <c r="H211" s="44"/>
      <c r="I211" s="59"/>
      <c r="J211" s="6"/>
      <c r="K211" s="162"/>
      <c r="L211" s="163"/>
      <c r="M211" s="6"/>
      <c r="N211" s="122"/>
      <c r="O211" s="164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38" ht="12.75" customHeight="1">
      <c r="A212" s="59"/>
      <c r="B212" s="121"/>
      <c r="C212" s="121"/>
      <c r="D212" s="44"/>
      <c r="E212" s="59"/>
      <c r="F212" s="59"/>
      <c r="G212" s="59"/>
      <c r="H212" s="44"/>
      <c r="I212" s="59"/>
      <c r="J212" s="6"/>
      <c r="K212" s="162"/>
      <c r="L212" s="163"/>
      <c r="M212" s="6"/>
      <c r="N212" s="122"/>
      <c r="O212" s="164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38" ht="12.75" customHeight="1">
      <c r="A213" s="44"/>
      <c r="B213" s="204" t="s">
        <v>641</v>
      </c>
      <c r="C213" s="204"/>
      <c r="D213" s="204"/>
      <c r="E213" s="204"/>
      <c r="F213" s="6"/>
      <c r="G213" s="6"/>
      <c r="H213" s="150"/>
      <c r="I213" s="6"/>
      <c r="J213" s="150"/>
      <c r="K213" s="151"/>
      <c r="L213" s="6"/>
      <c r="M213" s="6"/>
      <c r="N213" s="1"/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38" ht="38.25" customHeight="1">
      <c r="A214" s="99" t="s">
        <v>16</v>
      </c>
      <c r="B214" s="100" t="s">
        <v>590</v>
      </c>
      <c r="C214" s="100"/>
      <c r="D214" s="101" t="s">
        <v>602</v>
      </c>
      <c r="E214" s="100" t="s">
        <v>603</v>
      </c>
      <c r="F214" s="100" t="s">
        <v>604</v>
      </c>
      <c r="G214" s="100" t="s">
        <v>642</v>
      </c>
      <c r="H214" s="100" t="s">
        <v>643</v>
      </c>
      <c r="I214" s="100" t="s">
        <v>607</v>
      </c>
      <c r="J214" s="205" t="s">
        <v>608</v>
      </c>
      <c r="K214" s="100" t="s">
        <v>609</v>
      </c>
      <c r="L214" s="100" t="s">
        <v>644</v>
      </c>
      <c r="M214" s="100" t="s">
        <v>612</v>
      </c>
      <c r="N214" s="101" t="s">
        <v>613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38" ht="12.75" customHeight="1">
      <c r="A215" s="206">
        <v>1</v>
      </c>
      <c r="B215" s="207">
        <v>41579</v>
      </c>
      <c r="C215" s="207"/>
      <c r="D215" s="208" t="s">
        <v>645</v>
      </c>
      <c r="E215" s="209" t="s">
        <v>646</v>
      </c>
      <c r="F215" s="210">
        <v>82</v>
      </c>
      <c r="G215" s="209" t="s">
        <v>647</v>
      </c>
      <c r="H215" s="209">
        <v>100</v>
      </c>
      <c r="I215" s="211">
        <v>100</v>
      </c>
      <c r="J215" s="212" t="s">
        <v>648</v>
      </c>
      <c r="K215" s="213">
        <f t="shared" ref="K215:K267" si="188">H215-F215</f>
        <v>18</v>
      </c>
      <c r="L215" s="214">
        <f t="shared" ref="L215:L267" si="189">K215/F215</f>
        <v>0.21951219512195122</v>
      </c>
      <c r="M215" s="209" t="s">
        <v>614</v>
      </c>
      <c r="N215" s="215">
        <v>42657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38" ht="12.75" customHeight="1">
      <c r="A216" s="206">
        <v>2</v>
      </c>
      <c r="B216" s="207">
        <v>41794</v>
      </c>
      <c r="C216" s="207"/>
      <c r="D216" s="208" t="s">
        <v>649</v>
      </c>
      <c r="E216" s="209" t="s">
        <v>616</v>
      </c>
      <c r="F216" s="210">
        <v>257</v>
      </c>
      <c r="G216" s="209" t="s">
        <v>647</v>
      </c>
      <c r="H216" s="209">
        <v>300</v>
      </c>
      <c r="I216" s="211">
        <v>300</v>
      </c>
      <c r="J216" s="212" t="s">
        <v>648</v>
      </c>
      <c r="K216" s="213">
        <f t="shared" si="188"/>
        <v>43</v>
      </c>
      <c r="L216" s="214">
        <f t="shared" si="189"/>
        <v>0.16731517509727625</v>
      </c>
      <c r="M216" s="209" t="s">
        <v>614</v>
      </c>
      <c r="N216" s="215">
        <v>41822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38" ht="12.75" customHeight="1">
      <c r="A217" s="206">
        <v>3</v>
      </c>
      <c r="B217" s="207">
        <v>41828</v>
      </c>
      <c r="C217" s="207"/>
      <c r="D217" s="208" t="s">
        <v>650</v>
      </c>
      <c r="E217" s="209" t="s">
        <v>616</v>
      </c>
      <c r="F217" s="210">
        <v>393</v>
      </c>
      <c r="G217" s="209" t="s">
        <v>647</v>
      </c>
      <c r="H217" s="209">
        <v>468</v>
      </c>
      <c r="I217" s="211">
        <v>468</v>
      </c>
      <c r="J217" s="212" t="s">
        <v>648</v>
      </c>
      <c r="K217" s="213">
        <f t="shared" si="188"/>
        <v>75</v>
      </c>
      <c r="L217" s="214">
        <f t="shared" si="189"/>
        <v>0.19083969465648856</v>
      </c>
      <c r="M217" s="209" t="s">
        <v>614</v>
      </c>
      <c r="N217" s="215">
        <v>41863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38" ht="12.75" customHeight="1">
      <c r="A218" s="206">
        <v>4</v>
      </c>
      <c r="B218" s="207">
        <v>41857</v>
      </c>
      <c r="C218" s="207"/>
      <c r="D218" s="208" t="s">
        <v>651</v>
      </c>
      <c r="E218" s="209" t="s">
        <v>616</v>
      </c>
      <c r="F218" s="210">
        <v>205</v>
      </c>
      <c r="G218" s="209" t="s">
        <v>647</v>
      </c>
      <c r="H218" s="209">
        <v>275</v>
      </c>
      <c r="I218" s="211">
        <v>250</v>
      </c>
      <c r="J218" s="212" t="s">
        <v>648</v>
      </c>
      <c r="K218" s="213">
        <f t="shared" si="188"/>
        <v>70</v>
      </c>
      <c r="L218" s="214">
        <f t="shared" si="189"/>
        <v>0.34146341463414637</v>
      </c>
      <c r="M218" s="209" t="s">
        <v>614</v>
      </c>
      <c r="N218" s="215">
        <v>41962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38" ht="12.75" customHeight="1">
      <c r="A219" s="206">
        <v>5</v>
      </c>
      <c r="B219" s="207">
        <v>41886</v>
      </c>
      <c r="C219" s="207"/>
      <c r="D219" s="208" t="s">
        <v>652</v>
      </c>
      <c r="E219" s="209" t="s">
        <v>616</v>
      </c>
      <c r="F219" s="210">
        <v>162</v>
      </c>
      <c r="G219" s="209" t="s">
        <v>647</v>
      </c>
      <c r="H219" s="209">
        <v>190</v>
      </c>
      <c r="I219" s="211">
        <v>190</v>
      </c>
      <c r="J219" s="212" t="s">
        <v>648</v>
      </c>
      <c r="K219" s="213">
        <f t="shared" si="188"/>
        <v>28</v>
      </c>
      <c r="L219" s="214">
        <f t="shared" si="189"/>
        <v>0.1728395061728395</v>
      </c>
      <c r="M219" s="209" t="s">
        <v>614</v>
      </c>
      <c r="N219" s="215">
        <v>42006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38" ht="12.75" customHeight="1">
      <c r="A220" s="206">
        <v>6</v>
      </c>
      <c r="B220" s="207">
        <v>41886</v>
      </c>
      <c r="C220" s="207"/>
      <c r="D220" s="208" t="s">
        <v>653</v>
      </c>
      <c r="E220" s="209" t="s">
        <v>616</v>
      </c>
      <c r="F220" s="210">
        <v>75</v>
      </c>
      <c r="G220" s="209" t="s">
        <v>647</v>
      </c>
      <c r="H220" s="209">
        <v>91.5</v>
      </c>
      <c r="I220" s="211" t="s">
        <v>654</v>
      </c>
      <c r="J220" s="212" t="s">
        <v>655</v>
      </c>
      <c r="K220" s="213">
        <f t="shared" si="188"/>
        <v>16.5</v>
      </c>
      <c r="L220" s="214">
        <f t="shared" si="189"/>
        <v>0.22</v>
      </c>
      <c r="M220" s="209" t="s">
        <v>614</v>
      </c>
      <c r="N220" s="215">
        <v>41954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38" ht="12.75" customHeight="1">
      <c r="A221" s="206">
        <v>7</v>
      </c>
      <c r="B221" s="207">
        <v>41913</v>
      </c>
      <c r="C221" s="207"/>
      <c r="D221" s="208" t="s">
        <v>656</v>
      </c>
      <c r="E221" s="209" t="s">
        <v>616</v>
      </c>
      <c r="F221" s="210">
        <v>850</v>
      </c>
      <c r="G221" s="209" t="s">
        <v>647</v>
      </c>
      <c r="H221" s="209">
        <v>982.5</v>
      </c>
      <c r="I221" s="211">
        <v>1050</v>
      </c>
      <c r="J221" s="212" t="s">
        <v>657</v>
      </c>
      <c r="K221" s="213">
        <f t="shared" si="188"/>
        <v>132.5</v>
      </c>
      <c r="L221" s="214">
        <f t="shared" si="189"/>
        <v>0.15588235294117647</v>
      </c>
      <c r="M221" s="209" t="s">
        <v>614</v>
      </c>
      <c r="N221" s="215">
        <v>42039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38" ht="12.75" customHeight="1">
      <c r="A222" s="206">
        <v>8</v>
      </c>
      <c r="B222" s="207">
        <v>41913</v>
      </c>
      <c r="C222" s="207"/>
      <c r="D222" s="208" t="s">
        <v>658</v>
      </c>
      <c r="E222" s="209" t="s">
        <v>616</v>
      </c>
      <c r="F222" s="210">
        <v>475</v>
      </c>
      <c r="G222" s="209" t="s">
        <v>647</v>
      </c>
      <c r="H222" s="209">
        <v>515</v>
      </c>
      <c r="I222" s="211">
        <v>600</v>
      </c>
      <c r="J222" s="212" t="s">
        <v>659</v>
      </c>
      <c r="K222" s="213">
        <f t="shared" si="188"/>
        <v>40</v>
      </c>
      <c r="L222" s="214">
        <f t="shared" si="189"/>
        <v>8.4210526315789472E-2</v>
      </c>
      <c r="M222" s="209" t="s">
        <v>614</v>
      </c>
      <c r="N222" s="215">
        <v>41939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38" ht="12.75" customHeight="1">
      <c r="A223" s="206">
        <v>9</v>
      </c>
      <c r="B223" s="207">
        <v>41913</v>
      </c>
      <c r="C223" s="207"/>
      <c r="D223" s="208" t="s">
        <v>660</v>
      </c>
      <c r="E223" s="209" t="s">
        <v>616</v>
      </c>
      <c r="F223" s="210">
        <v>86</v>
      </c>
      <c r="G223" s="209" t="s">
        <v>647</v>
      </c>
      <c r="H223" s="209">
        <v>99</v>
      </c>
      <c r="I223" s="211">
        <v>140</v>
      </c>
      <c r="J223" s="212" t="s">
        <v>661</v>
      </c>
      <c r="K223" s="213">
        <f t="shared" si="188"/>
        <v>13</v>
      </c>
      <c r="L223" s="214">
        <f t="shared" si="189"/>
        <v>0.15116279069767441</v>
      </c>
      <c r="M223" s="209" t="s">
        <v>614</v>
      </c>
      <c r="N223" s="215">
        <v>41939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38" ht="12.75" customHeight="1">
      <c r="A224" s="206">
        <v>10</v>
      </c>
      <c r="B224" s="207">
        <v>41926</v>
      </c>
      <c r="C224" s="207"/>
      <c r="D224" s="208" t="s">
        <v>662</v>
      </c>
      <c r="E224" s="209" t="s">
        <v>616</v>
      </c>
      <c r="F224" s="210">
        <v>496.6</v>
      </c>
      <c r="G224" s="209" t="s">
        <v>647</v>
      </c>
      <c r="H224" s="209">
        <v>621</v>
      </c>
      <c r="I224" s="211">
        <v>580</v>
      </c>
      <c r="J224" s="212" t="s">
        <v>648</v>
      </c>
      <c r="K224" s="213">
        <f t="shared" si="188"/>
        <v>124.39999999999998</v>
      </c>
      <c r="L224" s="214">
        <f t="shared" si="189"/>
        <v>0.25050342327829234</v>
      </c>
      <c r="M224" s="209" t="s">
        <v>614</v>
      </c>
      <c r="N224" s="215">
        <v>42605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6">
        <v>11</v>
      </c>
      <c r="B225" s="207">
        <v>41926</v>
      </c>
      <c r="C225" s="207"/>
      <c r="D225" s="208" t="s">
        <v>663</v>
      </c>
      <c r="E225" s="209" t="s">
        <v>616</v>
      </c>
      <c r="F225" s="210">
        <v>2481.9</v>
      </c>
      <c r="G225" s="209" t="s">
        <v>647</v>
      </c>
      <c r="H225" s="209">
        <v>2840</v>
      </c>
      <c r="I225" s="211">
        <v>2870</v>
      </c>
      <c r="J225" s="212" t="s">
        <v>664</v>
      </c>
      <c r="K225" s="213">
        <f t="shared" si="188"/>
        <v>358.09999999999991</v>
      </c>
      <c r="L225" s="214">
        <f t="shared" si="189"/>
        <v>0.14428462065353154</v>
      </c>
      <c r="M225" s="209" t="s">
        <v>614</v>
      </c>
      <c r="N225" s="215">
        <v>42017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6">
        <v>12</v>
      </c>
      <c r="B226" s="207">
        <v>41928</v>
      </c>
      <c r="C226" s="207"/>
      <c r="D226" s="208" t="s">
        <v>665</v>
      </c>
      <c r="E226" s="209" t="s">
        <v>616</v>
      </c>
      <c r="F226" s="210">
        <v>84.5</v>
      </c>
      <c r="G226" s="209" t="s">
        <v>647</v>
      </c>
      <c r="H226" s="209">
        <v>93</v>
      </c>
      <c r="I226" s="211">
        <v>110</v>
      </c>
      <c r="J226" s="212" t="s">
        <v>666</v>
      </c>
      <c r="K226" s="213">
        <f t="shared" si="188"/>
        <v>8.5</v>
      </c>
      <c r="L226" s="214">
        <f t="shared" si="189"/>
        <v>0.10059171597633136</v>
      </c>
      <c r="M226" s="209" t="s">
        <v>614</v>
      </c>
      <c r="N226" s="215">
        <v>41939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6">
        <v>13</v>
      </c>
      <c r="B227" s="207">
        <v>41928</v>
      </c>
      <c r="C227" s="207"/>
      <c r="D227" s="208" t="s">
        <v>667</v>
      </c>
      <c r="E227" s="209" t="s">
        <v>616</v>
      </c>
      <c r="F227" s="210">
        <v>401</v>
      </c>
      <c r="G227" s="209" t="s">
        <v>647</v>
      </c>
      <c r="H227" s="209">
        <v>428</v>
      </c>
      <c r="I227" s="211">
        <v>450</v>
      </c>
      <c r="J227" s="212" t="s">
        <v>668</v>
      </c>
      <c r="K227" s="213">
        <f t="shared" si="188"/>
        <v>27</v>
      </c>
      <c r="L227" s="214">
        <f t="shared" si="189"/>
        <v>6.7331670822942641E-2</v>
      </c>
      <c r="M227" s="209" t="s">
        <v>614</v>
      </c>
      <c r="N227" s="215">
        <v>42020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6">
        <v>14</v>
      </c>
      <c r="B228" s="207">
        <v>41928</v>
      </c>
      <c r="C228" s="207"/>
      <c r="D228" s="208" t="s">
        <v>669</v>
      </c>
      <c r="E228" s="209" t="s">
        <v>616</v>
      </c>
      <c r="F228" s="210">
        <v>101</v>
      </c>
      <c r="G228" s="209" t="s">
        <v>647</v>
      </c>
      <c r="H228" s="209">
        <v>112</v>
      </c>
      <c r="I228" s="211">
        <v>120</v>
      </c>
      <c r="J228" s="212" t="s">
        <v>670</v>
      </c>
      <c r="K228" s="213">
        <f t="shared" si="188"/>
        <v>11</v>
      </c>
      <c r="L228" s="214">
        <f t="shared" si="189"/>
        <v>0.10891089108910891</v>
      </c>
      <c r="M228" s="209" t="s">
        <v>614</v>
      </c>
      <c r="N228" s="215">
        <v>41939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6">
        <v>15</v>
      </c>
      <c r="B229" s="207">
        <v>41954</v>
      </c>
      <c r="C229" s="207"/>
      <c r="D229" s="208" t="s">
        <v>671</v>
      </c>
      <c r="E229" s="209" t="s">
        <v>616</v>
      </c>
      <c r="F229" s="210">
        <v>59</v>
      </c>
      <c r="G229" s="209" t="s">
        <v>647</v>
      </c>
      <c r="H229" s="209">
        <v>76</v>
      </c>
      <c r="I229" s="211">
        <v>76</v>
      </c>
      <c r="J229" s="212" t="s">
        <v>648</v>
      </c>
      <c r="K229" s="213">
        <f t="shared" si="188"/>
        <v>17</v>
      </c>
      <c r="L229" s="214">
        <f t="shared" si="189"/>
        <v>0.28813559322033899</v>
      </c>
      <c r="M229" s="209" t="s">
        <v>614</v>
      </c>
      <c r="N229" s="215">
        <v>43032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6">
        <v>16</v>
      </c>
      <c r="B230" s="207">
        <v>41954</v>
      </c>
      <c r="C230" s="207"/>
      <c r="D230" s="208" t="s">
        <v>660</v>
      </c>
      <c r="E230" s="209" t="s">
        <v>616</v>
      </c>
      <c r="F230" s="210">
        <v>99</v>
      </c>
      <c r="G230" s="209" t="s">
        <v>647</v>
      </c>
      <c r="H230" s="209">
        <v>120</v>
      </c>
      <c r="I230" s="211">
        <v>120</v>
      </c>
      <c r="J230" s="212" t="s">
        <v>628</v>
      </c>
      <c r="K230" s="213">
        <f t="shared" si="188"/>
        <v>21</v>
      </c>
      <c r="L230" s="214">
        <f t="shared" si="189"/>
        <v>0.21212121212121213</v>
      </c>
      <c r="M230" s="209" t="s">
        <v>614</v>
      </c>
      <c r="N230" s="215">
        <v>41960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6">
        <v>17</v>
      </c>
      <c r="B231" s="207">
        <v>41956</v>
      </c>
      <c r="C231" s="207"/>
      <c r="D231" s="208" t="s">
        <v>672</v>
      </c>
      <c r="E231" s="209" t="s">
        <v>616</v>
      </c>
      <c r="F231" s="210">
        <v>22</v>
      </c>
      <c r="G231" s="209" t="s">
        <v>647</v>
      </c>
      <c r="H231" s="209">
        <v>33.549999999999997</v>
      </c>
      <c r="I231" s="211">
        <v>32</v>
      </c>
      <c r="J231" s="212" t="s">
        <v>673</v>
      </c>
      <c r="K231" s="213">
        <f t="shared" si="188"/>
        <v>11.549999999999997</v>
      </c>
      <c r="L231" s="214">
        <f t="shared" si="189"/>
        <v>0.52499999999999991</v>
      </c>
      <c r="M231" s="209" t="s">
        <v>614</v>
      </c>
      <c r="N231" s="215">
        <v>42188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6">
        <v>18</v>
      </c>
      <c r="B232" s="207">
        <v>41976</v>
      </c>
      <c r="C232" s="207"/>
      <c r="D232" s="208" t="s">
        <v>674</v>
      </c>
      <c r="E232" s="209" t="s">
        <v>616</v>
      </c>
      <c r="F232" s="210">
        <v>440</v>
      </c>
      <c r="G232" s="209" t="s">
        <v>647</v>
      </c>
      <c r="H232" s="209">
        <v>520</v>
      </c>
      <c r="I232" s="211">
        <v>520</v>
      </c>
      <c r="J232" s="212" t="s">
        <v>675</v>
      </c>
      <c r="K232" s="213">
        <f t="shared" si="188"/>
        <v>80</v>
      </c>
      <c r="L232" s="214">
        <f t="shared" si="189"/>
        <v>0.18181818181818182</v>
      </c>
      <c r="M232" s="209" t="s">
        <v>614</v>
      </c>
      <c r="N232" s="215">
        <v>42208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6">
        <v>19</v>
      </c>
      <c r="B233" s="207">
        <v>41976</v>
      </c>
      <c r="C233" s="207"/>
      <c r="D233" s="208" t="s">
        <v>676</v>
      </c>
      <c r="E233" s="209" t="s">
        <v>616</v>
      </c>
      <c r="F233" s="210">
        <v>360</v>
      </c>
      <c r="G233" s="209" t="s">
        <v>647</v>
      </c>
      <c r="H233" s="209">
        <v>427</v>
      </c>
      <c r="I233" s="211">
        <v>425</v>
      </c>
      <c r="J233" s="212" t="s">
        <v>677</v>
      </c>
      <c r="K233" s="213">
        <f t="shared" si="188"/>
        <v>67</v>
      </c>
      <c r="L233" s="214">
        <f t="shared" si="189"/>
        <v>0.18611111111111112</v>
      </c>
      <c r="M233" s="209" t="s">
        <v>614</v>
      </c>
      <c r="N233" s="215">
        <v>42058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6">
        <v>20</v>
      </c>
      <c r="B234" s="207">
        <v>42012</v>
      </c>
      <c r="C234" s="207"/>
      <c r="D234" s="208" t="s">
        <v>678</v>
      </c>
      <c r="E234" s="209" t="s">
        <v>616</v>
      </c>
      <c r="F234" s="210">
        <v>360</v>
      </c>
      <c r="G234" s="209" t="s">
        <v>647</v>
      </c>
      <c r="H234" s="209">
        <v>455</v>
      </c>
      <c r="I234" s="211">
        <v>420</v>
      </c>
      <c r="J234" s="212" t="s">
        <v>679</v>
      </c>
      <c r="K234" s="213">
        <f t="shared" si="188"/>
        <v>95</v>
      </c>
      <c r="L234" s="214">
        <f t="shared" si="189"/>
        <v>0.2638888888888889</v>
      </c>
      <c r="M234" s="209" t="s">
        <v>614</v>
      </c>
      <c r="N234" s="215">
        <v>42024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6">
        <v>21</v>
      </c>
      <c r="B235" s="207">
        <v>42012</v>
      </c>
      <c r="C235" s="207"/>
      <c r="D235" s="208" t="s">
        <v>680</v>
      </c>
      <c r="E235" s="209" t="s">
        <v>616</v>
      </c>
      <c r="F235" s="210">
        <v>130</v>
      </c>
      <c r="G235" s="209"/>
      <c r="H235" s="209">
        <v>175.5</v>
      </c>
      <c r="I235" s="211">
        <v>165</v>
      </c>
      <c r="J235" s="212" t="s">
        <v>681</v>
      </c>
      <c r="K235" s="213">
        <f t="shared" si="188"/>
        <v>45.5</v>
      </c>
      <c r="L235" s="214">
        <f t="shared" si="189"/>
        <v>0.35</v>
      </c>
      <c r="M235" s="209" t="s">
        <v>614</v>
      </c>
      <c r="N235" s="215">
        <v>43088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6">
        <v>22</v>
      </c>
      <c r="B236" s="207">
        <v>42040</v>
      </c>
      <c r="C236" s="207"/>
      <c r="D236" s="208" t="s">
        <v>392</v>
      </c>
      <c r="E236" s="209" t="s">
        <v>646</v>
      </c>
      <c r="F236" s="210">
        <v>98</v>
      </c>
      <c r="G236" s="209"/>
      <c r="H236" s="209">
        <v>120</v>
      </c>
      <c r="I236" s="211">
        <v>120</v>
      </c>
      <c r="J236" s="212" t="s">
        <v>648</v>
      </c>
      <c r="K236" s="213">
        <f t="shared" si="188"/>
        <v>22</v>
      </c>
      <c r="L236" s="214">
        <f t="shared" si="189"/>
        <v>0.22448979591836735</v>
      </c>
      <c r="M236" s="209" t="s">
        <v>614</v>
      </c>
      <c r="N236" s="215">
        <v>42753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6">
        <v>23</v>
      </c>
      <c r="B237" s="207">
        <v>42040</v>
      </c>
      <c r="C237" s="207"/>
      <c r="D237" s="208" t="s">
        <v>682</v>
      </c>
      <c r="E237" s="209" t="s">
        <v>646</v>
      </c>
      <c r="F237" s="210">
        <v>196</v>
      </c>
      <c r="G237" s="209"/>
      <c r="H237" s="209">
        <v>262</v>
      </c>
      <c r="I237" s="211">
        <v>255</v>
      </c>
      <c r="J237" s="212" t="s">
        <v>648</v>
      </c>
      <c r="K237" s="213">
        <f t="shared" si="188"/>
        <v>66</v>
      </c>
      <c r="L237" s="214">
        <f t="shared" si="189"/>
        <v>0.33673469387755101</v>
      </c>
      <c r="M237" s="209" t="s">
        <v>614</v>
      </c>
      <c r="N237" s="215">
        <v>42599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24</v>
      </c>
      <c r="B238" s="217">
        <v>42067</v>
      </c>
      <c r="C238" s="217"/>
      <c r="D238" s="218" t="s">
        <v>391</v>
      </c>
      <c r="E238" s="219" t="s">
        <v>646</v>
      </c>
      <c r="F238" s="220">
        <v>235</v>
      </c>
      <c r="G238" s="220"/>
      <c r="H238" s="221">
        <v>77</v>
      </c>
      <c r="I238" s="221" t="s">
        <v>683</v>
      </c>
      <c r="J238" s="222" t="s">
        <v>684</v>
      </c>
      <c r="K238" s="223">
        <f t="shared" si="188"/>
        <v>-158</v>
      </c>
      <c r="L238" s="224">
        <f t="shared" si="189"/>
        <v>-0.67234042553191486</v>
      </c>
      <c r="M238" s="220" t="s">
        <v>627</v>
      </c>
      <c r="N238" s="217">
        <v>43522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6">
        <v>25</v>
      </c>
      <c r="B239" s="207">
        <v>42067</v>
      </c>
      <c r="C239" s="207"/>
      <c r="D239" s="208" t="s">
        <v>685</v>
      </c>
      <c r="E239" s="209" t="s">
        <v>646</v>
      </c>
      <c r="F239" s="210">
        <v>185</v>
      </c>
      <c r="G239" s="209"/>
      <c r="H239" s="209">
        <v>224</v>
      </c>
      <c r="I239" s="211" t="s">
        <v>686</v>
      </c>
      <c r="J239" s="212" t="s">
        <v>648</v>
      </c>
      <c r="K239" s="213">
        <f t="shared" si="188"/>
        <v>39</v>
      </c>
      <c r="L239" s="214">
        <f t="shared" si="189"/>
        <v>0.21081081081081082</v>
      </c>
      <c r="M239" s="209" t="s">
        <v>614</v>
      </c>
      <c r="N239" s="215">
        <v>42647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26</v>
      </c>
      <c r="B240" s="217">
        <v>42090</v>
      </c>
      <c r="C240" s="217"/>
      <c r="D240" s="225" t="s">
        <v>687</v>
      </c>
      <c r="E240" s="220" t="s">
        <v>646</v>
      </c>
      <c r="F240" s="220">
        <v>49.5</v>
      </c>
      <c r="G240" s="221"/>
      <c r="H240" s="221">
        <v>15.85</v>
      </c>
      <c r="I240" s="221">
        <v>67</v>
      </c>
      <c r="J240" s="222" t="s">
        <v>688</v>
      </c>
      <c r="K240" s="221">
        <f t="shared" si="188"/>
        <v>-33.65</v>
      </c>
      <c r="L240" s="226">
        <f t="shared" si="189"/>
        <v>-0.67979797979797973</v>
      </c>
      <c r="M240" s="220" t="s">
        <v>627</v>
      </c>
      <c r="N240" s="227">
        <v>43627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6">
        <v>27</v>
      </c>
      <c r="B241" s="207">
        <v>42093</v>
      </c>
      <c r="C241" s="207"/>
      <c r="D241" s="208" t="s">
        <v>689</v>
      </c>
      <c r="E241" s="209" t="s">
        <v>646</v>
      </c>
      <c r="F241" s="210">
        <v>183.5</v>
      </c>
      <c r="G241" s="209"/>
      <c r="H241" s="209">
        <v>219</v>
      </c>
      <c r="I241" s="211">
        <v>218</v>
      </c>
      <c r="J241" s="212" t="s">
        <v>690</v>
      </c>
      <c r="K241" s="213">
        <f t="shared" si="188"/>
        <v>35.5</v>
      </c>
      <c r="L241" s="214">
        <f t="shared" si="189"/>
        <v>0.19346049046321526</v>
      </c>
      <c r="M241" s="209" t="s">
        <v>614</v>
      </c>
      <c r="N241" s="215">
        <v>42103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6">
        <v>28</v>
      </c>
      <c r="B242" s="207">
        <v>42114</v>
      </c>
      <c r="C242" s="207"/>
      <c r="D242" s="208" t="s">
        <v>691</v>
      </c>
      <c r="E242" s="209" t="s">
        <v>646</v>
      </c>
      <c r="F242" s="210">
        <f>(227+237)/2</f>
        <v>232</v>
      </c>
      <c r="G242" s="209"/>
      <c r="H242" s="209">
        <v>298</v>
      </c>
      <c r="I242" s="211">
        <v>298</v>
      </c>
      <c r="J242" s="212" t="s">
        <v>648</v>
      </c>
      <c r="K242" s="213">
        <f t="shared" si="188"/>
        <v>66</v>
      </c>
      <c r="L242" s="214">
        <f t="shared" si="189"/>
        <v>0.28448275862068967</v>
      </c>
      <c r="M242" s="209" t="s">
        <v>614</v>
      </c>
      <c r="N242" s="215">
        <v>42823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6">
        <v>29</v>
      </c>
      <c r="B243" s="207">
        <v>42128</v>
      </c>
      <c r="C243" s="207"/>
      <c r="D243" s="208" t="s">
        <v>692</v>
      </c>
      <c r="E243" s="209" t="s">
        <v>616</v>
      </c>
      <c r="F243" s="210">
        <v>385</v>
      </c>
      <c r="G243" s="209"/>
      <c r="H243" s="209">
        <f>212.5+331</f>
        <v>543.5</v>
      </c>
      <c r="I243" s="211">
        <v>510</v>
      </c>
      <c r="J243" s="212" t="s">
        <v>693</v>
      </c>
      <c r="K243" s="213">
        <f t="shared" si="188"/>
        <v>158.5</v>
      </c>
      <c r="L243" s="214">
        <f t="shared" si="189"/>
        <v>0.41168831168831171</v>
      </c>
      <c r="M243" s="209" t="s">
        <v>614</v>
      </c>
      <c r="N243" s="215">
        <v>42235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6">
        <v>30</v>
      </c>
      <c r="B244" s="207">
        <v>42128</v>
      </c>
      <c r="C244" s="207"/>
      <c r="D244" s="208" t="s">
        <v>694</v>
      </c>
      <c r="E244" s="209" t="s">
        <v>616</v>
      </c>
      <c r="F244" s="210">
        <v>115.5</v>
      </c>
      <c r="G244" s="209"/>
      <c r="H244" s="209">
        <v>146</v>
      </c>
      <c r="I244" s="211">
        <v>142</v>
      </c>
      <c r="J244" s="212" t="s">
        <v>695</v>
      </c>
      <c r="K244" s="213">
        <f t="shared" si="188"/>
        <v>30.5</v>
      </c>
      <c r="L244" s="214">
        <f t="shared" si="189"/>
        <v>0.26406926406926406</v>
      </c>
      <c r="M244" s="209" t="s">
        <v>614</v>
      </c>
      <c r="N244" s="215">
        <v>42202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6">
        <v>31</v>
      </c>
      <c r="B245" s="207">
        <v>42151</v>
      </c>
      <c r="C245" s="207"/>
      <c r="D245" s="208" t="s">
        <v>696</v>
      </c>
      <c r="E245" s="209" t="s">
        <v>616</v>
      </c>
      <c r="F245" s="210">
        <v>237.5</v>
      </c>
      <c r="G245" s="209"/>
      <c r="H245" s="209">
        <v>279.5</v>
      </c>
      <c r="I245" s="211">
        <v>278</v>
      </c>
      <c r="J245" s="212" t="s">
        <v>648</v>
      </c>
      <c r="K245" s="213">
        <f t="shared" si="188"/>
        <v>42</v>
      </c>
      <c r="L245" s="214">
        <f t="shared" si="189"/>
        <v>0.17684210526315788</v>
      </c>
      <c r="M245" s="209" t="s">
        <v>614</v>
      </c>
      <c r="N245" s="215">
        <v>42222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6">
        <v>32</v>
      </c>
      <c r="B246" s="207">
        <v>42174</v>
      </c>
      <c r="C246" s="207"/>
      <c r="D246" s="208" t="s">
        <v>667</v>
      </c>
      <c r="E246" s="209" t="s">
        <v>646</v>
      </c>
      <c r="F246" s="210">
        <v>340</v>
      </c>
      <c r="G246" s="209"/>
      <c r="H246" s="209">
        <v>448</v>
      </c>
      <c r="I246" s="211">
        <v>448</v>
      </c>
      <c r="J246" s="212" t="s">
        <v>648</v>
      </c>
      <c r="K246" s="213">
        <f t="shared" si="188"/>
        <v>108</v>
      </c>
      <c r="L246" s="214">
        <f t="shared" si="189"/>
        <v>0.31764705882352939</v>
      </c>
      <c r="M246" s="209" t="s">
        <v>614</v>
      </c>
      <c r="N246" s="215">
        <v>43018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6">
        <v>33</v>
      </c>
      <c r="B247" s="207">
        <v>42191</v>
      </c>
      <c r="C247" s="207"/>
      <c r="D247" s="208" t="s">
        <v>697</v>
      </c>
      <c r="E247" s="209" t="s">
        <v>646</v>
      </c>
      <c r="F247" s="210">
        <v>390</v>
      </c>
      <c r="G247" s="209"/>
      <c r="H247" s="209">
        <v>460</v>
      </c>
      <c r="I247" s="211">
        <v>460</v>
      </c>
      <c r="J247" s="212" t="s">
        <v>648</v>
      </c>
      <c r="K247" s="213">
        <f t="shared" si="188"/>
        <v>70</v>
      </c>
      <c r="L247" s="214">
        <f t="shared" si="189"/>
        <v>0.17948717948717949</v>
      </c>
      <c r="M247" s="209" t="s">
        <v>614</v>
      </c>
      <c r="N247" s="215">
        <v>42478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34</v>
      </c>
      <c r="B248" s="217">
        <v>42195</v>
      </c>
      <c r="C248" s="217"/>
      <c r="D248" s="218" t="s">
        <v>698</v>
      </c>
      <c r="E248" s="219" t="s">
        <v>646</v>
      </c>
      <c r="F248" s="220">
        <v>122.5</v>
      </c>
      <c r="G248" s="220"/>
      <c r="H248" s="221">
        <v>61</v>
      </c>
      <c r="I248" s="221">
        <v>172</v>
      </c>
      <c r="J248" s="222" t="s">
        <v>699</v>
      </c>
      <c r="K248" s="223">
        <f t="shared" si="188"/>
        <v>-61.5</v>
      </c>
      <c r="L248" s="224">
        <f t="shared" si="189"/>
        <v>-0.50204081632653064</v>
      </c>
      <c r="M248" s="220" t="s">
        <v>627</v>
      </c>
      <c r="N248" s="217">
        <v>43333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6">
        <v>35</v>
      </c>
      <c r="B249" s="207">
        <v>42219</v>
      </c>
      <c r="C249" s="207"/>
      <c r="D249" s="208" t="s">
        <v>700</v>
      </c>
      <c r="E249" s="209" t="s">
        <v>646</v>
      </c>
      <c r="F249" s="210">
        <v>297.5</v>
      </c>
      <c r="G249" s="209"/>
      <c r="H249" s="209">
        <v>350</v>
      </c>
      <c r="I249" s="211">
        <v>360</v>
      </c>
      <c r="J249" s="212" t="s">
        <v>701</v>
      </c>
      <c r="K249" s="213">
        <f t="shared" si="188"/>
        <v>52.5</v>
      </c>
      <c r="L249" s="214">
        <f t="shared" si="189"/>
        <v>0.17647058823529413</v>
      </c>
      <c r="M249" s="209" t="s">
        <v>614</v>
      </c>
      <c r="N249" s="215">
        <v>42232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6">
        <v>36</v>
      </c>
      <c r="B250" s="207">
        <v>42219</v>
      </c>
      <c r="C250" s="207"/>
      <c r="D250" s="208" t="s">
        <v>702</v>
      </c>
      <c r="E250" s="209" t="s">
        <v>646</v>
      </c>
      <c r="F250" s="210">
        <v>115.5</v>
      </c>
      <c r="G250" s="209"/>
      <c r="H250" s="209">
        <v>149</v>
      </c>
      <c r="I250" s="211">
        <v>140</v>
      </c>
      <c r="J250" s="212" t="s">
        <v>703</v>
      </c>
      <c r="K250" s="213">
        <f t="shared" si="188"/>
        <v>33.5</v>
      </c>
      <c r="L250" s="214">
        <f t="shared" si="189"/>
        <v>0.29004329004329005</v>
      </c>
      <c r="M250" s="209" t="s">
        <v>614</v>
      </c>
      <c r="N250" s="215">
        <v>42740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6">
        <v>37</v>
      </c>
      <c r="B251" s="207">
        <v>42251</v>
      </c>
      <c r="C251" s="207"/>
      <c r="D251" s="208" t="s">
        <v>696</v>
      </c>
      <c r="E251" s="209" t="s">
        <v>646</v>
      </c>
      <c r="F251" s="210">
        <v>226</v>
      </c>
      <c r="G251" s="209"/>
      <c r="H251" s="209">
        <v>292</v>
      </c>
      <c r="I251" s="211">
        <v>292</v>
      </c>
      <c r="J251" s="212" t="s">
        <v>704</v>
      </c>
      <c r="K251" s="213">
        <f t="shared" si="188"/>
        <v>66</v>
      </c>
      <c r="L251" s="214">
        <f t="shared" si="189"/>
        <v>0.29203539823008851</v>
      </c>
      <c r="M251" s="209" t="s">
        <v>614</v>
      </c>
      <c r="N251" s="215">
        <v>42286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6">
        <v>38</v>
      </c>
      <c r="B252" s="207">
        <v>42254</v>
      </c>
      <c r="C252" s="207"/>
      <c r="D252" s="208" t="s">
        <v>691</v>
      </c>
      <c r="E252" s="209" t="s">
        <v>646</v>
      </c>
      <c r="F252" s="210">
        <v>232.5</v>
      </c>
      <c r="G252" s="209"/>
      <c r="H252" s="209">
        <v>312.5</v>
      </c>
      <c r="I252" s="211">
        <v>310</v>
      </c>
      <c r="J252" s="212" t="s">
        <v>648</v>
      </c>
      <c r="K252" s="213">
        <f t="shared" si="188"/>
        <v>80</v>
      </c>
      <c r="L252" s="214">
        <f t="shared" si="189"/>
        <v>0.34408602150537637</v>
      </c>
      <c r="M252" s="209" t="s">
        <v>614</v>
      </c>
      <c r="N252" s="215">
        <v>42823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6">
        <v>39</v>
      </c>
      <c r="B253" s="207">
        <v>42268</v>
      </c>
      <c r="C253" s="207"/>
      <c r="D253" s="208" t="s">
        <v>705</v>
      </c>
      <c r="E253" s="209" t="s">
        <v>646</v>
      </c>
      <c r="F253" s="210">
        <v>196.5</v>
      </c>
      <c r="G253" s="209"/>
      <c r="H253" s="209">
        <v>238</v>
      </c>
      <c r="I253" s="211">
        <v>238</v>
      </c>
      <c r="J253" s="212" t="s">
        <v>704</v>
      </c>
      <c r="K253" s="213">
        <f t="shared" si="188"/>
        <v>41.5</v>
      </c>
      <c r="L253" s="214">
        <f t="shared" si="189"/>
        <v>0.21119592875318066</v>
      </c>
      <c r="M253" s="209" t="s">
        <v>614</v>
      </c>
      <c r="N253" s="215">
        <v>42291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6">
        <v>40</v>
      </c>
      <c r="B254" s="207">
        <v>42271</v>
      </c>
      <c r="C254" s="207"/>
      <c r="D254" s="208" t="s">
        <v>645</v>
      </c>
      <c r="E254" s="209" t="s">
        <v>646</v>
      </c>
      <c r="F254" s="210">
        <v>65</v>
      </c>
      <c r="G254" s="209"/>
      <c r="H254" s="209">
        <v>82</v>
      </c>
      <c r="I254" s="211">
        <v>82</v>
      </c>
      <c r="J254" s="212" t="s">
        <v>704</v>
      </c>
      <c r="K254" s="213">
        <f t="shared" si="188"/>
        <v>17</v>
      </c>
      <c r="L254" s="214">
        <f t="shared" si="189"/>
        <v>0.26153846153846155</v>
      </c>
      <c r="M254" s="209" t="s">
        <v>614</v>
      </c>
      <c r="N254" s="215">
        <v>42578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6">
        <v>41</v>
      </c>
      <c r="B255" s="207">
        <v>42291</v>
      </c>
      <c r="C255" s="207"/>
      <c r="D255" s="208" t="s">
        <v>706</v>
      </c>
      <c r="E255" s="209" t="s">
        <v>646</v>
      </c>
      <c r="F255" s="210">
        <v>144</v>
      </c>
      <c r="G255" s="209"/>
      <c r="H255" s="209">
        <v>182.5</v>
      </c>
      <c r="I255" s="211">
        <v>181</v>
      </c>
      <c r="J255" s="212" t="s">
        <v>704</v>
      </c>
      <c r="K255" s="213">
        <f t="shared" si="188"/>
        <v>38.5</v>
      </c>
      <c r="L255" s="214">
        <f t="shared" si="189"/>
        <v>0.2673611111111111</v>
      </c>
      <c r="M255" s="209" t="s">
        <v>614</v>
      </c>
      <c r="N255" s="215">
        <v>42817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6">
        <v>42</v>
      </c>
      <c r="B256" s="207">
        <v>42291</v>
      </c>
      <c r="C256" s="207"/>
      <c r="D256" s="208" t="s">
        <v>707</v>
      </c>
      <c r="E256" s="209" t="s">
        <v>646</v>
      </c>
      <c r="F256" s="210">
        <v>264</v>
      </c>
      <c r="G256" s="209"/>
      <c r="H256" s="209">
        <v>311</v>
      </c>
      <c r="I256" s="211">
        <v>311</v>
      </c>
      <c r="J256" s="212" t="s">
        <v>704</v>
      </c>
      <c r="K256" s="213">
        <f t="shared" si="188"/>
        <v>47</v>
      </c>
      <c r="L256" s="214">
        <f t="shared" si="189"/>
        <v>0.17803030303030304</v>
      </c>
      <c r="M256" s="209" t="s">
        <v>614</v>
      </c>
      <c r="N256" s="215">
        <v>42604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6">
        <v>43</v>
      </c>
      <c r="B257" s="207">
        <v>42318</v>
      </c>
      <c r="C257" s="207"/>
      <c r="D257" s="208" t="s">
        <v>708</v>
      </c>
      <c r="E257" s="209" t="s">
        <v>616</v>
      </c>
      <c r="F257" s="210">
        <v>549.5</v>
      </c>
      <c r="G257" s="209"/>
      <c r="H257" s="209">
        <v>630</v>
      </c>
      <c r="I257" s="211">
        <v>630</v>
      </c>
      <c r="J257" s="212" t="s">
        <v>704</v>
      </c>
      <c r="K257" s="213">
        <f t="shared" si="188"/>
        <v>80.5</v>
      </c>
      <c r="L257" s="214">
        <f t="shared" si="189"/>
        <v>0.1464968152866242</v>
      </c>
      <c r="M257" s="209" t="s">
        <v>614</v>
      </c>
      <c r="N257" s="215">
        <v>42419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6">
        <v>44</v>
      </c>
      <c r="B258" s="207">
        <v>42342</v>
      </c>
      <c r="C258" s="207"/>
      <c r="D258" s="208" t="s">
        <v>709</v>
      </c>
      <c r="E258" s="209" t="s">
        <v>646</v>
      </c>
      <c r="F258" s="210">
        <v>1027.5</v>
      </c>
      <c r="G258" s="209"/>
      <c r="H258" s="209">
        <v>1315</v>
      </c>
      <c r="I258" s="211">
        <v>1250</v>
      </c>
      <c r="J258" s="212" t="s">
        <v>704</v>
      </c>
      <c r="K258" s="213">
        <f t="shared" si="188"/>
        <v>287.5</v>
      </c>
      <c r="L258" s="214">
        <f t="shared" si="189"/>
        <v>0.27980535279805352</v>
      </c>
      <c r="M258" s="209" t="s">
        <v>614</v>
      </c>
      <c r="N258" s="215">
        <v>43244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6">
        <v>45</v>
      </c>
      <c r="B259" s="207">
        <v>42367</v>
      </c>
      <c r="C259" s="207"/>
      <c r="D259" s="208" t="s">
        <v>710</v>
      </c>
      <c r="E259" s="209" t="s">
        <v>646</v>
      </c>
      <c r="F259" s="210">
        <v>465</v>
      </c>
      <c r="G259" s="209"/>
      <c r="H259" s="209">
        <v>540</v>
      </c>
      <c r="I259" s="211">
        <v>540</v>
      </c>
      <c r="J259" s="212" t="s">
        <v>704</v>
      </c>
      <c r="K259" s="213">
        <f t="shared" si="188"/>
        <v>75</v>
      </c>
      <c r="L259" s="214">
        <f t="shared" si="189"/>
        <v>0.16129032258064516</v>
      </c>
      <c r="M259" s="209" t="s">
        <v>614</v>
      </c>
      <c r="N259" s="215">
        <v>42530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6">
        <v>46</v>
      </c>
      <c r="B260" s="207">
        <v>42380</v>
      </c>
      <c r="C260" s="207"/>
      <c r="D260" s="208" t="s">
        <v>392</v>
      </c>
      <c r="E260" s="209" t="s">
        <v>616</v>
      </c>
      <c r="F260" s="210">
        <v>81</v>
      </c>
      <c r="G260" s="209"/>
      <c r="H260" s="209">
        <v>110</v>
      </c>
      <c r="I260" s="211">
        <v>110</v>
      </c>
      <c r="J260" s="212" t="s">
        <v>704</v>
      </c>
      <c r="K260" s="213">
        <f t="shared" si="188"/>
        <v>29</v>
      </c>
      <c r="L260" s="214">
        <f t="shared" si="189"/>
        <v>0.35802469135802467</v>
      </c>
      <c r="M260" s="209" t="s">
        <v>614</v>
      </c>
      <c r="N260" s="215">
        <v>42745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6">
        <v>47</v>
      </c>
      <c r="B261" s="207">
        <v>42382</v>
      </c>
      <c r="C261" s="207"/>
      <c r="D261" s="208" t="s">
        <v>711</v>
      </c>
      <c r="E261" s="209" t="s">
        <v>616</v>
      </c>
      <c r="F261" s="210">
        <v>417.5</v>
      </c>
      <c r="G261" s="209"/>
      <c r="H261" s="209">
        <v>547</v>
      </c>
      <c r="I261" s="211">
        <v>535</v>
      </c>
      <c r="J261" s="212" t="s">
        <v>704</v>
      </c>
      <c r="K261" s="213">
        <f t="shared" si="188"/>
        <v>129.5</v>
      </c>
      <c r="L261" s="214">
        <f t="shared" si="189"/>
        <v>0.31017964071856285</v>
      </c>
      <c r="M261" s="209" t="s">
        <v>614</v>
      </c>
      <c r="N261" s="215">
        <v>42578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6">
        <v>48</v>
      </c>
      <c r="B262" s="207">
        <v>42408</v>
      </c>
      <c r="C262" s="207"/>
      <c r="D262" s="208" t="s">
        <v>712</v>
      </c>
      <c r="E262" s="209" t="s">
        <v>646</v>
      </c>
      <c r="F262" s="210">
        <v>650</v>
      </c>
      <c r="G262" s="209"/>
      <c r="H262" s="209">
        <v>800</v>
      </c>
      <c r="I262" s="211">
        <v>800</v>
      </c>
      <c r="J262" s="212" t="s">
        <v>704</v>
      </c>
      <c r="K262" s="213">
        <f t="shared" si="188"/>
        <v>150</v>
      </c>
      <c r="L262" s="214">
        <f t="shared" si="189"/>
        <v>0.23076923076923078</v>
      </c>
      <c r="M262" s="209" t="s">
        <v>614</v>
      </c>
      <c r="N262" s="215">
        <v>43154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6">
        <v>49</v>
      </c>
      <c r="B263" s="207">
        <v>42433</v>
      </c>
      <c r="C263" s="207"/>
      <c r="D263" s="208" t="s">
        <v>212</v>
      </c>
      <c r="E263" s="209" t="s">
        <v>646</v>
      </c>
      <c r="F263" s="210">
        <v>437.5</v>
      </c>
      <c r="G263" s="209"/>
      <c r="H263" s="209">
        <v>504.5</v>
      </c>
      <c r="I263" s="211">
        <v>522</v>
      </c>
      <c r="J263" s="212" t="s">
        <v>713</v>
      </c>
      <c r="K263" s="213">
        <f t="shared" si="188"/>
        <v>67</v>
      </c>
      <c r="L263" s="214">
        <f t="shared" si="189"/>
        <v>0.15314285714285714</v>
      </c>
      <c r="M263" s="209" t="s">
        <v>614</v>
      </c>
      <c r="N263" s="215">
        <v>42480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6">
        <v>50</v>
      </c>
      <c r="B264" s="207">
        <v>42438</v>
      </c>
      <c r="C264" s="207"/>
      <c r="D264" s="208" t="s">
        <v>714</v>
      </c>
      <c r="E264" s="209" t="s">
        <v>646</v>
      </c>
      <c r="F264" s="210">
        <v>189.5</v>
      </c>
      <c r="G264" s="209"/>
      <c r="H264" s="209">
        <v>218</v>
      </c>
      <c r="I264" s="211">
        <v>218</v>
      </c>
      <c r="J264" s="212" t="s">
        <v>704</v>
      </c>
      <c r="K264" s="213">
        <f t="shared" si="188"/>
        <v>28.5</v>
      </c>
      <c r="L264" s="214">
        <f t="shared" si="189"/>
        <v>0.15039577836411611</v>
      </c>
      <c r="M264" s="209" t="s">
        <v>614</v>
      </c>
      <c r="N264" s="215">
        <v>43034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51</v>
      </c>
      <c r="B265" s="217">
        <v>42471</v>
      </c>
      <c r="C265" s="217"/>
      <c r="D265" s="225" t="s">
        <v>715</v>
      </c>
      <c r="E265" s="220" t="s">
        <v>646</v>
      </c>
      <c r="F265" s="220">
        <v>36.5</v>
      </c>
      <c r="G265" s="221"/>
      <c r="H265" s="221">
        <v>15.85</v>
      </c>
      <c r="I265" s="221">
        <v>60</v>
      </c>
      <c r="J265" s="222" t="s">
        <v>716</v>
      </c>
      <c r="K265" s="223">
        <f t="shared" si="188"/>
        <v>-20.65</v>
      </c>
      <c r="L265" s="224">
        <f t="shared" si="189"/>
        <v>-0.5657534246575342</v>
      </c>
      <c r="M265" s="220" t="s">
        <v>627</v>
      </c>
      <c r="N265" s="228">
        <v>43627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6">
        <v>52</v>
      </c>
      <c r="B266" s="207">
        <v>42472</v>
      </c>
      <c r="C266" s="207"/>
      <c r="D266" s="208" t="s">
        <v>717</v>
      </c>
      <c r="E266" s="209" t="s">
        <v>646</v>
      </c>
      <c r="F266" s="210">
        <v>93</v>
      </c>
      <c r="G266" s="209"/>
      <c r="H266" s="209">
        <v>149</v>
      </c>
      <c r="I266" s="211">
        <v>140</v>
      </c>
      <c r="J266" s="212" t="s">
        <v>718</v>
      </c>
      <c r="K266" s="213">
        <f t="shared" si="188"/>
        <v>56</v>
      </c>
      <c r="L266" s="214">
        <f t="shared" si="189"/>
        <v>0.60215053763440862</v>
      </c>
      <c r="M266" s="209" t="s">
        <v>614</v>
      </c>
      <c r="N266" s="215">
        <v>42740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6">
        <v>53</v>
      </c>
      <c r="B267" s="207">
        <v>42472</v>
      </c>
      <c r="C267" s="207"/>
      <c r="D267" s="208" t="s">
        <v>719</v>
      </c>
      <c r="E267" s="209" t="s">
        <v>646</v>
      </c>
      <c r="F267" s="210">
        <v>130</v>
      </c>
      <c r="G267" s="209"/>
      <c r="H267" s="209">
        <v>150</v>
      </c>
      <c r="I267" s="211" t="s">
        <v>720</v>
      </c>
      <c r="J267" s="212" t="s">
        <v>704</v>
      </c>
      <c r="K267" s="213">
        <f t="shared" si="188"/>
        <v>20</v>
      </c>
      <c r="L267" s="214">
        <f t="shared" si="189"/>
        <v>0.15384615384615385</v>
      </c>
      <c r="M267" s="209" t="s">
        <v>614</v>
      </c>
      <c r="N267" s="215">
        <v>42564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6">
        <v>54</v>
      </c>
      <c r="B268" s="207">
        <v>42473</v>
      </c>
      <c r="C268" s="207"/>
      <c r="D268" s="208" t="s">
        <v>721</v>
      </c>
      <c r="E268" s="209" t="s">
        <v>646</v>
      </c>
      <c r="F268" s="210">
        <v>196</v>
      </c>
      <c r="G268" s="209"/>
      <c r="H268" s="209">
        <v>299</v>
      </c>
      <c r="I268" s="211">
        <v>299</v>
      </c>
      <c r="J268" s="212" t="s">
        <v>704</v>
      </c>
      <c r="K268" s="213">
        <v>103</v>
      </c>
      <c r="L268" s="214">
        <v>0.52551020408163296</v>
      </c>
      <c r="M268" s="209" t="s">
        <v>614</v>
      </c>
      <c r="N268" s="215">
        <v>42620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6">
        <v>55</v>
      </c>
      <c r="B269" s="207">
        <v>42473</v>
      </c>
      <c r="C269" s="207"/>
      <c r="D269" s="208" t="s">
        <v>722</v>
      </c>
      <c r="E269" s="209" t="s">
        <v>646</v>
      </c>
      <c r="F269" s="210">
        <v>88</v>
      </c>
      <c r="G269" s="209"/>
      <c r="H269" s="209">
        <v>103</v>
      </c>
      <c r="I269" s="211">
        <v>103</v>
      </c>
      <c r="J269" s="212" t="s">
        <v>704</v>
      </c>
      <c r="K269" s="213">
        <v>15</v>
      </c>
      <c r="L269" s="214">
        <v>0.170454545454545</v>
      </c>
      <c r="M269" s="209" t="s">
        <v>614</v>
      </c>
      <c r="N269" s="215">
        <v>42530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6">
        <v>56</v>
      </c>
      <c r="B270" s="207">
        <v>42492</v>
      </c>
      <c r="C270" s="207"/>
      <c r="D270" s="208" t="s">
        <v>723</v>
      </c>
      <c r="E270" s="209" t="s">
        <v>646</v>
      </c>
      <c r="F270" s="210">
        <v>127.5</v>
      </c>
      <c r="G270" s="209"/>
      <c r="H270" s="209">
        <v>148</v>
      </c>
      <c r="I270" s="211" t="s">
        <v>724</v>
      </c>
      <c r="J270" s="212" t="s">
        <v>704</v>
      </c>
      <c r="K270" s="213">
        <f t="shared" ref="K270:K274" si="190">H270-F270</f>
        <v>20.5</v>
      </c>
      <c r="L270" s="214">
        <f t="shared" ref="L270:L274" si="191">K270/F270</f>
        <v>0.16078431372549021</v>
      </c>
      <c r="M270" s="209" t="s">
        <v>614</v>
      </c>
      <c r="N270" s="215">
        <v>42564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6">
        <v>57</v>
      </c>
      <c r="B271" s="207">
        <v>42493</v>
      </c>
      <c r="C271" s="207"/>
      <c r="D271" s="208" t="s">
        <v>725</v>
      </c>
      <c r="E271" s="209" t="s">
        <v>646</v>
      </c>
      <c r="F271" s="210">
        <v>675</v>
      </c>
      <c r="G271" s="209"/>
      <c r="H271" s="209">
        <v>815</v>
      </c>
      <c r="I271" s="211" t="s">
        <v>726</v>
      </c>
      <c r="J271" s="212" t="s">
        <v>704</v>
      </c>
      <c r="K271" s="213">
        <f t="shared" si="190"/>
        <v>140</v>
      </c>
      <c r="L271" s="214">
        <f t="shared" si="191"/>
        <v>0.2074074074074074</v>
      </c>
      <c r="M271" s="209" t="s">
        <v>614</v>
      </c>
      <c r="N271" s="215">
        <v>43154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58</v>
      </c>
      <c r="B272" s="217">
        <v>42522</v>
      </c>
      <c r="C272" s="217"/>
      <c r="D272" s="218" t="s">
        <v>727</v>
      </c>
      <c r="E272" s="219" t="s">
        <v>646</v>
      </c>
      <c r="F272" s="220">
        <v>500</v>
      </c>
      <c r="G272" s="220"/>
      <c r="H272" s="221">
        <v>232.5</v>
      </c>
      <c r="I272" s="221" t="s">
        <v>728</v>
      </c>
      <c r="J272" s="222" t="s">
        <v>729</v>
      </c>
      <c r="K272" s="223">
        <f t="shared" si="190"/>
        <v>-267.5</v>
      </c>
      <c r="L272" s="224">
        <f t="shared" si="191"/>
        <v>-0.53500000000000003</v>
      </c>
      <c r="M272" s="220" t="s">
        <v>627</v>
      </c>
      <c r="N272" s="217">
        <v>43735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6">
        <v>59</v>
      </c>
      <c r="B273" s="207">
        <v>42527</v>
      </c>
      <c r="C273" s="207"/>
      <c r="D273" s="208" t="s">
        <v>562</v>
      </c>
      <c r="E273" s="209" t="s">
        <v>646</v>
      </c>
      <c r="F273" s="210">
        <v>110</v>
      </c>
      <c r="G273" s="209"/>
      <c r="H273" s="209">
        <v>126.5</v>
      </c>
      <c r="I273" s="211">
        <v>125</v>
      </c>
      <c r="J273" s="212" t="s">
        <v>655</v>
      </c>
      <c r="K273" s="213">
        <f t="shared" si="190"/>
        <v>16.5</v>
      </c>
      <c r="L273" s="214">
        <f t="shared" si="191"/>
        <v>0.15</v>
      </c>
      <c r="M273" s="209" t="s">
        <v>614</v>
      </c>
      <c r="N273" s="215">
        <v>42552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6">
        <v>60</v>
      </c>
      <c r="B274" s="207">
        <v>42538</v>
      </c>
      <c r="C274" s="207"/>
      <c r="D274" s="208" t="s">
        <v>730</v>
      </c>
      <c r="E274" s="209" t="s">
        <v>646</v>
      </c>
      <c r="F274" s="210">
        <v>44</v>
      </c>
      <c r="G274" s="209"/>
      <c r="H274" s="209">
        <v>69.5</v>
      </c>
      <c r="I274" s="211">
        <v>69.5</v>
      </c>
      <c r="J274" s="212" t="s">
        <v>731</v>
      </c>
      <c r="K274" s="213">
        <f t="shared" si="190"/>
        <v>25.5</v>
      </c>
      <c r="L274" s="214">
        <f t="shared" si="191"/>
        <v>0.57954545454545459</v>
      </c>
      <c r="M274" s="209" t="s">
        <v>614</v>
      </c>
      <c r="N274" s="215">
        <v>42977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6">
        <v>61</v>
      </c>
      <c r="B275" s="207">
        <v>42549</v>
      </c>
      <c r="C275" s="207"/>
      <c r="D275" s="208" t="s">
        <v>732</v>
      </c>
      <c r="E275" s="209" t="s">
        <v>646</v>
      </c>
      <c r="F275" s="210">
        <v>262.5</v>
      </c>
      <c r="G275" s="209"/>
      <c r="H275" s="209">
        <v>340</v>
      </c>
      <c r="I275" s="211">
        <v>333</v>
      </c>
      <c r="J275" s="212" t="s">
        <v>733</v>
      </c>
      <c r="K275" s="213">
        <v>77.5</v>
      </c>
      <c r="L275" s="214">
        <v>0.29523809523809502</v>
      </c>
      <c r="M275" s="209" t="s">
        <v>614</v>
      </c>
      <c r="N275" s="215">
        <v>43017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6">
        <v>62</v>
      </c>
      <c r="B276" s="207">
        <v>42549</v>
      </c>
      <c r="C276" s="207"/>
      <c r="D276" s="208" t="s">
        <v>734</v>
      </c>
      <c r="E276" s="209" t="s">
        <v>646</v>
      </c>
      <c r="F276" s="210">
        <v>840</v>
      </c>
      <c r="G276" s="209"/>
      <c r="H276" s="209">
        <v>1230</v>
      </c>
      <c r="I276" s="211">
        <v>1230</v>
      </c>
      <c r="J276" s="212" t="s">
        <v>704</v>
      </c>
      <c r="K276" s="213">
        <v>390</v>
      </c>
      <c r="L276" s="214">
        <v>0.46428571428571402</v>
      </c>
      <c r="M276" s="209" t="s">
        <v>614</v>
      </c>
      <c r="N276" s="215">
        <v>42649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63</v>
      </c>
      <c r="B277" s="230">
        <v>42556</v>
      </c>
      <c r="C277" s="230"/>
      <c r="D277" s="231" t="s">
        <v>735</v>
      </c>
      <c r="E277" s="232" t="s">
        <v>646</v>
      </c>
      <c r="F277" s="232">
        <v>395</v>
      </c>
      <c r="G277" s="233"/>
      <c r="H277" s="233">
        <f>(468.5+342.5)/2</f>
        <v>405.5</v>
      </c>
      <c r="I277" s="233">
        <v>510</v>
      </c>
      <c r="J277" s="234" t="s">
        <v>736</v>
      </c>
      <c r="K277" s="235">
        <f t="shared" ref="K277:K283" si="192">H277-F277</f>
        <v>10.5</v>
      </c>
      <c r="L277" s="236">
        <f t="shared" ref="L277:L283" si="193">K277/F277</f>
        <v>2.6582278481012658E-2</v>
      </c>
      <c r="M277" s="232" t="s">
        <v>737</v>
      </c>
      <c r="N277" s="230">
        <v>43606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64</v>
      </c>
      <c r="B278" s="217">
        <v>42584</v>
      </c>
      <c r="C278" s="217"/>
      <c r="D278" s="218" t="s">
        <v>738</v>
      </c>
      <c r="E278" s="219" t="s">
        <v>616</v>
      </c>
      <c r="F278" s="220">
        <f>169.5-12.8</f>
        <v>156.69999999999999</v>
      </c>
      <c r="G278" s="220"/>
      <c r="H278" s="221">
        <v>77</v>
      </c>
      <c r="I278" s="221" t="s">
        <v>739</v>
      </c>
      <c r="J278" s="222" t="s">
        <v>740</v>
      </c>
      <c r="K278" s="223">
        <f t="shared" si="192"/>
        <v>-79.699999999999989</v>
      </c>
      <c r="L278" s="224">
        <f t="shared" si="193"/>
        <v>-0.50861518825781749</v>
      </c>
      <c r="M278" s="220" t="s">
        <v>627</v>
      </c>
      <c r="N278" s="217">
        <v>43522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65</v>
      </c>
      <c r="B279" s="217">
        <v>42586</v>
      </c>
      <c r="C279" s="217"/>
      <c r="D279" s="218" t="s">
        <v>741</v>
      </c>
      <c r="E279" s="219" t="s">
        <v>646</v>
      </c>
      <c r="F279" s="220">
        <v>400</v>
      </c>
      <c r="G279" s="220"/>
      <c r="H279" s="221">
        <v>305</v>
      </c>
      <c r="I279" s="221">
        <v>475</v>
      </c>
      <c r="J279" s="222" t="s">
        <v>742</v>
      </c>
      <c r="K279" s="223">
        <f t="shared" si="192"/>
        <v>-95</v>
      </c>
      <c r="L279" s="224">
        <f t="shared" si="193"/>
        <v>-0.23749999999999999</v>
      </c>
      <c r="M279" s="220" t="s">
        <v>627</v>
      </c>
      <c r="N279" s="217">
        <v>43606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6">
        <v>66</v>
      </c>
      <c r="B280" s="207">
        <v>42593</v>
      </c>
      <c r="C280" s="207"/>
      <c r="D280" s="208" t="s">
        <v>743</v>
      </c>
      <c r="E280" s="209" t="s">
        <v>646</v>
      </c>
      <c r="F280" s="210">
        <v>86.5</v>
      </c>
      <c r="G280" s="209"/>
      <c r="H280" s="209">
        <v>130</v>
      </c>
      <c r="I280" s="211">
        <v>130</v>
      </c>
      <c r="J280" s="212" t="s">
        <v>744</v>
      </c>
      <c r="K280" s="213">
        <f t="shared" si="192"/>
        <v>43.5</v>
      </c>
      <c r="L280" s="214">
        <f t="shared" si="193"/>
        <v>0.50289017341040465</v>
      </c>
      <c r="M280" s="209" t="s">
        <v>614</v>
      </c>
      <c r="N280" s="215">
        <v>43091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67</v>
      </c>
      <c r="B281" s="217">
        <v>42600</v>
      </c>
      <c r="C281" s="217"/>
      <c r="D281" s="218" t="s">
        <v>111</v>
      </c>
      <c r="E281" s="219" t="s">
        <v>646</v>
      </c>
      <c r="F281" s="220">
        <v>133.5</v>
      </c>
      <c r="G281" s="220"/>
      <c r="H281" s="221">
        <v>126.5</v>
      </c>
      <c r="I281" s="221">
        <v>178</v>
      </c>
      <c r="J281" s="222" t="s">
        <v>745</v>
      </c>
      <c r="K281" s="223">
        <f t="shared" si="192"/>
        <v>-7</v>
      </c>
      <c r="L281" s="224">
        <f t="shared" si="193"/>
        <v>-5.2434456928838954E-2</v>
      </c>
      <c r="M281" s="220" t="s">
        <v>627</v>
      </c>
      <c r="N281" s="217">
        <v>42615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6">
        <v>68</v>
      </c>
      <c r="B282" s="207">
        <v>42613</v>
      </c>
      <c r="C282" s="207"/>
      <c r="D282" s="208" t="s">
        <v>746</v>
      </c>
      <c r="E282" s="209" t="s">
        <v>646</v>
      </c>
      <c r="F282" s="210">
        <v>560</v>
      </c>
      <c r="G282" s="209"/>
      <c r="H282" s="209">
        <v>725</v>
      </c>
      <c r="I282" s="211">
        <v>725</v>
      </c>
      <c r="J282" s="212" t="s">
        <v>648</v>
      </c>
      <c r="K282" s="213">
        <f t="shared" si="192"/>
        <v>165</v>
      </c>
      <c r="L282" s="214">
        <f t="shared" si="193"/>
        <v>0.29464285714285715</v>
      </c>
      <c r="M282" s="209" t="s">
        <v>614</v>
      </c>
      <c r="N282" s="215">
        <v>42456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6">
        <v>69</v>
      </c>
      <c r="B283" s="207">
        <v>42614</v>
      </c>
      <c r="C283" s="207"/>
      <c r="D283" s="208" t="s">
        <v>747</v>
      </c>
      <c r="E283" s="209" t="s">
        <v>646</v>
      </c>
      <c r="F283" s="210">
        <v>160.5</v>
      </c>
      <c r="G283" s="209"/>
      <c r="H283" s="209">
        <v>210</v>
      </c>
      <c r="I283" s="211">
        <v>210</v>
      </c>
      <c r="J283" s="212" t="s">
        <v>648</v>
      </c>
      <c r="K283" s="213">
        <f t="shared" si="192"/>
        <v>49.5</v>
      </c>
      <c r="L283" s="214">
        <f t="shared" si="193"/>
        <v>0.30841121495327101</v>
      </c>
      <c r="M283" s="209" t="s">
        <v>614</v>
      </c>
      <c r="N283" s="215">
        <v>42871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6">
        <v>70</v>
      </c>
      <c r="B284" s="207">
        <v>42646</v>
      </c>
      <c r="C284" s="207"/>
      <c r="D284" s="208" t="s">
        <v>407</v>
      </c>
      <c r="E284" s="209" t="s">
        <v>646</v>
      </c>
      <c r="F284" s="210">
        <v>430</v>
      </c>
      <c r="G284" s="209"/>
      <c r="H284" s="209">
        <v>596</v>
      </c>
      <c r="I284" s="211">
        <v>575</v>
      </c>
      <c r="J284" s="212" t="s">
        <v>748</v>
      </c>
      <c r="K284" s="213">
        <v>166</v>
      </c>
      <c r="L284" s="214">
        <v>0.38604651162790699</v>
      </c>
      <c r="M284" s="209" t="s">
        <v>614</v>
      </c>
      <c r="N284" s="215">
        <v>42769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6">
        <v>71</v>
      </c>
      <c r="B285" s="207">
        <v>42657</v>
      </c>
      <c r="C285" s="207"/>
      <c r="D285" s="208" t="s">
        <v>749</v>
      </c>
      <c r="E285" s="209" t="s">
        <v>646</v>
      </c>
      <c r="F285" s="210">
        <v>280</v>
      </c>
      <c r="G285" s="209"/>
      <c r="H285" s="209">
        <v>345</v>
      </c>
      <c r="I285" s="211">
        <v>345</v>
      </c>
      <c r="J285" s="212" t="s">
        <v>648</v>
      </c>
      <c r="K285" s="213">
        <f t="shared" ref="K285:K290" si="194">H285-F285</f>
        <v>65</v>
      </c>
      <c r="L285" s="214">
        <f t="shared" ref="L285:L286" si="195">K285/F285</f>
        <v>0.23214285714285715</v>
      </c>
      <c r="M285" s="209" t="s">
        <v>614</v>
      </c>
      <c r="N285" s="215">
        <v>42814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6">
        <v>72</v>
      </c>
      <c r="B286" s="207">
        <v>42657</v>
      </c>
      <c r="C286" s="207"/>
      <c r="D286" s="208" t="s">
        <v>750</v>
      </c>
      <c r="E286" s="209" t="s">
        <v>646</v>
      </c>
      <c r="F286" s="210">
        <v>245</v>
      </c>
      <c r="G286" s="209"/>
      <c r="H286" s="209">
        <v>325.5</v>
      </c>
      <c r="I286" s="211">
        <v>330</v>
      </c>
      <c r="J286" s="212" t="s">
        <v>751</v>
      </c>
      <c r="K286" s="213">
        <f t="shared" si="194"/>
        <v>80.5</v>
      </c>
      <c r="L286" s="214">
        <f t="shared" si="195"/>
        <v>0.32857142857142857</v>
      </c>
      <c r="M286" s="209" t="s">
        <v>614</v>
      </c>
      <c r="N286" s="215">
        <v>42769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6">
        <v>73</v>
      </c>
      <c r="B287" s="207">
        <v>42660</v>
      </c>
      <c r="C287" s="207"/>
      <c r="D287" s="208" t="s">
        <v>352</v>
      </c>
      <c r="E287" s="209" t="s">
        <v>646</v>
      </c>
      <c r="F287" s="210">
        <v>125</v>
      </c>
      <c r="G287" s="209"/>
      <c r="H287" s="209">
        <v>160</v>
      </c>
      <c r="I287" s="211">
        <v>160</v>
      </c>
      <c r="J287" s="212" t="s">
        <v>704</v>
      </c>
      <c r="K287" s="213">
        <f t="shared" si="194"/>
        <v>35</v>
      </c>
      <c r="L287" s="214">
        <v>0.28000000000000003</v>
      </c>
      <c r="M287" s="209" t="s">
        <v>614</v>
      </c>
      <c r="N287" s="215">
        <v>42803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6">
        <v>74</v>
      </c>
      <c r="B288" s="207">
        <v>42660</v>
      </c>
      <c r="C288" s="207"/>
      <c r="D288" s="208" t="s">
        <v>484</v>
      </c>
      <c r="E288" s="209" t="s">
        <v>646</v>
      </c>
      <c r="F288" s="210">
        <v>114</v>
      </c>
      <c r="G288" s="209"/>
      <c r="H288" s="209">
        <v>145</v>
      </c>
      <c r="I288" s="211">
        <v>145</v>
      </c>
      <c r="J288" s="212" t="s">
        <v>704</v>
      </c>
      <c r="K288" s="213">
        <f t="shared" si="194"/>
        <v>31</v>
      </c>
      <c r="L288" s="214">
        <f t="shared" ref="L288:L290" si="196">K288/F288</f>
        <v>0.27192982456140352</v>
      </c>
      <c r="M288" s="209" t="s">
        <v>614</v>
      </c>
      <c r="N288" s="215">
        <v>42859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6">
        <v>75</v>
      </c>
      <c r="B289" s="207">
        <v>42660</v>
      </c>
      <c r="C289" s="207"/>
      <c r="D289" s="208" t="s">
        <v>752</v>
      </c>
      <c r="E289" s="209" t="s">
        <v>646</v>
      </c>
      <c r="F289" s="210">
        <v>212</v>
      </c>
      <c r="G289" s="209"/>
      <c r="H289" s="209">
        <v>280</v>
      </c>
      <c r="I289" s="211">
        <v>276</v>
      </c>
      <c r="J289" s="212" t="s">
        <v>753</v>
      </c>
      <c r="K289" s="213">
        <f t="shared" si="194"/>
        <v>68</v>
      </c>
      <c r="L289" s="214">
        <f t="shared" si="196"/>
        <v>0.32075471698113206</v>
      </c>
      <c r="M289" s="209" t="s">
        <v>614</v>
      </c>
      <c r="N289" s="215">
        <v>42858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6">
        <v>76</v>
      </c>
      <c r="B290" s="207">
        <v>42678</v>
      </c>
      <c r="C290" s="207"/>
      <c r="D290" s="208" t="s">
        <v>472</v>
      </c>
      <c r="E290" s="209" t="s">
        <v>646</v>
      </c>
      <c r="F290" s="210">
        <v>155</v>
      </c>
      <c r="G290" s="209"/>
      <c r="H290" s="209">
        <v>210</v>
      </c>
      <c r="I290" s="211">
        <v>210</v>
      </c>
      <c r="J290" s="212" t="s">
        <v>754</v>
      </c>
      <c r="K290" s="213">
        <f t="shared" si="194"/>
        <v>55</v>
      </c>
      <c r="L290" s="214">
        <f t="shared" si="196"/>
        <v>0.35483870967741937</v>
      </c>
      <c r="M290" s="209" t="s">
        <v>614</v>
      </c>
      <c r="N290" s="215">
        <v>42944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77</v>
      </c>
      <c r="B291" s="217">
        <v>42710</v>
      </c>
      <c r="C291" s="217"/>
      <c r="D291" s="218" t="s">
        <v>755</v>
      </c>
      <c r="E291" s="219" t="s">
        <v>646</v>
      </c>
      <c r="F291" s="220">
        <v>150.5</v>
      </c>
      <c r="G291" s="220"/>
      <c r="H291" s="221">
        <v>72.5</v>
      </c>
      <c r="I291" s="221">
        <v>174</v>
      </c>
      <c r="J291" s="222" t="s">
        <v>756</v>
      </c>
      <c r="K291" s="223">
        <v>-78</v>
      </c>
      <c r="L291" s="224">
        <v>-0.51827242524916906</v>
      </c>
      <c r="M291" s="220" t="s">
        <v>627</v>
      </c>
      <c r="N291" s="217">
        <v>43333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6">
        <v>78</v>
      </c>
      <c r="B292" s="207">
        <v>42712</v>
      </c>
      <c r="C292" s="207"/>
      <c r="D292" s="208" t="s">
        <v>757</v>
      </c>
      <c r="E292" s="209" t="s">
        <v>646</v>
      </c>
      <c r="F292" s="210">
        <v>380</v>
      </c>
      <c r="G292" s="209"/>
      <c r="H292" s="209">
        <v>478</v>
      </c>
      <c r="I292" s="211">
        <v>468</v>
      </c>
      <c r="J292" s="212" t="s">
        <v>704</v>
      </c>
      <c r="K292" s="213">
        <f t="shared" ref="K292:K294" si="197">H292-F292</f>
        <v>98</v>
      </c>
      <c r="L292" s="214">
        <f t="shared" ref="L292:L294" si="198">K292/F292</f>
        <v>0.25789473684210529</v>
      </c>
      <c r="M292" s="209" t="s">
        <v>614</v>
      </c>
      <c r="N292" s="215">
        <v>43025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6">
        <v>79</v>
      </c>
      <c r="B293" s="207">
        <v>42734</v>
      </c>
      <c r="C293" s="207"/>
      <c r="D293" s="208" t="s">
        <v>110</v>
      </c>
      <c r="E293" s="209" t="s">
        <v>646</v>
      </c>
      <c r="F293" s="210">
        <v>305</v>
      </c>
      <c r="G293" s="209"/>
      <c r="H293" s="209">
        <v>375</v>
      </c>
      <c r="I293" s="211">
        <v>375</v>
      </c>
      <c r="J293" s="212" t="s">
        <v>704</v>
      </c>
      <c r="K293" s="213">
        <f t="shared" si="197"/>
        <v>70</v>
      </c>
      <c r="L293" s="214">
        <f t="shared" si="198"/>
        <v>0.22950819672131148</v>
      </c>
      <c r="M293" s="209" t="s">
        <v>614</v>
      </c>
      <c r="N293" s="215">
        <v>42768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6">
        <v>80</v>
      </c>
      <c r="B294" s="207">
        <v>42739</v>
      </c>
      <c r="C294" s="207"/>
      <c r="D294" s="208" t="s">
        <v>96</v>
      </c>
      <c r="E294" s="209" t="s">
        <v>646</v>
      </c>
      <c r="F294" s="210">
        <v>99.5</v>
      </c>
      <c r="G294" s="209"/>
      <c r="H294" s="209">
        <v>158</v>
      </c>
      <c r="I294" s="211">
        <v>158</v>
      </c>
      <c r="J294" s="212" t="s">
        <v>704</v>
      </c>
      <c r="K294" s="213">
        <f t="shared" si="197"/>
        <v>58.5</v>
      </c>
      <c r="L294" s="214">
        <f t="shared" si="198"/>
        <v>0.5879396984924623</v>
      </c>
      <c r="M294" s="209" t="s">
        <v>614</v>
      </c>
      <c r="N294" s="215">
        <v>42898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6">
        <v>81</v>
      </c>
      <c r="B295" s="207">
        <v>42739</v>
      </c>
      <c r="C295" s="207"/>
      <c r="D295" s="208" t="s">
        <v>96</v>
      </c>
      <c r="E295" s="209" t="s">
        <v>646</v>
      </c>
      <c r="F295" s="210">
        <v>99.5</v>
      </c>
      <c r="G295" s="209"/>
      <c r="H295" s="209">
        <v>158</v>
      </c>
      <c r="I295" s="211">
        <v>158</v>
      </c>
      <c r="J295" s="212" t="s">
        <v>704</v>
      </c>
      <c r="K295" s="213">
        <v>58.5</v>
      </c>
      <c r="L295" s="214">
        <v>0.58793969849246197</v>
      </c>
      <c r="M295" s="209" t="s">
        <v>614</v>
      </c>
      <c r="N295" s="215">
        <v>42898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6">
        <v>82</v>
      </c>
      <c r="B296" s="207">
        <v>42786</v>
      </c>
      <c r="C296" s="207"/>
      <c r="D296" s="208" t="s">
        <v>187</v>
      </c>
      <c r="E296" s="209" t="s">
        <v>646</v>
      </c>
      <c r="F296" s="210">
        <v>140.5</v>
      </c>
      <c r="G296" s="209"/>
      <c r="H296" s="209">
        <v>220</v>
      </c>
      <c r="I296" s="211">
        <v>220</v>
      </c>
      <c r="J296" s="212" t="s">
        <v>704</v>
      </c>
      <c r="K296" s="213">
        <f>H296-F296</f>
        <v>79.5</v>
      </c>
      <c r="L296" s="214">
        <f>K296/F296</f>
        <v>0.5658362989323843</v>
      </c>
      <c r="M296" s="209" t="s">
        <v>614</v>
      </c>
      <c r="N296" s="215">
        <v>42864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6">
        <v>83</v>
      </c>
      <c r="B297" s="207">
        <v>42786</v>
      </c>
      <c r="C297" s="207"/>
      <c r="D297" s="208" t="s">
        <v>758</v>
      </c>
      <c r="E297" s="209" t="s">
        <v>646</v>
      </c>
      <c r="F297" s="210">
        <v>202.5</v>
      </c>
      <c r="G297" s="209"/>
      <c r="H297" s="209">
        <v>234</v>
      </c>
      <c r="I297" s="211">
        <v>234</v>
      </c>
      <c r="J297" s="212" t="s">
        <v>704</v>
      </c>
      <c r="K297" s="213">
        <v>31.5</v>
      </c>
      <c r="L297" s="214">
        <v>0.155555555555556</v>
      </c>
      <c r="M297" s="209" t="s">
        <v>614</v>
      </c>
      <c r="N297" s="215">
        <v>42836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6">
        <v>84</v>
      </c>
      <c r="B298" s="207">
        <v>42818</v>
      </c>
      <c r="C298" s="207"/>
      <c r="D298" s="208" t="s">
        <v>759</v>
      </c>
      <c r="E298" s="209" t="s">
        <v>646</v>
      </c>
      <c r="F298" s="210">
        <v>300.5</v>
      </c>
      <c r="G298" s="209"/>
      <c r="H298" s="209">
        <v>417.5</v>
      </c>
      <c r="I298" s="211">
        <v>420</v>
      </c>
      <c r="J298" s="212" t="s">
        <v>760</v>
      </c>
      <c r="K298" s="213">
        <f>H298-F298</f>
        <v>117</v>
      </c>
      <c r="L298" s="214">
        <f>K298/F298</f>
        <v>0.38935108153078202</v>
      </c>
      <c r="M298" s="209" t="s">
        <v>614</v>
      </c>
      <c r="N298" s="215">
        <v>43070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6">
        <v>85</v>
      </c>
      <c r="B299" s="207">
        <v>42818</v>
      </c>
      <c r="C299" s="207"/>
      <c r="D299" s="208" t="s">
        <v>734</v>
      </c>
      <c r="E299" s="209" t="s">
        <v>646</v>
      </c>
      <c r="F299" s="210">
        <v>850</v>
      </c>
      <c r="G299" s="209"/>
      <c r="H299" s="209">
        <v>1042.5</v>
      </c>
      <c r="I299" s="211">
        <v>1023</v>
      </c>
      <c r="J299" s="212" t="s">
        <v>761</v>
      </c>
      <c r="K299" s="213">
        <v>192.5</v>
      </c>
      <c r="L299" s="214">
        <v>0.22647058823529401</v>
      </c>
      <c r="M299" s="209" t="s">
        <v>614</v>
      </c>
      <c r="N299" s="215">
        <v>42830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6">
        <v>86</v>
      </c>
      <c r="B300" s="207">
        <v>42830</v>
      </c>
      <c r="C300" s="207"/>
      <c r="D300" s="208" t="s">
        <v>503</v>
      </c>
      <c r="E300" s="209" t="s">
        <v>646</v>
      </c>
      <c r="F300" s="210">
        <v>785</v>
      </c>
      <c r="G300" s="209"/>
      <c r="H300" s="209">
        <v>930</v>
      </c>
      <c r="I300" s="211">
        <v>920</v>
      </c>
      <c r="J300" s="212" t="s">
        <v>762</v>
      </c>
      <c r="K300" s="213">
        <f>H300-F300</f>
        <v>145</v>
      </c>
      <c r="L300" s="214">
        <f>K300/F300</f>
        <v>0.18471337579617833</v>
      </c>
      <c r="M300" s="209" t="s">
        <v>614</v>
      </c>
      <c r="N300" s="215">
        <v>42976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87</v>
      </c>
      <c r="B301" s="217">
        <v>42831</v>
      </c>
      <c r="C301" s="217"/>
      <c r="D301" s="218" t="s">
        <v>763</v>
      </c>
      <c r="E301" s="219" t="s">
        <v>646</v>
      </c>
      <c r="F301" s="220">
        <v>40</v>
      </c>
      <c r="G301" s="220"/>
      <c r="H301" s="221">
        <v>13.1</v>
      </c>
      <c r="I301" s="221">
        <v>60</v>
      </c>
      <c r="J301" s="222" t="s">
        <v>764</v>
      </c>
      <c r="K301" s="223">
        <v>-26.9</v>
      </c>
      <c r="L301" s="224">
        <v>-0.67249999999999999</v>
      </c>
      <c r="M301" s="220" t="s">
        <v>627</v>
      </c>
      <c r="N301" s="217">
        <v>43138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6">
        <v>88</v>
      </c>
      <c r="B302" s="207">
        <v>42837</v>
      </c>
      <c r="C302" s="207"/>
      <c r="D302" s="208" t="s">
        <v>95</v>
      </c>
      <c r="E302" s="209" t="s">
        <v>646</v>
      </c>
      <c r="F302" s="210">
        <v>289.5</v>
      </c>
      <c r="G302" s="209"/>
      <c r="H302" s="209">
        <v>354</v>
      </c>
      <c r="I302" s="211">
        <v>360</v>
      </c>
      <c r="J302" s="212" t="s">
        <v>765</v>
      </c>
      <c r="K302" s="213">
        <f t="shared" ref="K302:K310" si="199">H302-F302</f>
        <v>64.5</v>
      </c>
      <c r="L302" s="214">
        <f t="shared" ref="L302:L310" si="200">K302/F302</f>
        <v>0.22279792746113988</v>
      </c>
      <c r="M302" s="209" t="s">
        <v>614</v>
      </c>
      <c r="N302" s="215">
        <v>43040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6">
        <v>89</v>
      </c>
      <c r="B303" s="207">
        <v>42845</v>
      </c>
      <c r="C303" s="207"/>
      <c r="D303" s="208" t="s">
        <v>439</v>
      </c>
      <c r="E303" s="209" t="s">
        <v>646</v>
      </c>
      <c r="F303" s="210">
        <v>700</v>
      </c>
      <c r="G303" s="209"/>
      <c r="H303" s="209">
        <v>840</v>
      </c>
      <c r="I303" s="211">
        <v>840</v>
      </c>
      <c r="J303" s="212" t="s">
        <v>766</v>
      </c>
      <c r="K303" s="213">
        <f t="shared" si="199"/>
        <v>140</v>
      </c>
      <c r="L303" s="214">
        <f t="shared" si="200"/>
        <v>0.2</v>
      </c>
      <c r="M303" s="209" t="s">
        <v>614</v>
      </c>
      <c r="N303" s="215">
        <v>42893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6">
        <v>90</v>
      </c>
      <c r="B304" s="207">
        <v>42887</v>
      </c>
      <c r="C304" s="207"/>
      <c r="D304" s="208" t="s">
        <v>767</v>
      </c>
      <c r="E304" s="209" t="s">
        <v>646</v>
      </c>
      <c r="F304" s="210">
        <v>130</v>
      </c>
      <c r="G304" s="209"/>
      <c r="H304" s="209">
        <v>144.25</v>
      </c>
      <c r="I304" s="211">
        <v>170</v>
      </c>
      <c r="J304" s="212" t="s">
        <v>768</v>
      </c>
      <c r="K304" s="213">
        <f t="shared" si="199"/>
        <v>14.25</v>
      </c>
      <c r="L304" s="214">
        <f t="shared" si="200"/>
        <v>0.10961538461538461</v>
      </c>
      <c r="M304" s="209" t="s">
        <v>614</v>
      </c>
      <c r="N304" s="215">
        <v>43675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6">
        <v>91</v>
      </c>
      <c r="B305" s="207">
        <v>42901</v>
      </c>
      <c r="C305" s="207"/>
      <c r="D305" s="208" t="s">
        <v>769</v>
      </c>
      <c r="E305" s="209" t="s">
        <v>646</v>
      </c>
      <c r="F305" s="210">
        <v>214.5</v>
      </c>
      <c r="G305" s="209"/>
      <c r="H305" s="209">
        <v>262</v>
      </c>
      <c r="I305" s="211">
        <v>262</v>
      </c>
      <c r="J305" s="212" t="s">
        <v>770</v>
      </c>
      <c r="K305" s="213">
        <f t="shared" si="199"/>
        <v>47.5</v>
      </c>
      <c r="L305" s="214">
        <f t="shared" si="200"/>
        <v>0.22144522144522144</v>
      </c>
      <c r="M305" s="209" t="s">
        <v>614</v>
      </c>
      <c r="N305" s="215">
        <v>42977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7">
        <v>92</v>
      </c>
      <c r="B306" s="238">
        <v>42933</v>
      </c>
      <c r="C306" s="238"/>
      <c r="D306" s="239" t="s">
        <v>771</v>
      </c>
      <c r="E306" s="240" t="s">
        <v>646</v>
      </c>
      <c r="F306" s="241">
        <v>370</v>
      </c>
      <c r="G306" s="240"/>
      <c r="H306" s="240">
        <v>447.5</v>
      </c>
      <c r="I306" s="242">
        <v>450</v>
      </c>
      <c r="J306" s="243" t="s">
        <v>704</v>
      </c>
      <c r="K306" s="213">
        <f t="shared" si="199"/>
        <v>77.5</v>
      </c>
      <c r="L306" s="244">
        <f t="shared" si="200"/>
        <v>0.20945945945945946</v>
      </c>
      <c r="M306" s="240" t="s">
        <v>614</v>
      </c>
      <c r="N306" s="245">
        <v>43035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7">
        <v>93</v>
      </c>
      <c r="B307" s="238">
        <v>42943</v>
      </c>
      <c r="C307" s="238"/>
      <c r="D307" s="239" t="s">
        <v>185</v>
      </c>
      <c r="E307" s="240" t="s">
        <v>646</v>
      </c>
      <c r="F307" s="241">
        <v>657.5</v>
      </c>
      <c r="G307" s="240"/>
      <c r="H307" s="240">
        <v>825</v>
      </c>
      <c r="I307" s="242">
        <v>820</v>
      </c>
      <c r="J307" s="243" t="s">
        <v>704</v>
      </c>
      <c r="K307" s="213">
        <f t="shared" si="199"/>
        <v>167.5</v>
      </c>
      <c r="L307" s="244">
        <f t="shared" si="200"/>
        <v>0.25475285171102663</v>
      </c>
      <c r="M307" s="240" t="s">
        <v>614</v>
      </c>
      <c r="N307" s="245">
        <v>43090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6">
        <v>94</v>
      </c>
      <c r="B308" s="207">
        <v>42964</v>
      </c>
      <c r="C308" s="207"/>
      <c r="D308" s="208" t="s">
        <v>370</v>
      </c>
      <c r="E308" s="209" t="s">
        <v>646</v>
      </c>
      <c r="F308" s="210">
        <v>605</v>
      </c>
      <c r="G308" s="209"/>
      <c r="H308" s="209">
        <v>750</v>
      </c>
      <c r="I308" s="211">
        <v>750</v>
      </c>
      <c r="J308" s="212" t="s">
        <v>762</v>
      </c>
      <c r="K308" s="213">
        <f t="shared" si="199"/>
        <v>145</v>
      </c>
      <c r="L308" s="214">
        <f t="shared" si="200"/>
        <v>0.23966942148760331</v>
      </c>
      <c r="M308" s="209" t="s">
        <v>614</v>
      </c>
      <c r="N308" s="215">
        <v>43027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95</v>
      </c>
      <c r="B309" s="217">
        <v>42979</v>
      </c>
      <c r="C309" s="217"/>
      <c r="D309" s="225" t="s">
        <v>772</v>
      </c>
      <c r="E309" s="220" t="s">
        <v>646</v>
      </c>
      <c r="F309" s="220">
        <v>255</v>
      </c>
      <c r="G309" s="221"/>
      <c r="H309" s="221">
        <v>217.25</v>
      </c>
      <c r="I309" s="221">
        <v>320</v>
      </c>
      <c r="J309" s="222" t="s">
        <v>773</v>
      </c>
      <c r="K309" s="223">
        <f t="shared" si="199"/>
        <v>-37.75</v>
      </c>
      <c r="L309" s="226">
        <f t="shared" si="200"/>
        <v>-0.14803921568627451</v>
      </c>
      <c r="M309" s="220" t="s">
        <v>627</v>
      </c>
      <c r="N309" s="217">
        <v>43661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06">
        <v>96</v>
      </c>
      <c r="B310" s="207">
        <v>42997</v>
      </c>
      <c r="C310" s="207"/>
      <c r="D310" s="208" t="s">
        <v>774</v>
      </c>
      <c r="E310" s="209" t="s">
        <v>646</v>
      </c>
      <c r="F310" s="210">
        <v>215</v>
      </c>
      <c r="G310" s="209"/>
      <c r="H310" s="209">
        <v>258</v>
      </c>
      <c r="I310" s="211">
        <v>258</v>
      </c>
      <c r="J310" s="212" t="s">
        <v>704</v>
      </c>
      <c r="K310" s="213">
        <f t="shared" si="199"/>
        <v>43</v>
      </c>
      <c r="L310" s="214">
        <f t="shared" si="200"/>
        <v>0.2</v>
      </c>
      <c r="M310" s="209" t="s">
        <v>614</v>
      </c>
      <c r="N310" s="215">
        <v>43040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06">
        <v>97</v>
      </c>
      <c r="B311" s="207">
        <v>42997</v>
      </c>
      <c r="C311" s="207"/>
      <c r="D311" s="208" t="s">
        <v>774</v>
      </c>
      <c r="E311" s="209" t="s">
        <v>646</v>
      </c>
      <c r="F311" s="210">
        <v>215</v>
      </c>
      <c r="G311" s="209"/>
      <c r="H311" s="209">
        <v>258</v>
      </c>
      <c r="I311" s="211">
        <v>258</v>
      </c>
      <c r="J311" s="243" t="s">
        <v>704</v>
      </c>
      <c r="K311" s="213">
        <v>43</v>
      </c>
      <c r="L311" s="214">
        <v>0.2</v>
      </c>
      <c r="M311" s="209" t="s">
        <v>614</v>
      </c>
      <c r="N311" s="215">
        <v>43040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7">
        <v>98</v>
      </c>
      <c r="B312" s="238">
        <v>42998</v>
      </c>
      <c r="C312" s="238"/>
      <c r="D312" s="239" t="s">
        <v>775</v>
      </c>
      <c r="E312" s="240" t="s">
        <v>646</v>
      </c>
      <c r="F312" s="210">
        <v>75</v>
      </c>
      <c r="G312" s="240"/>
      <c r="H312" s="240">
        <v>90</v>
      </c>
      <c r="I312" s="242">
        <v>90</v>
      </c>
      <c r="J312" s="212" t="s">
        <v>776</v>
      </c>
      <c r="K312" s="213">
        <f t="shared" ref="K312:K317" si="201">H312-F312</f>
        <v>15</v>
      </c>
      <c r="L312" s="214">
        <f t="shared" ref="L312:L317" si="202">K312/F312</f>
        <v>0.2</v>
      </c>
      <c r="M312" s="209" t="s">
        <v>614</v>
      </c>
      <c r="N312" s="215">
        <v>43019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7">
        <v>99</v>
      </c>
      <c r="B313" s="238">
        <v>43011</v>
      </c>
      <c r="C313" s="238"/>
      <c r="D313" s="239" t="s">
        <v>629</v>
      </c>
      <c r="E313" s="240" t="s">
        <v>646</v>
      </c>
      <c r="F313" s="241">
        <v>315</v>
      </c>
      <c r="G313" s="240"/>
      <c r="H313" s="240">
        <v>392</v>
      </c>
      <c r="I313" s="242">
        <v>384</v>
      </c>
      <c r="J313" s="243" t="s">
        <v>777</v>
      </c>
      <c r="K313" s="213">
        <f t="shared" si="201"/>
        <v>77</v>
      </c>
      <c r="L313" s="244">
        <f t="shared" si="202"/>
        <v>0.24444444444444444</v>
      </c>
      <c r="M313" s="240" t="s">
        <v>614</v>
      </c>
      <c r="N313" s="245">
        <v>43017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7">
        <v>100</v>
      </c>
      <c r="B314" s="238">
        <v>43013</v>
      </c>
      <c r="C314" s="238"/>
      <c r="D314" s="239" t="s">
        <v>477</v>
      </c>
      <c r="E314" s="240" t="s">
        <v>646</v>
      </c>
      <c r="F314" s="241">
        <v>145</v>
      </c>
      <c r="G314" s="240"/>
      <c r="H314" s="240">
        <v>179</v>
      </c>
      <c r="I314" s="242">
        <v>180</v>
      </c>
      <c r="J314" s="243" t="s">
        <v>778</v>
      </c>
      <c r="K314" s="213">
        <f t="shared" si="201"/>
        <v>34</v>
      </c>
      <c r="L314" s="244">
        <f t="shared" si="202"/>
        <v>0.23448275862068965</v>
      </c>
      <c r="M314" s="240" t="s">
        <v>614</v>
      </c>
      <c r="N314" s="245">
        <v>43025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7">
        <v>101</v>
      </c>
      <c r="B315" s="238">
        <v>43014</v>
      </c>
      <c r="C315" s="238"/>
      <c r="D315" s="239" t="s">
        <v>342</v>
      </c>
      <c r="E315" s="240" t="s">
        <v>646</v>
      </c>
      <c r="F315" s="241">
        <v>256</v>
      </c>
      <c r="G315" s="240"/>
      <c r="H315" s="240">
        <v>323</v>
      </c>
      <c r="I315" s="242">
        <v>320</v>
      </c>
      <c r="J315" s="243" t="s">
        <v>704</v>
      </c>
      <c r="K315" s="213">
        <f t="shared" si="201"/>
        <v>67</v>
      </c>
      <c r="L315" s="244">
        <f t="shared" si="202"/>
        <v>0.26171875</v>
      </c>
      <c r="M315" s="240" t="s">
        <v>614</v>
      </c>
      <c r="N315" s="245">
        <v>43067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7">
        <v>102</v>
      </c>
      <c r="B316" s="238">
        <v>43017</v>
      </c>
      <c r="C316" s="238"/>
      <c r="D316" s="239" t="s">
        <v>360</v>
      </c>
      <c r="E316" s="240" t="s">
        <v>646</v>
      </c>
      <c r="F316" s="241">
        <v>137.5</v>
      </c>
      <c r="G316" s="240"/>
      <c r="H316" s="240">
        <v>184</v>
      </c>
      <c r="I316" s="242">
        <v>183</v>
      </c>
      <c r="J316" s="243" t="s">
        <v>779</v>
      </c>
      <c r="K316" s="213">
        <f t="shared" si="201"/>
        <v>46.5</v>
      </c>
      <c r="L316" s="244">
        <f t="shared" si="202"/>
        <v>0.33818181818181819</v>
      </c>
      <c r="M316" s="240" t="s">
        <v>614</v>
      </c>
      <c r="N316" s="245">
        <v>43108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7">
        <v>103</v>
      </c>
      <c r="B317" s="238">
        <v>43018</v>
      </c>
      <c r="C317" s="238"/>
      <c r="D317" s="239" t="s">
        <v>780</v>
      </c>
      <c r="E317" s="240" t="s">
        <v>646</v>
      </c>
      <c r="F317" s="241">
        <v>125.5</v>
      </c>
      <c r="G317" s="240"/>
      <c r="H317" s="240">
        <v>158</v>
      </c>
      <c r="I317" s="242">
        <v>155</v>
      </c>
      <c r="J317" s="243" t="s">
        <v>781</v>
      </c>
      <c r="K317" s="213">
        <f t="shared" si="201"/>
        <v>32.5</v>
      </c>
      <c r="L317" s="244">
        <f t="shared" si="202"/>
        <v>0.25896414342629481</v>
      </c>
      <c r="M317" s="240" t="s">
        <v>614</v>
      </c>
      <c r="N317" s="245">
        <v>43067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7">
        <v>104</v>
      </c>
      <c r="B318" s="238">
        <v>43018</v>
      </c>
      <c r="C318" s="238"/>
      <c r="D318" s="239" t="s">
        <v>782</v>
      </c>
      <c r="E318" s="240" t="s">
        <v>646</v>
      </c>
      <c r="F318" s="241">
        <v>895</v>
      </c>
      <c r="G318" s="240"/>
      <c r="H318" s="240">
        <v>1122.5</v>
      </c>
      <c r="I318" s="242">
        <v>1078</v>
      </c>
      <c r="J318" s="243" t="s">
        <v>783</v>
      </c>
      <c r="K318" s="213">
        <v>227.5</v>
      </c>
      <c r="L318" s="244">
        <v>0.25418994413407803</v>
      </c>
      <c r="M318" s="240" t="s">
        <v>614</v>
      </c>
      <c r="N318" s="245">
        <v>43117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7">
        <v>105</v>
      </c>
      <c r="B319" s="238">
        <v>43020</v>
      </c>
      <c r="C319" s="238"/>
      <c r="D319" s="239" t="s">
        <v>351</v>
      </c>
      <c r="E319" s="240" t="s">
        <v>646</v>
      </c>
      <c r="F319" s="241">
        <v>525</v>
      </c>
      <c r="G319" s="240"/>
      <c r="H319" s="240">
        <v>629</v>
      </c>
      <c r="I319" s="242">
        <v>629</v>
      </c>
      <c r="J319" s="243" t="s">
        <v>704</v>
      </c>
      <c r="K319" s="213">
        <v>104</v>
      </c>
      <c r="L319" s="244">
        <v>0.19809523809523799</v>
      </c>
      <c r="M319" s="240" t="s">
        <v>614</v>
      </c>
      <c r="N319" s="245">
        <v>43119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7">
        <v>106</v>
      </c>
      <c r="B320" s="238">
        <v>43046</v>
      </c>
      <c r="C320" s="238"/>
      <c r="D320" s="239" t="s">
        <v>397</v>
      </c>
      <c r="E320" s="240" t="s">
        <v>646</v>
      </c>
      <c r="F320" s="241">
        <v>740</v>
      </c>
      <c r="G320" s="240"/>
      <c r="H320" s="240">
        <v>892.5</v>
      </c>
      <c r="I320" s="242">
        <v>900</v>
      </c>
      <c r="J320" s="243" t="s">
        <v>784</v>
      </c>
      <c r="K320" s="213">
        <f t="shared" ref="K320:K322" si="203">H320-F320</f>
        <v>152.5</v>
      </c>
      <c r="L320" s="244">
        <f t="shared" ref="L320:L322" si="204">K320/F320</f>
        <v>0.20608108108108109</v>
      </c>
      <c r="M320" s="240" t="s">
        <v>614</v>
      </c>
      <c r="N320" s="245">
        <v>43052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06">
        <v>107</v>
      </c>
      <c r="B321" s="207">
        <v>43073</v>
      </c>
      <c r="C321" s="207"/>
      <c r="D321" s="208" t="s">
        <v>785</v>
      </c>
      <c r="E321" s="209" t="s">
        <v>646</v>
      </c>
      <c r="F321" s="210">
        <v>118.5</v>
      </c>
      <c r="G321" s="209"/>
      <c r="H321" s="209">
        <v>143.5</v>
      </c>
      <c r="I321" s="211">
        <v>145</v>
      </c>
      <c r="J321" s="212" t="s">
        <v>636</v>
      </c>
      <c r="K321" s="213">
        <f t="shared" si="203"/>
        <v>25</v>
      </c>
      <c r="L321" s="214">
        <f t="shared" si="204"/>
        <v>0.2109704641350211</v>
      </c>
      <c r="M321" s="209" t="s">
        <v>614</v>
      </c>
      <c r="N321" s="215">
        <v>43097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108</v>
      </c>
      <c r="B322" s="217">
        <v>43090</v>
      </c>
      <c r="C322" s="217"/>
      <c r="D322" s="218" t="s">
        <v>445</v>
      </c>
      <c r="E322" s="219" t="s">
        <v>646</v>
      </c>
      <c r="F322" s="220">
        <v>715</v>
      </c>
      <c r="G322" s="220"/>
      <c r="H322" s="221">
        <v>500</v>
      </c>
      <c r="I322" s="221">
        <v>872</v>
      </c>
      <c r="J322" s="222" t="s">
        <v>786</v>
      </c>
      <c r="K322" s="223">
        <f t="shared" si="203"/>
        <v>-215</v>
      </c>
      <c r="L322" s="224">
        <f t="shared" si="204"/>
        <v>-0.30069930069930068</v>
      </c>
      <c r="M322" s="220" t="s">
        <v>627</v>
      </c>
      <c r="N322" s="217">
        <v>43670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06">
        <v>109</v>
      </c>
      <c r="B323" s="207">
        <v>43098</v>
      </c>
      <c r="C323" s="207"/>
      <c r="D323" s="208" t="s">
        <v>629</v>
      </c>
      <c r="E323" s="209" t="s">
        <v>646</v>
      </c>
      <c r="F323" s="210">
        <v>435</v>
      </c>
      <c r="G323" s="209"/>
      <c r="H323" s="209">
        <v>542.5</v>
      </c>
      <c r="I323" s="211">
        <v>539</v>
      </c>
      <c r="J323" s="212" t="s">
        <v>704</v>
      </c>
      <c r="K323" s="213">
        <v>107.5</v>
      </c>
      <c r="L323" s="214">
        <v>0.247126436781609</v>
      </c>
      <c r="M323" s="209" t="s">
        <v>614</v>
      </c>
      <c r="N323" s="215">
        <v>43206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06">
        <v>110</v>
      </c>
      <c r="B324" s="207">
        <v>43098</v>
      </c>
      <c r="C324" s="207"/>
      <c r="D324" s="208" t="s">
        <v>584</v>
      </c>
      <c r="E324" s="209" t="s">
        <v>646</v>
      </c>
      <c r="F324" s="210">
        <v>885</v>
      </c>
      <c r="G324" s="209"/>
      <c r="H324" s="209">
        <v>1090</v>
      </c>
      <c r="I324" s="211">
        <v>1084</v>
      </c>
      <c r="J324" s="212" t="s">
        <v>704</v>
      </c>
      <c r="K324" s="213">
        <v>205</v>
      </c>
      <c r="L324" s="214">
        <v>0.23163841807909599</v>
      </c>
      <c r="M324" s="209" t="s">
        <v>614</v>
      </c>
      <c r="N324" s="215">
        <v>43213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46">
        <v>111</v>
      </c>
      <c r="B325" s="247">
        <v>43192</v>
      </c>
      <c r="C325" s="247"/>
      <c r="D325" s="225" t="s">
        <v>787</v>
      </c>
      <c r="E325" s="220" t="s">
        <v>646</v>
      </c>
      <c r="F325" s="248">
        <v>478.5</v>
      </c>
      <c r="G325" s="220"/>
      <c r="H325" s="220">
        <v>442</v>
      </c>
      <c r="I325" s="221">
        <v>613</v>
      </c>
      <c r="J325" s="222" t="s">
        <v>788</v>
      </c>
      <c r="K325" s="223">
        <f t="shared" ref="K325:K328" si="205">H325-F325</f>
        <v>-36.5</v>
      </c>
      <c r="L325" s="224">
        <f t="shared" ref="L325:L328" si="206">K325/F325</f>
        <v>-7.6280041797283177E-2</v>
      </c>
      <c r="M325" s="220" t="s">
        <v>627</v>
      </c>
      <c r="N325" s="217">
        <v>43762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112</v>
      </c>
      <c r="B326" s="217">
        <v>43194</v>
      </c>
      <c r="C326" s="217"/>
      <c r="D326" s="218" t="s">
        <v>789</v>
      </c>
      <c r="E326" s="219" t="s">
        <v>646</v>
      </c>
      <c r="F326" s="220">
        <f>141.5-7.3</f>
        <v>134.19999999999999</v>
      </c>
      <c r="G326" s="220"/>
      <c r="H326" s="221">
        <v>77</v>
      </c>
      <c r="I326" s="221">
        <v>180</v>
      </c>
      <c r="J326" s="222" t="s">
        <v>790</v>
      </c>
      <c r="K326" s="223">
        <f t="shared" si="205"/>
        <v>-57.199999999999989</v>
      </c>
      <c r="L326" s="224">
        <f t="shared" si="206"/>
        <v>-0.42622950819672129</v>
      </c>
      <c r="M326" s="220" t="s">
        <v>627</v>
      </c>
      <c r="N326" s="217">
        <v>43522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113</v>
      </c>
      <c r="B327" s="217">
        <v>43209</v>
      </c>
      <c r="C327" s="217"/>
      <c r="D327" s="218" t="s">
        <v>791</v>
      </c>
      <c r="E327" s="219" t="s">
        <v>646</v>
      </c>
      <c r="F327" s="220">
        <v>430</v>
      </c>
      <c r="G327" s="220"/>
      <c r="H327" s="221">
        <v>220</v>
      </c>
      <c r="I327" s="221">
        <v>537</v>
      </c>
      <c r="J327" s="222" t="s">
        <v>792</v>
      </c>
      <c r="K327" s="223">
        <f t="shared" si="205"/>
        <v>-210</v>
      </c>
      <c r="L327" s="224">
        <f t="shared" si="206"/>
        <v>-0.48837209302325579</v>
      </c>
      <c r="M327" s="220" t="s">
        <v>627</v>
      </c>
      <c r="N327" s="217">
        <v>43252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37">
        <v>114</v>
      </c>
      <c r="B328" s="238">
        <v>43220</v>
      </c>
      <c r="C328" s="238"/>
      <c r="D328" s="239" t="s">
        <v>398</v>
      </c>
      <c r="E328" s="240" t="s">
        <v>646</v>
      </c>
      <c r="F328" s="240">
        <v>153.5</v>
      </c>
      <c r="G328" s="240"/>
      <c r="H328" s="240">
        <v>196</v>
      </c>
      <c r="I328" s="242">
        <v>196</v>
      </c>
      <c r="J328" s="212" t="s">
        <v>793</v>
      </c>
      <c r="K328" s="213">
        <f t="shared" si="205"/>
        <v>42.5</v>
      </c>
      <c r="L328" s="214">
        <f t="shared" si="206"/>
        <v>0.27687296416938112</v>
      </c>
      <c r="M328" s="209" t="s">
        <v>614</v>
      </c>
      <c r="N328" s="215">
        <v>43605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115</v>
      </c>
      <c r="B329" s="217">
        <v>43306</v>
      </c>
      <c r="C329" s="217"/>
      <c r="D329" s="218" t="s">
        <v>763</v>
      </c>
      <c r="E329" s="219" t="s">
        <v>646</v>
      </c>
      <c r="F329" s="220">
        <v>27.5</v>
      </c>
      <c r="G329" s="220"/>
      <c r="H329" s="221">
        <v>13.1</v>
      </c>
      <c r="I329" s="221">
        <v>60</v>
      </c>
      <c r="J329" s="222" t="s">
        <v>794</v>
      </c>
      <c r="K329" s="223">
        <v>-14.4</v>
      </c>
      <c r="L329" s="224">
        <v>-0.52363636363636401</v>
      </c>
      <c r="M329" s="220" t="s">
        <v>627</v>
      </c>
      <c r="N329" s="217">
        <v>43138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46">
        <v>116</v>
      </c>
      <c r="B330" s="247">
        <v>43318</v>
      </c>
      <c r="C330" s="247"/>
      <c r="D330" s="225" t="s">
        <v>795</v>
      </c>
      <c r="E330" s="220" t="s">
        <v>646</v>
      </c>
      <c r="F330" s="220">
        <v>148.5</v>
      </c>
      <c r="G330" s="220"/>
      <c r="H330" s="220">
        <v>102</v>
      </c>
      <c r="I330" s="221">
        <v>182</v>
      </c>
      <c r="J330" s="222" t="s">
        <v>796</v>
      </c>
      <c r="K330" s="223">
        <f>H330-F330</f>
        <v>-46.5</v>
      </c>
      <c r="L330" s="224">
        <f>K330/F330</f>
        <v>-0.31313131313131315</v>
      </c>
      <c r="M330" s="220" t="s">
        <v>627</v>
      </c>
      <c r="N330" s="217">
        <v>43661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06">
        <v>117</v>
      </c>
      <c r="B331" s="207">
        <v>43335</v>
      </c>
      <c r="C331" s="207"/>
      <c r="D331" s="208" t="s">
        <v>797</v>
      </c>
      <c r="E331" s="209" t="s">
        <v>646</v>
      </c>
      <c r="F331" s="240">
        <v>285</v>
      </c>
      <c r="G331" s="209"/>
      <c r="H331" s="209">
        <v>355</v>
      </c>
      <c r="I331" s="211">
        <v>364</v>
      </c>
      <c r="J331" s="212" t="s">
        <v>798</v>
      </c>
      <c r="K331" s="213">
        <v>70</v>
      </c>
      <c r="L331" s="214">
        <v>0.24561403508771901</v>
      </c>
      <c r="M331" s="209" t="s">
        <v>614</v>
      </c>
      <c r="N331" s="215">
        <v>43455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06">
        <v>118</v>
      </c>
      <c r="B332" s="207">
        <v>43341</v>
      </c>
      <c r="C332" s="207"/>
      <c r="D332" s="208" t="s">
        <v>386</v>
      </c>
      <c r="E332" s="209" t="s">
        <v>646</v>
      </c>
      <c r="F332" s="240">
        <v>525</v>
      </c>
      <c r="G332" s="209"/>
      <c r="H332" s="209">
        <v>585</v>
      </c>
      <c r="I332" s="211">
        <v>635</v>
      </c>
      <c r="J332" s="212" t="s">
        <v>799</v>
      </c>
      <c r="K332" s="213">
        <f t="shared" ref="K332:K349" si="207">H332-F332</f>
        <v>60</v>
      </c>
      <c r="L332" s="214">
        <f t="shared" ref="L332:L349" si="208">K332/F332</f>
        <v>0.11428571428571428</v>
      </c>
      <c r="M332" s="209" t="s">
        <v>614</v>
      </c>
      <c r="N332" s="215">
        <v>43662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06">
        <v>119</v>
      </c>
      <c r="B333" s="207">
        <v>43395</v>
      </c>
      <c r="C333" s="207"/>
      <c r="D333" s="208" t="s">
        <v>370</v>
      </c>
      <c r="E333" s="209" t="s">
        <v>646</v>
      </c>
      <c r="F333" s="240">
        <v>475</v>
      </c>
      <c r="G333" s="209"/>
      <c r="H333" s="209">
        <v>574</v>
      </c>
      <c r="I333" s="211">
        <v>570</v>
      </c>
      <c r="J333" s="212" t="s">
        <v>704</v>
      </c>
      <c r="K333" s="213">
        <f t="shared" si="207"/>
        <v>99</v>
      </c>
      <c r="L333" s="214">
        <f t="shared" si="208"/>
        <v>0.20842105263157895</v>
      </c>
      <c r="M333" s="209" t="s">
        <v>614</v>
      </c>
      <c r="N333" s="215">
        <v>43403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37">
        <v>120</v>
      </c>
      <c r="B334" s="238">
        <v>43397</v>
      </c>
      <c r="C334" s="238"/>
      <c r="D334" s="239" t="s">
        <v>393</v>
      </c>
      <c r="E334" s="240" t="s">
        <v>646</v>
      </c>
      <c r="F334" s="240">
        <v>707.5</v>
      </c>
      <c r="G334" s="240"/>
      <c r="H334" s="240">
        <v>872</v>
      </c>
      <c r="I334" s="242">
        <v>872</v>
      </c>
      <c r="J334" s="243" t="s">
        <v>704</v>
      </c>
      <c r="K334" s="213">
        <f t="shared" si="207"/>
        <v>164.5</v>
      </c>
      <c r="L334" s="244">
        <f t="shared" si="208"/>
        <v>0.23250883392226149</v>
      </c>
      <c r="M334" s="240" t="s">
        <v>614</v>
      </c>
      <c r="N334" s="245">
        <v>43482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37">
        <v>121</v>
      </c>
      <c r="B335" s="238">
        <v>43398</v>
      </c>
      <c r="C335" s="238"/>
      <c r="D335" s="239" t="s">
        <v>800</v>
      </c>
      <c r="E335" s="240" t="s">
        <v>646</v>
      </c>
      <c r="F335" s="240">
        <v>162</v>
      </c>
      <c r="G335" s="240"/>
      <c r="H335" s="240">
        <v>204</v>
      </c>
      <c r="I335" s="242">
        <v>209</v>
      </c>
      <c r="J335" s="243" t="s">
        <v>801</v>
      </c>
      <c r="K335" s="213">
        <f t="shared" si="207"/>
        <v>42</v>
      </c>
      <c r="L335" s="244">
        <f t="shared" si="208"/>
        <v>0.25925925925925924</v>
      </c>
      <c r="M335" s="240" t="s">
        <v>614</v>
      </c>
      <c r="N335" s="245">
        <v>43539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37">
        <v>122</v>
      </c>
      <c r="B336" s="238">
        <v>43399</v>
      </c>
      <c r="C336" s="238"/>
      <c r="D336" s="239" t="s">
        <v>496</v>
      </c>
      <c r="E336" s="240" t="s">
        <v>646</v>
      </c>
      <c r="F336" s="240">
        <v>240</v>
      </c>
      <c r="G336" s="240"/>
      <c r="H336" s="240">
        <v>297</v>
      </c>
      <c r="I336" s="242">
        <v>297</v>
      </c>
      <c r="J336" s="243" t="s">
        <v>704</v>
      </c>
      <c r="K336" s="249">
        <f t="shared" si="207"/>
        <v>57</v>
      </c>
      <c r="L336" s="244">
        <f t="shared" si="208"/>
        <v>0.23749999999999999</v>
      </c>
      <c r="M336" s="240" t="s">
        <v>614</v>
      </c>
      <c r="N336" s="245">
        <v>43417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06">
        <v>123</v>
      </c>
      <c r="B337" s="207">
        <v>43439</v>
      </c>
      <c r="C337" s="207"/>
      <c r="D337" s="208" t="s">
        <v>802</v>
      </c>
      <c r="E337" s="209" t="s">
        <v>646</v>
      </c>
      <c r="F337" s="209">
        <v>202.5</v>
      </c>
      <c r="G337" s="209"/>
      <c r="H337" s="209">
        <v>255</v>
      </c>
      <c r="I337" s="211">
        <v>252</v>
      </c>
      <c r="J337" s="212" t="s">
        <v>704</v>
      </c>
      <c r="K337" s="213">
        <f t="shared" si="207"/>
        <v>52.5</v>
      </c>
      <c r="L337" s="214">
        <f t="shared" si="208"/>
        <v>0.25925925925925924</v>
      </c>
      <c r="M337" s="209" t="s">
        <v>614</v>
      </c>
      <c r="N337" s="215">
        <v>43542</v>
      </c>
      <c r="O337" s="1"/>
      <c r="P337" s="1"/>
      <c r="Q337" s="1"/>
      <c r="R337" s="6" t="s">
        <v>803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37">
        <v>124</v>
      </c>
      <c r="B338" s="238">
        <v>43465</v>
      </c>
      <c r="C338" s="207"/>
      <c r="D338" s="239" t="s">
        <v>426</v>
      </c>
      <c r="E338" s="240" t="s">
        <v>646</v>
      </c>
      <c r="F338" s="240">
        <v>710</v>
      </c>
      <c r="G338" s="240"/>
      <c r="H338" s="240">
        <v>866</v>
      </c>
      <c r="I338" s="242">
        <v>866</v>
      </c>
      <c r="J338" s="243" t="s">
        <v>704</v>
      </c>
      <c r="K338" s="213">
        <f t="shared" si="207"/>
        <v>156</v>
      </c>
      <c r="L338" s="214">
        <f t="shared" si="208"/>
        <v>0.21971830985915494</v>
      </c>
      <c r="M338" s="209" t="s">
        <v>614</v>
      </c>
      <c r="N338" s="215">
        <v>43553</v>
      </c>
      <c r="O338" s="1"/>
      <c r="P338" s="1"/>
      <c r="Q338" s="1"/>
      <c r="R338" s="6" t="s">
        <v>803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37">
        <v>125</v>
      </c>
      <c r="B339" s="238">
        <v>43522</v>
      </c>
      <c r="C339" s="238"/>
      <c r="D339" s="239" t="s">
        <v>154</v>
      </c>
      <c r="E339" s="240" t="s">
        <v>646</v>
      </c>
      <c r="F339" s="240">
        <v>337.25</v>
      </c>
      <c r="G339" s="240"/>
      <c r="H339" s="240">
        <v>398.5</v>
      </c>
      <c r="I339" s="242">
        <v>411</v>
      </c>
      <c r="J339" s="212" t="s">
        <v>804</v>
      </c>
      <c r="K339" s="213">
        <f t="shared" si="207"/>
        <v>61.25</v>
      </c>
      <c r="L339" s="214">
        <f t="shared" si="208"/>
        <v>0.1816160118606375</v>
      </c>
      <c r="M339" s="209" t="s">
        <v>614</v>
      </c>
      <c r="N339" s="215">
        <v>43760</v>
      </c>
      <c r="O339" s="1"/>
      <c r="P339" s="1"/>
      <c r="Q339" s="1"/>
      <c r="R339" s="6" t="s">
        <v>803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50">
        <v>126</v>
      </c>
      <c r="B340" s="251">
        <v>43559</v>
      </c>
      <c r="C340" s="251"/>
      <c r="D340" s="252" t="s">
        <v>805</v>
      </c>
      <c r="E340" s="253" t="s">
        <v>646</v>
      </c>
      <c r="F340" s="253">
        <v>130</v>
      </c>
      <c r="G340" s="253"/>
      <c r="H340" s="253">
        <v>65</v>
      </c>
      <c r="I340" s="254">
        <v>158</v>
      </c>
      <c r="J340" s="222" t="s">
        <v>806</v>
      </c>
      <c r="K340" s="223">
        <f t="shared" si="207"/>
        <v>-65</v>
      </c>
      <c r="L340" s="224">
        <f t="shared" si="208"/>
        <v>-0.5</v>
      </c>
      <c r="M340" s="220" t="s">
        <v>627</v>
      </c>
      <c r="N340" s="217">
        <v>43726</v>
      </c>
      <c r="O340" s="1"/>
      <c r="P340" s="1"/>
      <c r="Q340" s="1"/>
      <c r="R340" s="6" t="s">
        <v>807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37">
        <v>127</v>
      </c>
      <c r="B341" s="238">
        <v>43017</v>
      </c>
      <c r="C341" s="238"/>
      <c r="D341" s="239" t="s">
        <v>187</v>
      </c>
      <c r="E341" s="240" t="s">
        <v>646</v>
      </c>
      <c r="F341" s="240">
        <v>141.5</v>
      </c>
      <c r="G341" s="240"/>
      <c r="H341" s="240">
        <v>183.5</v>
      </c>
      <c r="I341" s="242">
        <v>210</v>
      </c>
      <c r="J341" s="212" t="s">
        <v>801</v>
      </c>
      <c r="K341" s="213">
        <f t="shared" si="207"/>
        <v>42</v>
      </c>
      <c r="L341" s="214">
        <f t="shared" si="208"/>
        <v>0.29681978798586572</v>
      </c>
      <c r="M341" s="209" t="s">
        <v>614</v>
      </c>
      <c r="N341" s="215">
        <v>43042</v>
      </c>
      <c r="O341" s="1"/>
      <c r="P341" s="1"/>
      <c r="Q341" s="1"/>
      <c r="R341" s="6" t="s">
        <v>807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50">
        <v>128</v>
      </c>
      <c r="B342" s="251">
        <v>43074</v>
      </c>
      <c r="C342" s="251"/>
      <c r="D342" s="252" t="s">
        <v>808</v>
      </c>
      <c r="E342" s="253" t="s">
        <v>646</v>
      </c>
      <c r="F342" s="248">
        <v>172</v>
      </c>
      <c r="G342" s="253"/>
      <c r="H342" s="253">
        <v>155.25</v>
      </c>
      <c r="I342" s="254">
        <v>230</v>
      </c>
      <c r="J342" s="222" t="s">
        <v>809</v>
      </c>
      <c r="K342" s="223">
        <f t="shared" si="207"/>
        <v>-16.75</v>
      </c>
      <c r="L342" s="224">
        <f t="shared" si="208"/>
        <v>-9.7383720930232565E-2</v>
      </c>
      <c r="M342" s="220" t="s">
        <v>627</v>
      </c>
      <c r="N342" s="217">
        <v>43787</v>
      </c>
      <c r="O342" s="1"/>
      <c r="P342" s="1"/>
      <c r="Q342" s="1"/>
      <c r="R342" s="6" t="s">
        <v>807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37">
        <v>129</v>
      </c>
      <c r="B343" s="238">
        <v>43398</v>
      </c>
      <c r="C343" s="238"/>
      <c r="D343" s="239" t="s">
        <v>109</v>
      </c>
      <c r="E343" s="240" t="s">
        <v>646</v>
      </c>
      <c r="F343" s="240">
        <v>698.5</v>
      </c>
      <c r="G343" s="240"/>
      <c r="H343" s="240">
        <v>890</v>
      </c>
      <c r="I343" s="242">
        <v>890</v>
      </c>
      <c r="J343" s="212" t="s">
        <v>810</v>
      </c>
      <c r="K343" s="213">
        <f t="shared" si="207"/>
        <v>191.5</v>
      </c>
      <c r="L343" s="214">
        <f t="shared" si="208"/>
        <v>0.27415891195418757</v>
      </c>
      <c r="M343" s="209" t="s">
        <v>614</v>
      </c>
      <c r="N343" s="215">
        <v>44328</v>
      </c>
      <c r="O343" s="1"/>
      <c r="P343" s="1"/>
      <c r="Q343" s="1"/>
      <c r="R343" s="6" t="s">
        <v>803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37">
        <v>130</v>
      </c>
      <c r="B344" s="238">
        <v>42877</v>
      </c>
      <c r="C344" s="238"/>
      <c r="D344" s="239" t="s">
        <v>385</v>
      </c>
      <c r="E344" s="240" t="s">
        <v>646</v>
      </c>
      <c r="F344" s="240">
        <v>127.6</v>
      </c>
      <c r="G344" s="240"/>
      <c r="H344" s="240">
        <v>138</v>
      </c>
      <c r="I344" s="242">
        <v>190</v>
      </c>
      <c r="J344" s="212" t="s">
        <v>811</v>
      </c>
      <c r="K344" s="213">
        <f t="shared" si="207"/>
        <v>10.400000000000006</v>
      </c>
      <c r="L344" s="214">
        <f t="shared" si="208"/>
        <v>8.1504702194357417E-2</v>
      </c>
      <c r="M344" s="209" t="s">
        <v>614</v>
      </c>
      <c r="N344" s="215">
        <v>43774</v>
      </c>
      <c r="O344" s="1"/>
      <c r="P344" s="1"/>
      <c r="Q344" s="1"/>
      <c r="R344" s="6" t="s">
        <v>807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37">
        <v>131</v>
      </c>
      <c r="B345" s="238">
        <v>43158</v>
      </c>
      <c r="C345" s="238"/>
      <c r="D345" s="239" t="s">
        <v>812</v>
      </c>
      <c r="E345" s="240" t="s">
        <v>646</v>
      </c>
      <c r="F345" s="240">
        <v>317</v>
      </c>
      <c r="G345" s="240"/>
      <c r="H345" s="240">
        <v>382.5</v>
      </c>
      <c r="I345" s="242">
        <v>398</v>
      </c>
      <c r="J345" s="212" t="s">
        <v>813</v>
      </c>
      <c r="K345" s="213">
        <f t="shared" si="207"/>
        <v>65.5</v>
      </c>
      <c r="L345" s="214">
        <f t="shared" si="208"/>
        <v>0.20662460567823343</v>
      </c>
      <c r="M345" s="209" t="s">
        <v>614</v>
      </c>
      <c r="N345" s="215">
        <v>44238</v>
      </c>
      <c r="O345" s="1"/>
      <c r="P345" s="1"/>
      <c r="Q345" s="1"/>
      <c r="R345" s="6" t="s">
        <v>807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50">
        <v>132</v>
      </c>
      <c r="B346" s="251">
        <v>43164</v>
      </c>
      <c r="C346" s="251"/>
      <c r="D346" s="252" t="s">
        <v>146</v>
      </c>
      <c r="E346" s="253" t="s">
        <v>646</v>
      </c>
      <c r="F346" s="248">
        <f>510-14.4</f>
        <v>495.6</v>
      </c>
      <c r="G346" s="253"/>
      <c r="H346" s="253">
        <v>350</v>
      </c>
      <c r="I346" s="254">
        <v>672</v>
      </c>
      <c r="J346" s="222" t="s">
        <v>814</v>
      </c>
      <c r="K346" s="223">
        <f t="shared" si="207"/>
        <v>-145.60000000000002</v>
      </c>
      <c r="L346" s="224">
        <f t="shared" si="208"/>
        <v>-0.29378531073446329</v>
      </c>
      <c r="M346" s="220" t="s">
        <v>627</v>
      </c>
      <c r="N346" s="217">
        <v>43887</v>
      </c>
      <c r="O346" s="1"/>
      <c r="P346" s="1"/>
      <c r="Q346" s="1"/>
      <c r="R346" s="6" t="s">
        <v>803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50">
        <v>133</v>
      </c>
      <c r="B347" s="251">
        <v>43237</v>
      </c>
      <c r="C347" s="251"/>
      <c r="D347" s="252" t="s">
        <v>488</v>
      </c>
      <c r="E347" s="253" t="s">
        <v>646</v>
      </c>
      <c r="F347" s="248">
        <v>230.3</v>
      </c>
      <c r="G347" s="253"/>
      <c r="H347" s="253">
        <v>102.5</v>
      </c>
      <c r="I347" s="254">
        <v>348</v>
      </c>
      <c r="J347" s="222" t="s">
        <v>815</v>
      </c>
      <c r="K347" s="223">
        <f t="shared" si="207"/>
        <v>-127.80000000000001</v>
      </c>
      <c r="L347" s="224">
        <f t="shared" si="208"/>
        <v>-0.55492835432045162</v>
      </c>
      <c r="M347" s="220" t="s">
        <v>627</v>
      </c>
      <c r="N347" s="217">
        <v>43896</v>
      </c>
      <c r="O347" s="1"/>
      <c r="P347" s="1"/>
      <c r="Q347" s="1"/>
      <c r="R347" s="6" t="s">
        <v>803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37">
        <v>134</v>
      </c>
      <c r="B348" s="238">
        <v>43258</v>
      </c>
      <c r="C348" s="238"/>
      <c r="D348" s="239" t="s">
        <v>450</v>
      </c>
      <c r="E348" s="240" t="s">
        <v>646</v>
      </c>
      <c r="F348" s="240">
        <f>342.5-5.1</f>
        <v>337.4</v>
      </c>
      <c r="G348" s="240"/>
      <c r="H348" s="240">
        <v>412.5</v>
      </c>
      <c r="I348" s="242">
        <v>439</v>
      </c>
      <c r="J348" s="212" t="s">
        <v>816</v>
      </c>
      <c r="K348" s="213">
        <f t="shared" si="207"/>
        <v>75.100000000000023</v>
      </c>
      <c r="L348" s="214">
        <f t="shared" si="208"/>
        <v>0.22258446947243635</v>
      </c>
      <c r="M348" s="209" t="s">
        <v>614</v>
      </c>
      <c r="N348" s="215">
        <v>44230</v>
      </c>
      <c r="O348" s="1"/>
      <c r="P348" s="1"/>
      <c r="Q348" s="1"/>
      <c r="R348" s="6" t="s">
        <v>807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31">
        <v>135</v>
      </c>
      <c r="B349" s="230">
        <v>43285</v>
      </c>
      <c r="C349" s="230"/>
      <c r="D349" s="231" t="s">
        <v>56</v>
      </c>
      <c r="E349" s="232" t="s">
        <v>646</v>
      </c>
      <c r="F349" s="232">
        <f>127.5-5.53</f>
        <v>121.97</v>
      </c>
      <c r="G349" s="233"/>
      <c r="H349" s="233">
        <v>122.5</v>
      </c>
      <c r="I349" s="233">
        <v>170</v>
      </c>
      <c r="J349" s="234" t="s">
        <v>925</v>
      </c>
      <c r="K349" s="235">
        <f t="shared" si="207"/>
        <v>0.53000000000000114</v>
      </c>
      <c r="L349" s="236">
        <f t="shared" si="208"/>
        <v>4.3453308190538747E-3</v>
      </c>
      <c r="M349" s="232" t="s">
        <v>737</v>
      </c>
      <c r="N349" s="230">
        <v>44431</v>
      </c>
      <c r="O349" s="1"/>
      <c r="P349" s="1"/>
      <c r="Q349" s="1"/>
      <c r="R349" s="6" t="s">
        <v>803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50">
        <v>136</v>
      </c>
      <c r="B350" s="251">
        <v>43294</v>
      </c>
      <c r="C350" s="251"/>
      <c r="D350" s="252" t="s">
        <v>372</v>
      </c>
      <c r="E350" s="253" t="s">
        <v>646</v>
      </c>
      <c r="F350" s="248">
        <v>46.5</v>
      </c>
      <c r="G350" s="253"/>
      <c r="H350" s="253">
        <v>17</v>
      </c>
      <c r="I350" s="254">
        <v>59</v>
      </c>
      <c r="J350" s="222" t="s">
        <v>817</v>
      </c>
      <c r="K350" s="223">
        <f t="shared" ref="K350:K358" si="209">H350-F350</f>
        <v>-29.5</v>
      </c>
      <c r="L350" s="224">
        <f t="shared" ref="L350:L358" si="210">K350/F350</f>
        <v>-0.63440860215053763</v>
      </c>
      <c r="M350" s="220" t="s">
        <v>627</v>
      </c>
      <c r="N350" s="217">
        <v>43887</v>
      </c>
      <c r="O350" s="1"/>
      <c r="P350" s="1"/>
      <c r="Q350" s="1"/>
      <c r="R350" s="6" t="s">
        <v>803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37">
        <v>137</v>
      </c>
      <c r="B351" s="238">
        <v>43396</v>
      </c>
      <c r="C351" s="238"/>
      <c r="D351" s="239" t="s">
        <v>428</v>
      </c>
      <c r="E351" s="240" t="s">
        <v>646</v>
      </c>
      <c r="F351" s="240">
        <v>156.5</v>
      </c>
      <c r="G351" s="240"/>
      <c r="H351" s="240">
        <v>207.5</v>
      </c>
      <c r="I351" s="242">
        <v>191</v>
      </c>
      <c r="J351" s="212" t="s">
        <v>704</v>
      </c>
      <c r="K351" s="213">
        <f t="shared" si="209"/>
        <v>51</v>
      </c>
      <c r="L351" s="214">
        <f t="shared" si="210"/>
        <v>0.32587859424920129</v>
      </c>
      <c r="M351" s="209" t="s">
        <v>614</v>
      </c>
      <c r="N351" s="215">
        <v>44369</v>
      </c>
      <c r="O351" s="1"/>
      <c r="P351" s="1"/>
      <c r="Q351" s="1"/>
      <c r="R351" s="6" t="s">
        <v>803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37">
        <v>138</v>
      </c>
      <c r="B352" s="238">
        <v>43439</v>
      </c>
      <c r="C352" s="238"/>
      <c r="D352" s="239" t="s">
        <v>332</v>
      </c>
      <c r="E352" s="240" t="s">
        <v>646</v>
      </c>
      <c r="F352" s="240">
        <v>259.5</v>
      </c>
      <c r="G352" s="240"/>
      <c r="H352" s="240">
        <v>320</v>
      </c>
      <c r="I352" s="242">
        <v>320</v>
      </c>
      <c r="J352" s="212" t="s">
        <v>704</v>
      </c>
      <c r="K352" s="213">
        <f t="shared" si="209"/>
        <v>60.5</v>
      </c>
      <c r="L352" s="214">
        <f t="shared" si="210"/>
        <v>0.23314065510597304</v>
      </c>
      <c r="M352" s="209" t="s">
        <v>614</v>
      </c>
      <c r="N352" s="215">
        <v>44323</v>
      </c>
      <c r="O352" s="1"/>
      <c r="P352" s="1"/>
      <c r="Q352" s="1"/>
      <c r="R352" s="6" t="s">
        <v>803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50">
        <v>139</v>
      </c>
      <c r="B353" s="251">
        <v>43439</v>
      </c>
      <c r="C353" s="251"/>
      <c r="D353" s="252" t="s">
        <v>818</v>
      </c>
      <c r="E353" s="253" t="s">
        <v>646</v>
      </c>
      <c r="F353" s="253">
        <v>715</v>
      </c>
      <c r="G353" s="253"/>
      <c r="H353" s="253">
        <v>445</v>
      </c>
      <c r="I353" s="254">
        <v>840</v>
      </c>
      <c r="J353" s="222" t="s">
        <v>819</v>
      </c>
      <c r="K353" s="223">
        <f t="shared" si="209"/>
        <v>-270</v>
      </c>
      <c r="L353" s="224">
        <f t="shared" si="210"/>
        <v>-0.3776223776223776</v>
      </c>
      <c r="M353" s="220" t="s">
        <v>627</v>
      </c>
      <c r="N353" s="217">
        <v>43800</v>
      </c>
      <c r="O353" s="1"/>
      <c r="P353" s="1"/>
      <c r="Q353" s="1"/>
      <c r="R353" s="6" t="s">
        <v>803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37">
        <v>140</v>
      </c>
      <c r="B354" s="238">
        <v>43469</v>
      </c>
      <c r="C354" s="238"/>
      <c r="D354" s="239" t="s">
        <v>159</v>
      </c>
      <c r="E354" s="240" t="s">
        <v>646</v>
      </c>
      <c r="F354" s="240">
        <v>875</v>
      </c>
      <c r="G354" s="240"/>
      <c r="H354" s="240">
        <v>1165</v>
      </c>
      <c r="I354" s="242">
        <v>1185</v>
      </c>
      <c r="J354" s="212" t="s">
        <v>820</v>
      </c>
      <c r="K354" s="213">
        <f t="shared" si="209"/>
        <v>290</v>
      </c>
      <c r="L354" s="214">
        <f t="shared" si="210"/>
        <v>0.33142857142857141</v>
      </c>
      <c r="M354" s="209" t="s">
        <v>614</v>
      </c>
      <c r="N354" s="215">
        <v>43847</v>
      </c>
      <c r="O354" s="1"/>
      <c r="P354" s="1"/>
      <c r="Q354" s="1"/>
      <c r="R354" s="6" t="s">
        <v>803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37">
        <v>141</v>
      </c>
      <c r="B355" s="238">
        <v>43559</v>
      </c>
      <c r="C355" s="238"/>
      <c r="D355" s="239" t="s">
        <v>348</v>
      </c>
      <c r="E355" s="240" t="s">
        <v>646</v>
      </c>
      <c r="F355" s="240">
        <f>387-14.63</f>
        <v>372.37</v>
      </c>
      <c r="G355" s="240"/>
      <c r="H355" s="240">
        <v>490</v>
      </c>
      <c r="I355" s="242">
        <v>490</v>
      </c>
      <c r="J355" s="212" t="s">
        <v>704</v>
      </c>
      <c r="K355" s="213">
        <f t="shared" si="209"/>
        <v>117.63</v>
      </c>
      <c r="L355" s="214">
        <f t="shared" si="210"/>
        <v>0.31589548030185027</v>
      </c>
      <c r="M355" s="209" t="s">
        <v>614</v>
      </c>
      <c r="N355" s="215">
        <v>43850</v>
      </c>
      <c r="O355" s="1"/>
      <c r="P355" s="1"/>
      <c r="Q355" s="1"/>
      <c r="R355" s="6" t="s">
        <v>803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50">
        <v>142</v>
      </c>
      <c r="B356" s="251">
        <v>43578</v>
      </c>
      <c r="C356" s="251"/>
      <c r="D356" s="252" t="s">
        <v>821</v>
      </c>
      <c r="E356" s="253" t="s">
        <v>616</v>
      </c>
      <c r="F356" s="253">
        <v>220</v>
      </c>
      <c r="G356" s="253"/>
      <c r="H356" s="253">
        <v>127.5</v>
      </c>
      <c r="I356" s="254">
        <v>284</v>
      </c>
      <c r="J356" s="222" t="s">
        <v>822</v>
      </c>
      <c r="K356" s="223">
        <f t="shared" si="209"/>
        <v>-92.5</v>
      </c>
      <c r="L356" s="224">
        <f t="shared" si="210"/>
        <v>-0.42045454545454547</v>
      </c>
      <c r="M356" s="220" t="s">
        <v>627</v>
      </c>
      <c r="N356" s="217">
        <v>43896</v>
      </c>
      <c r="O356" s="1"/>
      <c r="P356" s="1"/>
      <c r="Q356" s="1"/>
      <c r="R356" s="6" t="s">
        <v>803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37">
        <v>143</v>
      </c>
      <c r="B357" s="238">
        <v>43622</v>
      </c>
      <c r="C357" s="238"/>
      <c r="D357" s="239" t="s">
        <v>497</v>
      </c>
      <c r="E357" s="240" t="s">
        <v>616</v>
      </c>
      <c r="F357" s="240">
        <v>332.8</v>
      </c>
      <c r="G357" s="240"/>
      <c r="H357" s="240">
        <v>405</v>
      </c>
      <c r="I357" s="242">
        <v>419</v>
      </c>
      <c r="J357" s="212" t="s">
        <v>823</v>
      </c>
      <c r="K357" s="213">
        <f t="shared" si="209"/>
        <v>72.199999999999989</v>
      </c>
      <c r="L357" s="214">
        <f t="shared" si="210"/>
        <v>0.21694711538461534</v>
      </c>
      <c r="M357" s="209" t="s">
        <v>614</v>
      </c>
      <c r="N357" s="215">
        <v>43860</v>
      </c>
      <c r="O357" s="1"/>
      <c r="P357" s="1"/>
      <c r="Q357" s="1"/>
      <c r="R357" s="6" t="s">
        <v>807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31">
        <v>144</v>
      </c>
      <c r="B358" s="230">
        <v>43641</v>
      </c>
      <c r="C358" s="230"/>
      <c r="D358" s="231" t="s">
        <v>152</v>
      </c>
      <c r="E358" s="232" t="s">
        <v>646</v>
      </c>
      <c r="F358" s="232">
        <v>386</v>
      </c>
      <c r="G358" s="233"/>
      <c r="H358" s="233">
        <v>395</v>
      </c>
      <c r="I358" s="233">
        <v>452</v>
      </c>
      <c r="J358" s="234" t="s">
        <v>824</v>
      </c>
      <c r="K358" s="235">
        <f t="shared" si="209"/>
        <v>9</v>
      </c>
      <c r="L358" s="236">
        <f t="shared" si="210"/>
        <v>2.3316062176165803E-2</v>
      </c>
      <c r="M358" s="232" t="s">
        <v>737</v>
      </c>
      <c r="N358" s="230">
        <v>43868</v>
      </c>
      <c r="O358" s="1"/>
      <c r="P358" s="1"/>
      <c r="Q358" s="1"/>
      <c r="R358" s="6" t="s">
        <v>807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31">
        <v>145</v>
      </c>
      <c r="B359" s="230">
        <v>43707</v>
      </c>
      <c r="C359" s="230"/>
      <c r="D359" s="231" t="s">
        <v>132</v>
      </c>
      <c r="E359" s="232" t="s">
        <v>646</v>
      </c>
      <c r="F359" s="232">
        <v>137.5</v>
      </c>
      <c r="G359" s="233"/>
      <c r="H359" s="233">
        <v>138.5</v>
      </c>
      <c r="I359" s="233">
        <v>190</v>
      </c>
      <c r="J359" s="234" t="s">
        <v>859</v>
      </c>
      <c r="K359" s="235">
        <f t="shared" ref="K359" si="211">H359-F359</f>
        <v>1</v>
      </c>
      <c r="L359" s="236">
        <f t="shared" ref="L359" si="212">K359/F359</f>
        <v>7.2727272727272727E-3</v>
      </c>
      <c r="M359" s="232" t="s">
        <v>737</v>
      </c>
      <c r="N359" s="230">
        <v>44432</v>
      </c>
      <c r="O359" s="1"/>
      <c r="P359" s="1"/>
      <c r="Q359" s="1"/>
      <c r="R359" s="6" t="s">
        <v>803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37">
        <v>146</v>
      </c>
      <c r="B360" s="238">
        <v>43731</v>
      </c>
      <c r="C360" s="238"/>
      <c r="D360" s="239" t="s">
        <v>441</v>
      </c>
      <c r="E360" s="240" t="s">
        <v>646</v>
      </c>
      <c r="F360" s="240">
        <v>235</v>
      </c>
      <c r="G360" s="240"/>
      <c r="H360" s="240">
        <v>295</v>
      </c>
      <c r="I360" s="242">
        <v>296</v>
      </c>
      <c r="J360" s="212" t="s">
        <v>825</v>
      </c>
      <c r="K360" s="213">
        <f t="shared" ref="K360:K365" si="213">H360-F360</f>
        <v>60</v>
      </c>
      <c r="L360" s="214">
        <f t="shared" ref="L360:L365" si="214">K360/F360</f>
        <v>0.25531914893617019</v>
      </c>
      <c r="M360" s="209" t="s">
        <v>614</v>
      </c>
      <c r="N360" s="215">
        <v>43844</v>
      </c>
      <c r="O360" s="1"/>
      <c r="P360" s="1"/>
      <c r="Q360" s="1"/>
      <c r="R360" s="6" t="s">
        <v>807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37">
        <v>147</v>
      </c>
      <c r="B361" s="238">
        <v>43752</v>
      </c>
      <c r="C361" s="238"/>
      <c r="D361" s="239" t="s">
        <v>826</v>
      </c>
      <c r="E361" s="240" t="s">
        <v>646</v>
      </c>
      <c r="F361" s="240">
        <v>277.5</v>
      </c>
      <c r="G361" s="240"/>
      <c r="H361" s="240">
        <v>333</v>
      </c>
      <c r="I361" s="242">
        <v>333</v>
      </c>
      <c r="J361" s="212" t="s">
        <v>827</v>
      </c>
      <c r="K361" s="213">
        <f t="shared" si="213"/>
        <v>55.5</v>
      </c>
      <c r="L361" s="214">
        <f t="shared" si="214"/>
        <v>0.2</v>
      </c>
      <c r="M361" s="209" t="s">
        <v>614</v>
      </c>
      <c r="N361" s="215">
        <v>43846</v>
      </c>
      <c r="O361" s="1"/>
      <c r="P361" s="1"/>
      <c r="Q361" s="1"/>
      <c r="R361" s="6" t="s">
        <v>803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37">
        <v>148</v>
      </c>
      <c r="B362" s="238">
        <v>43752</v>
      </c>
      <c r="C362" s="238"/>
      <c r="D362" s="239" t="s">
        <v>828</v>
      </c>
      <c r="E362" s="240" t="s">
        <v>646</v>
      </c>
      <c r="F362" s="240">
        <v>930</v>
      </c>
      <c r="G362" s="240"/>
      <c r="H362" s="240">
        <v>1165</v>
      </c>
      <c r="I362" s="242">
        <v>1200</v>
      </c>
      <c r="J362" s="212" t="s">
        <v>829</v>
      </c>
      <c r="K362" s="213">
        <f t="shared" si="213"/>
        <v>235</v>
      </c>
      <c r="L362" s="214">
        <f t="shared" si="214"/>
        <v>0.25268817204301075</v>
      </c>
      <c r="M362" s="209" t="s">
        <v>614</v>
      </c>
      <c r="N362" s="215">
        <v>43847</v>
      </c>
      <c r="O362" s="1"/>
      <c r="P362" s="1"/>
      <c r="Q362" s="1"/>
      <c r="R362" s="6" t="s">
        <v>807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37">
        <v>149</v>
      </c>
      <c r="B363" s="238">
        <v>43753</v>
      </c>
      <c r="C363" s="238"/>
      <c r="D363" s="239" t="s">
        <v>830</v>
      </c>
      <c r="E363" s="240" t="s">
        <v>646</v>
      </c>
      <c r="F363" s="210">
        <v>111</v>
      </c>
      <c r="G363" s="240"/>
      <c r="H363" s="240">
        <v>141</v>
      </c>
      <c r="I363" s="242">
        <v>141</v>
      </c>
      <c r="J363" s="212" t="s">
        <v>630</v>
      </c>
      <c r="K363" s="213">
        <f t="shared" si="213"/>
        <v>30</v>
      </c>
      <c r="L363" s="214">
        <f t="shared" si="214"/>
        <v>0.27027027027027029</v>
      </c>
      <c r="M363" s="209" t="s">
        <v>614</v>
      </c>
      <c r="N363" s="215">
        <v>44328</v>
      </c>
      <c r="O363" s="1"/>
      <c r="P363" s="1"/>
      <c r="Q363" s="1"/>
      <c r="R363" s="6" t="s">
        <v>807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37">
        <v>150</v>
      </c>
      <c r="B364" s="238">
        <v>43753</v>
      </c>
      <c r="C364" s="238"/>
      <c r="D364" s="239" t="s">
        <v>831</v>
      </c>
      <c r="E364" s="240" t="s">
        <v>646</v>
      </c>
      <c r="F364" s="210">
        <v>296</v>
      </c>
      <c r="G364" s="240"/>
      <c r="H364" s="240">
        <v>370</v>
      </c>
      <c r="I364" s="242">
        <v>370</v>
      </c>
      <c r="J364" s="212" t="s">
        <v>704</v>
      </c>
      <c r="K364" s="213">
        <f t="shared" si="213"/>
        <v>74</v>
      </c>
      <c r="L364" s="214">
        <f t="shared" si="214"/>
        <v>0.25</v>
      </c>
      <c r="M364" s="209" t="s">
        <v>614</v>
      </c>
      <c r="N364" s="215">
        <v>43853</v>
      </c>
      <c r="O364" s="1"/>
      <c r="P364" s="1"/>
      <c r="Q364" s="1"/>
      <c r="R364" s="6" t="s">
        <v>807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37">
        <v>151</v>
      </c>
      <c r="B365" s="238">
        <v>43754</v>
      </c>
      <c r="C365" s="238"/>
      <c r="D365" s="239" t="s">
        <v>832</v>
      </c>
      <c r="E365" s="240" t="s">
        <v>646</v>
      </c>
      <c r="F365" s="210">
        <v>300</v>
      </c>
      <c r="G365" s="240"/>
      <c r="H365" s="240">
        <v>382.5</v>
      </c>
      <c r="I365" s="242">
        <v>344</v>
      </c>
      <c r="J365" s="212" t="s">
        <v>833</v>
      </c>
      <c r="K365" s="213">
        <f t="shared" si="213"/>
        <v>82.5</v>
      </c>
      <c r="L365" s="214">
        <f t="shared" si="214"/>
        <v>0.27500000000000002</v>
      </c>
      <c r="M365" s="209" t="s">
        <v>614</v>
      </c>
      <c r="N365" s="215">
        <v>44238</v>
      </c>
      <c r="O365" s="1"/>
      <c r="P365" s="1"/>
      <c r="Q365" s="1"/>
      <c r="R365" s="6" t="s">
        <v>807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56">
        <v>152</v>
      </c>
      <c r="B366" s="257">
        <v>43832</v>
      </c>
      <c r="C366" s="257"/>
      <c r="D366" s="258" t="s">
        <v>834</v>
      </c>
      <c r="E366" s="56" t="s">
        <v>646</v>
      </c>
      <c r="F366" s="259" t="s">
        <v>835</v>
      </c>
      <c r="G366" s="56"/>
      <c r="H366" s="56"/>
      <c r="I366" s="260">
        <v>590</v>
      </c>
      <c r="J366" s="255" t="s">
        <v>617</v>
      </c>
      <c r="K366" s="255"/>
      <c r="L366" s="261"/>
      <c r="M366" s="262" t="s">
        <v>617</v>
      </c>
      <c r="N366" s="263"/>
      <c r="O366" s="1"/>
      <c r="P366" s="1"/>
      <c r="Q366" s="1"/>
      <c r="R366" s="6" t="s">
        <v>807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37">
        <v>153</v>
      </c>
      <c r="B367" s="238">
        <v>43966</v>
      </c>
      <c r="C367" s="238"/>
      <c r="D367" s="239" t="s">
        <v>72</v>
      </c>
      <c r="E367" s="240" t="s">
        <v>646</v>
      </c>
      <c r="F367" s="210">
        <v>67.5</v>
      </c>
      <c r="G367" s="240"/>
      <c r="H367" s="240">
        <v>86</v>
      </c>
      <c r="I367" s="242">
        <v>86</v>
      </c>
      <c r="J367" s="212" t="s">
        <v>836</v>
      </c>
      <c r="K367" s="213">
        <f t="shared" ref="K367:K374" si="215">H367-F367</f>
        <v>18.5</v>
      </c>
      <c r="L367" s="214">
        <f t="shared" ref="L367:L374" si="216">K367/F367</f>
        <v>0.27407407407407408</v>
      </c>
      <c r="M367" s="209" t="s">
        <v>614</v>
      </c>
      <c r="N367" s="215">
        <v>44008</v>
      </c>
      <c r="O367" s="1"/>
      <c r="P367" s="1"/>
      <c r="Q367" s="1"/>
      <c r="R367" s="6" t="s">
        <v>807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37">
        <v>154</v>
      </c>
      <c r="B368" s="238">
        <v>44035</v>
      </c>
      <c r="C368" s="238"/>
      <c r="D368" s="239" t="s">
        <v>496</v>
      </c>
      <c r="E368" s="240" t="s">
        <v>646</v>
      </c>
      <c r="F368" s="210">
        <v>231</v>
      </c>
      <c r="G368" s="240"/>
      <c r="H368" s="240">
        <v>281</v>
      </c>
      <c r="I368" s="242">
        <v>281</v>
      </c>
      <c r="J368" s="212" t="s">
        <v>704</v>
      </c>
      <c r="K368" s="213">
        <f t="shared" si="215"/>
        <v>50</v>
      </c>
      <c r="L368" s="214">
        <f t="shared" si="216"/>
        <v>0.21645021645021645</v>
      </c>
      <c r="M368" s="209" t="s">
        <v>614</v>
      </c>
      <c r="N368" s="215">
        <v>44358</v>
      </c>
      <c r="O368" s="1"/>
      <c r="P368" s="1"/>
      <c r="Q368" s="1"/>
      <c r="R368" s="6" t="s">
        <v>807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37">
        <v>155</v>
      </c>
      <c r="B369" s="238">
        <v>44092</v>
      </c>
      <c r="C369" s="238"/>
      <c r="D369" s="239" t="s">
        <v>417</v>
      </c>
      <c r="E369" s="240" t="s">
        <v>646</v>
      </c>
      <c r="F369" s="240">
        <v>206</v>
      </c>
      <c r="G369" s="240"/>
      <c r="H369" s="240">
        <v>248</v>
      </c>
      <c r="I369" s="242">
        <v>248</v>
      </c>
      <c r="J369" s="212" t="s">
        <v>704</v>
      </c>
      <c r="K369" s="213">
        <f t="shared" si="215"/>
        <v>42</v>
      </c>
      <c r="L369" s="214">
        <f t="shared" si="216"/>
        <v>0.20388349514563106</v>
      </c>
      <c r="M369" s="209" t="s">
        <v>614</v>
      </c>
      <c r="N369" s="215">
        <v>44214</v>
      </c>
      <c r="O369" s="1"/>
      <c r="P369" s="1"/>
      <c r="Q369" s="1"/>
      <c r="R369" s="6" t="s">
        <v>807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37">
        <v>156</v>
      </c>
      <c r="B370" s="238">
        <v>44140</v>
      </c>
      <c r="C370" s="238"/>
      <c r="D370" s="239" t="s">
        <v>417</v>
      </c>
      <c r="E370" s="240" t="s">
        <v>646</v>
      </c>
      <c r="F370" s="240">
        <v>182.5</v>
      </c>
      <c r="G370" s="240"/>
      <c r="H370" s="240">
        <v>248</v>
      </c>
      <c r="I370" s="242">
        <v>248</v>
      </c>
      <c r="J370" s="212" t="s">
        <v>704</v>
      </c>
      <c r="K370" s="213">
        <f t="shared" si="215"/>
        <v>65.5</v>
      </c>
      <c r="L370" s="214">
        <f t="shared" si="216"/>
        <v>0.35890410958904112</v>
      </c>
      <c r="M370" s="209" t="s">
        <v>614</v>
      </c>
      <c r="N370" s="215">
        <v>44214</v>
      </c>
      <c r="O370" s="1"/>
      <c r="P370" s="1"/>
      <c r="Q370" s="1"/>
      <c r="R370" s="6" t="s">
        <v>807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37">
        <v>157</v>
      </c>
      <c r="B371" s="238">
        <v>44140</v>
      </c>
      <c r="C371" s="238"/>
      <c r="D371" s="239" t="s">
        <v>332</v>
      </c>
      <c r="E371" s="240" t="s">
        <v>646</v>
      </c>
      <c r="F371" s="240">
        <v>247.5</v>
      </c>
      <c r="G371" s="240"/>
      <c r="H371" s="240">
        <v>320</v>
      </c>
      <c r="I371" s="242">
        <v>320</v>
      </c>
      <c r="J371" s="212" t="s">
        <v>704</v>
      </c>
      <c r="K371" s="213">
        <f t="shared" si="215"/>
        <v>72.5</v>
      </c>
      <c r="L371" s="214">
        <f t="shared" si="216"/>
        <v>0.29292929292929293</v>
      </c>
      <c r="M371" s="209" t="s">
        <v>614</v>
      </c>
      <c r="N371" s="215">
        <v>44323</v>
      </c>
      <c r="O371" s="1"/>
      <c r="P371" s="1"/>
      <c r="Q371" s="1"/>
      <c r="R371" s="6" t="s">
        <v>807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37">
        <v>158</v>
      </c>
      <c r="B372" s="238">
        <v>44140</v>
      </c>
      <c r="C372" s="238"/>
      <c r="D372" s="239" t="s">
        <v>273</v>
      </c>
      <c r="E372" s="240" t="s">
        <v>646</v>
      </c>
      <c r="F372" s="210">
        <v>925</v>
      </c>
      <c r="G372" s="240"/>
      <c r="H372" s="240">
        <v>1095</v>
      </c>
      <c r="I372" s="242">
        <v>1093</v>
      </c>
      <c r="J372" s="212" t="s">
        <v>837</v>
      </c>
      <c r="K372" s="213">
        <f t="shared" si="215"/>
        <v>170</v>
      </c>
      <c r="L372" s="214">
        <f t="shared" si="216"/>
        <v>0.18378378378378379</v>
      </c>
      <c r="M372" s="209" t="s">
        <v>614</v>
      </c>
      <c r="N372" s="215">
        <v>44201</v>
      </c>
      <c r="O372" s="1"/>
      <c r="P372" s="1"/>
      <c r="Q372" s="1"/>
      <c r="R372" s="6" t="s">
        <v>807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37">
        <v>159</v>
      </c>
      <c r="B373" s="238">
        <v>44140</v>
      </c>
      <c r="C373" s="238"/>
      <c r="D373" s="239" t="s">
        <v>348</v>
      </c>
      <c r="E373" s="240" t="s">
        <v>646</v>
      </c>
      <c r="F373" s="210">
        <v>332.5</v>
      </c>
      <c r="G373" s="240"/>
      <c r="H373" s="240">
        <v>393</v>
      </c>
      <c r="I373" s="242">
        <v>406</v>
      </c>
      <c r="J373" s="212" t="s">
        <v>838</v>
      </c>
      <c r="K373" s="213">
        <f t="shared" si="215"/>
        <v>60.5</v>
      </c>
      <c r="L373" s="214">
        <f t="shared" si="216"/>
        <v>0.18195488721804512</v>
      </c>
      <c r="M373" s="209" t="s">
        <v>614</v>
      </c>
      <c r="N373" s="215">
        <v>44256</v>
      </c>
      <c r="O373" s="1"/>
      <c r="P373" s="1"/>
      <c r="Q373" s="1"/>
      <c r="R373" s="6" t="s">
        <v>807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37">
        <v>160</v>
      </c>
      <c r="B374" s="238">
        <v>44141</v>
      </c>
      <c r="C374" s="238"/>
      <c r="D374" s="239" t="s">
        <v>496</v>
      </c>
      <c r="E374" s="240" t="s">
        <v>646</v>
      </c>
      <c r="F374" s="210">
        <v>231</v>
      </c>
      <c r="G374" s="240"/>
      <c r="H374" s="240">
        <v>281</v>
      </c>
      <c r="I374" s="242">
        <v>281</v>
      </c>
      <c r="J374" s="212" t="s">
        <v>704</v>
      </c>
      <c r="K374" s="213">
        <f t="shared" si="215"/>
        <v>50</v>
      </c>
      <c r="L374" s="214">
        <f t="shared" si="216"/>
        <v>0.21645021645021645</v>
      </c>
      <c r="M374" s="209" t="s">
        <v>614</v>
      </c>
      <c r="N374" s="215">
        <v>44358</v>
      </c>
      <c r="O374" s="1"/>
      <c r="P374" s="1"/>
      <c r="Q374" s="1"/>
      <c r="R374" s="6" t="s">
        <v>807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64">
        <v>161</v>
      </c>
      <c r="B375" s="257">
        <v>44187</v>
      </c>
      <c r="C375" s="257"/>
      <c r="D375" s="258" t="s">
        <v>469</v>
      </c>
      <c r="E375" s="56" t="s">
        <v>646</v>
      </c>
      <c r="F375" s="259" t="s">
        <v>839</v>
      </c>
      <c r="G375" s="56"/>
      <c r="H375" s="56"/>
      <c r="I375" s="260">
        <v>239</v>
      </c>
      <c r="J375" s="255" t="s">
        <v>617</v>
      </c>
      <c r="K375" s="255"/>
      <c r="L375" s="261"/>
      <c r="M375" s="262"/>
      <c r="N375" s="263"/>
      <c r="O375" s="1"/>
      <c r="P375" s="1"/>
      <c r="Q375" s="1"/>
      <c r="R375" s="6" t="s">
        <v>807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64">
        <v>162</v>
      </c>
      <c r="B376" s="257">
        <v>44258</v>
      </c>
      <c r="C376" s="257"/>
      <c r="D376" s="258" t="s">
        <v>834</v>
      </c>
      <c r="E376" s="56" t="s">
        <v>646</v>
      </c>
      <c r="F376" s="259" t="s">
        <v>835</v>
      </c>
      <c r="G376" s="56"/>
      <c r="H376" s="56"/>
      <c r="I376" s="260">
        <v>590</v>
      </c>
      <c r="J376" s="255" t="s">
        <v>617</v>
      </c>
      <c r="K376" s="255"/>
      <c r="L376" s="261"/>
      <c r="M376" s="262"/>
      <c r="N376" s="263"/>
      <c r="O376" s="1"/>
      <c r="P376" s="1"/>
      <c r="R376" s="6" t="s">
        <v>807</v>
      </c>
    </row>
    <row r="377" spans="1:26" ht="12.75" customHeight="1">
      <c r="A377" s="237">
        <v>163</v>
      </c>
      <c r="B377" s="238">
        <v>44274</v>
      </c>
      <c r="C377" s="238"/>
      <c r="D377" s="239" t="s">
        <v>348</v>
      </c>
      <c r="E377" s="240" t="s">
        <v>646</v>
      </c>
      <c r="F377" s="210">
        <v>355</v>
      </c>
      <c r="G377" s="240"/>
      <c r="H377" s="240">
        <v>422.5</v>
      </c>
      <c r="I377" s="242">
        <v>420</v>
      </c>
      <c r="J377" s="212" t="s">
        <v>840</v>
      </c>
      <c r="K377" s="213">
        <f t="shared" ref="K377:K379" si="217">H377-F377</f>
        <v>67.5</v>
      </c>
      <c r="L377" s="214">
        <f t="shared" ref="L377:L379" si="218">K377/F377</f>
        <v>0.19014084507042253</v>
      </c>
      <c r="M377" s="209" t="s">
        <v>614</v>
      </c>
      <c r="N377" s="215">
        <v>44361</v>
      </c>
      <c r="O377" s="1"/>
      <c r="R377" s="265" t="s">
        <v>807</v>
      </c>
    </row>
    <row r="378" spans="1:26" ht="12.75" customHeight="1">
      <c r="A378" s="237">
        <v>164</v>
      </c>
      <c r="B378" s="238">
        <v>44295</v>
      </c>
      <c r="C378" s="238"/>
      <c r="D378" s="239" t="s">
        <v>841</v>
      </c>
      <c r="E378" s="240" t="s">
        <v>646</v>
      </c>
      <c r="F378" s="210">
        <v>555</v>
      </c>
      <c r="G378" s="240"/>
      <c r="H378" s="240">
        <v>663</v>
      </c>
      <c r="I378" s="242">
        <v>663</v>
      </c>
      <c r="J378" s="212" t="s">
        <v>842</v>
      </c>
      <c r="K378" s="213">
        <f t="shared" si="217"/>
        <v>108</v>
      </c>
      <c r="L378" s="214">
        <f t="shared" si="218"/>
        <v>0.19459459459459461</v>
      </c>
      <c r="M378" s="209" t="s">
        <v>614</v>
      </c>
      <c r="N378" s="215">
        <v>44321</v>
      </c>
      <c r="O378" s="1"/>
      <c r="P378" s="1"/>
      <c r="Q378" s="1"/>
      <c r="R378" s="265" t="s">
        <v>807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37">
        <v>165</v>
      </c>
      <c r="B379" s="238">
        <v>44308</v>
      </c>
      <c r="C379" s="238"/>
      <c r="D379" s="239" t="s">
        <v>385</v>
      </c>
      <c r="E379" s="240" t="s">
        <v>646</v>
      </c>
      <c r="F379" s="210">
        <v>126.5</v>
      </c>
      <c r="G379" s="240"/>
      <c r="H379" s="240">
        <v>155</v>
      </c>
      <c r="I379" s="242">
        <v>155</v>
      </c>
      <c r="J379" s="212" t="s">
        <v>704</v>
      </c>
      <c r="K379" s="213">
        <f t="shared" si="217"/>
        <v>28.5</v>
      </c>
      <c r="L379" s="214">
        <f t="shared" si="218"/>
        <v>0.22529644268774704</v>
      </c>
      <c r="M379" s="209" t="s">
        <v>614</v>
      </c>
      <c r="N379" s="215">
        <v>44362</v>
      </c>
      <c r="O379" s="1"/>
      <c r="R379" s="265" t="s">
        <v>807</v>
      </c>
    </row>
    <row r="380" spans="1:26" ht="12.75" customHeight="1">
      <c r="A380" s="264">
        <v>166</v>
      </c>
      <c r="B380" s="257">
        <v>44368</v>
      </c>
      <c r="C380" s="257"/>
      <c r="D380" s="258" t="s">
        <v>404</v>
      </c>
      <c r="E380" s="56" t="s">
        <v>646</v>
      </c>
      <c r="F380" s="259" t="s">
        <v>843</v>
      </c>
      <c r="G380" s="56"/>
      <c r="H380" s="56"/>
      <c r="I380" s="260">
        <v>344</v>
      </c>
      <c r="J380" s="255" t="s">
        <v>617</v>
      </c>
      <c r="K380" s="264"/>
      <c r="L380" s="257"/>
      <c r="M380" s="257"/>
      <c r="N380" s="258"/>
      <c r="O380" s="1"/>
      <c r="R380" s="265" t="s">
        <v>807</v>
      </c>
    </row>
    <row r="381" spans="1:26" ht="12.75" customHeight="1">
      <c r="A381" s="264">
        <v>167</v>
      </c>
      <c r="B381" s="257">
        <v>44368</v>
      </c>
      <c r="C381" s="257"/>
      <c r="D381" s="258" t="s">
        <v>496</v>
      </c>
      <c r="E381" s="56" t="s">
        <v>646</v>
      </c>
      <c r="F381" s="259" t="s">
        <v>844</v>
      </c>
      <c r="G381" s="56"/>
      <c r="H381" s="56"/>
      <c r="I381" s="260">
        <v>320</v>
      </c>
      <c r="J381" s="255" t="s">
        <v>617</v>
      </c>
      <c r="K381" s="264"/>
      <c r="L381" s="257"/>
      <c r="M381" s="257"/>
      <c r="N381" s="258"/>
      <c r="O381" s="44"/>
      <c r="R381" s="265" t="s">
        <v>807</v>
      </c>
    </row>
    <row r="382" spans="1:26" ht="12.75" customHeight="1">
      <c r="A382" s="264">
        <v>168</v>
      </c>
      <c r="B382" s="257">
        <v>44406</v>
      </c>
      <c r="C382" s="257"/>
      <c r="D382" s="258" t="s">
        <v>385</v>
      </c>
      <c r="E382" s="56" t="s">
        <v>646</v>
      </c>
      <c r="F382" s="259" t="s">
        <v>849</v>
      </c>
      <c r="G382" s="56"/>
      <c r="H382" s="56"/>
      <c r="I382" s="56">
        <v>200</v>
      </c>
      <c r="J382" s="255" t="s">
        <v>617</v>
      </c>
      <c r="K382" s="264"/>
      <c r="L382" s="257"/>
      <c r="M382" s="257"/>
      <c r="N382" s="258"/>
      <c r="O382" s="44"/>
      <c r="R382" s="265" t="s">
        <v>807</v>
      </c>
    </row>
    <row r="383" spans="1:26" ht="12.75" customHeight="1">
      <c r="A383" s="264">
        <v>169</v>
      </c>
      <c r="B383" s="257">
        <v>44462</v>
      </c>
      <c r="C383" s="257"/>
      <c r="D383" s="258" t="s">
        <v>1073</v>
      </c>
      <c r="E383" s="56" t="s">
        <v>646</v>
      </c>
      <c r="F383" s="259" t="s">
        <v>1074</v>
      </c>
      <c r="G383" s="56"/>
      <c r="H383" s="56"/>
      <c r="I383" s="56">
        <v>1500</v>
      </c>
      <c r="J383" s="255" t="s">
        <v>617</v>
      </c>
      <c r="K383" s="264"/>
      <c r="L383" s="257"/>
      <c r="M383" s="257"/>
      <c r="N383" s="258"/>
      <c r="O383" s="44"/>
      <c r="R383" s="265"/>
    </row>
    <row r="384" spans="1:26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265"/>
    </row>
    <row r="385" spans="1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265"/>
    </row>
    <row r="386" spans="1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265"/>
    </row>
    <row r="387" spans="1:18" ht="12.75" customHeight="1">
      <c r="A387" s="264"/>
      <c r="B387" s="266" t="s">
        <v>845</v>
      </c>
      <c r="F387" s="59"/>
      <c r="G387" s="59"/>
      <c r="H387" s="59"/>
      <c r="I387" s="59"/>
      <c r="J387" s="44"/>
      <c r="K387" s="59"/>
      <c r="L387" s="59"/>
      <c r="M387" s="59"/>
      <c r="O387" s="44"/>
      <c r="R387" s="265"/>
    </row>
    <row r="388" spans="1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1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1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1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1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1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1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1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1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1:18" ht="12.75" customHeight="1">
      <c r="A397" s="267"/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1:18" ht="12.75" customHeight="1">
      <c r="A398" s="267"/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1:18" ht="12.75" customHeight="1">
      <c r="A399" s="56"/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1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  <row r="535" spans="6:18" ht="12.75" customHeight="1">
      <c r="F535" s="59"/>
      <c r="G535" s="59"/>
      <c r="H535" s="59"/>
      <c r="I535" s="59"/>
      <c r="J535" s="44"/>
      <c r="K535" s="59"/>
      <c r="L535" s="59"/>
      <c r="M535" s="59"/>
      <c r="O535" s="44"/>
      <c r="R535" s="59"/>
    </row>
    <row r="536" spans="6:18" ht="12.75" customHeight="1">
      <c r="F536" s="59"/>
      <c r="G536" s="59"/>
      <c r="H536" s="59"/>
      <c r="I536" s="59"/>
      <c r="J536" s="44"/>
      <c r="K536" s="59"/>
      <c r="L536" s="59"/>
      <c r="M536" s="59"/>
      <c r="O536" s="44"/>
      <c r="R536" s="59"/>
    </row>
    <row r="537" spans="6:18" ht="12.75" customHeight="1">
      <c r="F537" s="59"/>
      <c r="G537" s="59"/>
      <c r="H537" s="59"/>
      <c r="I537" s="59"/>
      <c r="J537" s="44"/>
      <c r="K537" s="59"/>
      <c r="L537" s="59"/>
      <c r="M537" s="59"/>
      <c r="O537" s="44"/>
      <c r="R537" s="59"/>
    </row>
    <row r="538" spans="6:18" ht="12.75" customHeight="1">
      <c r="F538" s="59"/>
      <c r="G538" s="59"/>
      <c r="H538" s="59"/>
      <c r="I538" s="59"/>
      <c r="J538" s="44"/>
      <c r="K538" s="59"/>
      <c r="L538" s="59"/>
      <c r="M538" s="59"/>
      <c r="O538" s="44"/>
      <c r="R538" s="59"/>
    </row>
    <row r="539" spans="6:18" ht="12.75" customHeight="1">
      <c r="F539" s="59"/>
      <c r="G539" s="59"/>
      <c r="H539" s="59"/>
      <c r="I539" s="59"/>
      <c r="J539" s="44"/>
      <c r="K539" s="59"/>
      <c r="L539" s="59"/>
      <c r="M539" s="59"/>
      <c r="O539" s="44"/>
      <c r="R539" s="59"/>
    </row>
    <row r="540" spans="6:18" ht="12.75" customHeight="1">
      <c r="F540" s="59"/>
      <c r="G540" s="59"/>
      <c r="H540" s="59"/>
      <c r="I540" s="59"/>
      <c r="J540" s="44"/>
      <c r="K540" s="59"/>
      <c r="L540" s="59"/>
      <c r="M540" s="59"/>
      <c r="O540" s="44"/>
      <c r="R540" s="59"/>
    </row>
    <row r="541" spans="6:18" ht="12.75" customHeight="1">
      <c r="F541" s="59"/>
      <c r="G541" s="59"/>
      <c r="H541" s="59"/>
      <c r="I541" s="59"/>
      <c r="J541" s="44"/>
      <c r="K541" s="59"/>
      <c r="L541" s="59"/>
      <c r="M541" s="59"/>
      <c r="O541" s="44"/>
      <c r="R541" s="59"/>
    </row>
    <row r="542" spans="6:18" ht="12.75" customHeight="1">
      <c r="F542" s="59"/>
      <c r="G542" s="59"/>
      <c r="H542" s="59"/>
      <c r="I542" s="59"/>
      <c r="J542" s="44"/>
      <c r="K542" s="59"/>
      <c r="L542" s="59"/>
      <c r="M542" s="59"/>
      <c r="O542" s="44"/>
      <c r="R542" s="59"/>
    </row>
    <row r="543" spans="6:18" ht="12.75" customHeight="1">
      <c r="F543" s="59"/>
      <c r="G543" s="59"/>
      <c r="H543" s="59"/>
      <c r="I543" s="59"/>
      <c r="J543" s="44"/>
      <c r="K543" s="59"/>
      <c r="L543" s="59"/>
      <c r="M543" s="59"/>
      <c r="O543" s="44"/>
      <c r="R543" s="59"/>
    </row>
    <row r="544" spans="6:18" ht="12.75" customHeight="1">
      <c r="F544" s="59"/>
      <c r="G544" s="59"/>
      <c r="H544" s="59"/>
      <c r="I544" s="59"/>
      <c r="J544" s="44"/>
      <c r="K544" s="59"/>
      <c r="L544" s="59"/>
      <c r="M544" s="59"/>
      <c r="O544" s="44"/>
      <c r="R544" s="59"/>
    </row>
    <row r="545" spans="6:18" ht="12.75" customHeight="1">
      <c r="F545" s="59"/>
      <c r="G545" s="59"/>
      <c r="H545" s="59"/>
      <c r="I545" s="59"/>
      <c r="J545" s="44"/>
      <c r="K545" s="59"/>
      <c r="L545" s="59"/>
      <c r="M545" s="59"/>
      <c r="O545" s="44"/>
      <c r="R545" s="59"/>
    </row>
    <row r="546" spans="6:18" ht="12.75" customHeight="1">
      <c r="F546" s="59"/>
      <c r="G546" s="59"/>
      <c r="H546" s="59"/>
      <c r="I546" s="59"/>
      <c r="J546" s="44"/>
      <c r="K546" s="59"/>
      <c r="L546" s="59"/>
      <c r="M546" s="59"/>
      <c r="O546" s="44"/>
      <c r="R546" s="59"/>
    </row>
    <row r="547" spans="6:18" ht="12.75" customHeight="1">
      <c r="F547" s="59"/>
      <c r="G547" s="59"/>
      <c r="H547" s="59"/>
      <c r="I547" s="59"/>
      <c r="J547" s="44"/>
      <c r="K547" s="59"/>
      <c r="L547" s="59"/>
      <c r="M547" s="59"/>
      <c r="O547" s="44"/>
      <c r="R547" s="59"/>
    </row>
    <row r="548" spans="6:18" ht="12.75" customHeight="1">
      <c r="F548" s="59"/>
      <c r="G548" s="59"/>
      <c r="H548" s="59"/>
      <c r="I548" s="59"/>
      <c r="J548" s="44"/>
      <c r="K548" s="59"/>
      <c r="L548" s="59"/>
      <c r="M548" s="59"/>
      <c r="O548" s="44"/>
      <c r="R548" s="59"/>
    </row>
    <row r="549" spans="6:18" ht="12.75" customHeight="1">
      <c r="F549" s="59"/>
      <c r="G549" s="59"/>
      <c r="H549" s="59"/>
      <c r="I549" s="59"/>
      <c r="J549" s="44"/>
      <c r="K549" s="59"/>
      <c r="L549" s="59"/>
      <c r="M549" s="59"/>
      <c r="O549" s="44"/>
      <c r="R549" s="59"/>
    </row>
    <row r="550" spans="6:18" ht="12.75" customHeight="1">
      <c r="F550" s="59"/>
      <c r="G550" s="59"/>
      <c r="H550" s="59"/>
      <c r="I550" s="59"/>
      <c r="J550" s="44"/>
      <c r="K550" s="59"/>
      <c r="L550" s="59"/>
      <c r="M550" s="59"/>
      <c r="O550" s="44"/>
      <c r="R550" s="59"/>
    </row>
    <row r="551" spans="6:18" ht="12.75" customHeight="1">
      <c r="F551" s="59"/>
      <c r="G551" s="59"/>
      <c r="H551" s="59"/>
      <c r="I551" s="59"/>
      <c r="J551" s="44"/>
      <c r="K551" s="59"/>
      <c r="L551" s="59"/>
      <c r="M551" s="59"/>
      <c r="O551" s="44"/>
      <c r="R551" s="59"/>
    </row>
    <row r="552" spans="6:18" ht="12.75" customHeight="1">
      <c r="F552" s="59"/>
      <c r="G552" s="59"/>
      <c r="H552" s="59"/>
      <c r="I552" s="59"/>
      <c r="J552" s="44"/>
      <c r="K552" s="59"/>
      <c r="L552" s="59"/>
      <c r="M552" s="59"/>
      <c r="O552" s="44"/>
      <c r="R552" s="59"/>
    </row>
    <row r="553" spans="6:18" ht="12.75" customHeight="1">
      <c r="F553" s="59"/>
      <c r="G553" s="59"/>
      <c r="H553" s="59"/>
      <c r="I553" s="59"/>
      <c r="J553" s="44"/>
      <c r="K553" s="59"/>
      <c r="L553" s="59"/>
      <c r="M553" s="59"/>
      <c r="O553" s="44"/>
      <c r="R553" s="59"/>
    </row>
    <row r="554" spans="6:18" ht="12.75" customHeight="1">
      <c r="F554" s="59"/>
      <c r="G554" s="59"/>
      <c r="H554" s="59"/>
      <c r="I554" s="59"/>
      <c r="J554" s="44"/>
      <c r="K554" s="59"/>
      <c r="L554" s="59"/>
      <c r="M554" s="59"/>
      <c r="O554" s="44"/>
      <c r="R554" s="59"/>
    </row>
    <row r="555" spans="6:18" ht="12.75" customHeight="1">
      <c r="F555" s="59"/>
      <c r="G555" s="59"/>
      <c r="H555" s="59"/>
      <c r="I555" s="59"/>
      <c r="J555" s="44"/>
      <c r="K555" s="59"/>
      <c r="L555" s="59"/>
      <c r="M555" s="59"/>
      <c r="O555" s="44"/>
      <c r="R555" s="59"/>
    </row>
    <row r="556" spans="6:18" ht="12.75" customHeight="1">
      <c r="F556" s="59"/>
      <c r="G556" s="59"/>
      <c r="H556" s="59"/>
      <c r="I556" s="59"/>
      <c r="J556" s="44"/>
      <c r="K556" s="59"/>
      <c r="L556" s="59"/>
      <c r="M556" s="59"/>
      <c r="O556" s="44"/>
      <c r="R556" s="59"/>
    </row>
    <row r="557" spans="6:18" ht="12.75" customHeight="1">
      <c r="F557" s="59"/>
      <c r="G557" s="59"/>
      <c r="H557" s="59"/>
      <c r="I557" s="59"/>
      <c r="J557" s="44"/>
      <c r="K557" s="59"/>
      <c r="L557" s="59"/>
      <c r="M557" s="59"/>
      <c r="O557" s="44"/>
      <c r="R557" s="59"/>
    </row>
    <row r="558" spans="6:18" ht="12.75" customHeight="1">
      <c r="F558" s="59"/>
      <c r="G558" s="59"/>
      <c r="H558" s="59"/>
      <c r="I558" s="59"/>
      <c r="J558" s="44"/>
      <c r="K558" s="59"/>
      <c r="L558" s="59"/>
      <c r="M558" s="59"/>
      <c r="O558" s="44"/>
      <c r="R558" s="59"/>
    </row>
    <row r="559" spans="6:18" ht="12.75" customHeight="1">
      <c r="F559" s="59"/>
      <c r="G559" s="59"/>
      <c r="H559" s="59"/>
      <c r="I559" s="59"/>
      <c r="J559" s="44"/>
      <c r="K559" s="59"/>
      <c r="L559" s="59"/>
      <c r="M559" s="59"/>
      <c r="O559" s="44"/>
      <c r="R559" s="59"/>
    </row>
    <row r="560" spans="6:18" ht="12.75" customHeight="1">
      <c r="F560" s="59"/>
      <c r="G560" s="59"/>
      <c r="H560" s="59"/>
      <c r="I560" s="59"/>
      <c r="J560" s="44"/>
      <c r="K560" s="59"/>
      <c r="L560" s="59"/>
      <c r="M560" s="59"/>
      <c r="O560" s="44"/>
      <c r="R560" s="59"/>
    </row>
    <row r="561" spans="6:18" ht="12.75" customHeight="1">
      <c r="F561" s="59"/>
      <c r="G561" s="59"/>
      <c r="H561" s="59"/>
      <c r="I561" s="59"/>
      <c r="J561" s="44"/>
      <c r="K561" s="59"/>
      <c r="L561" s="59"/>
      <c r="M561" s="59"/>
      <c r="O561" s="44"/>
      <c r="R561" s="59"/>
    </row>
    <row r="562" spans="6:18" ht="12.75" customHeight="1">
      <c r="F562" s="59"/>
      <c r="G562" s="59"/>
      <c r="H562" s="59"/>
      <c r="I562" s="59"/>
      <c r="J562" s="44"/>
      <c r="K562" s="59"/>
      <c r="L562" s="59"/>
      <c r="M562" s="59"/>
      <c r="O562" s="44"/>
      <c r="R562" s="59"/>
    </row>
    <row r="563" spans="6:18" ht="12.75" customHeight="1">
      <c r="F563" s="59"/>
      <c r="G563" s="59"/>
      <c r="H563" s="59"/>
      <c r="I563" s="59"/>
      <c r="J563" s="44"/>
      <c r="K563" s="59"/>
      <c r="L563" s="59"/>
      <c r="M563" s="59"/>
      <c r="O563" s="44"/>
      <c r="R563" s="59"/>
    </row>
    <row r="564" spans="6:18" ht="12.75" customHeight="1">
      <c r="F564" s="59"/>
      <c r="G564" s="59"/>
      <c r="H564" s="59"/>
      <c r="I564" s="59"/>
      <c r="J564" s="44"/>
      <c r="K564" s="59"/>
      <c r="L564" s="59"/>
      <c r="M564" s="59"/>
      <c r="O564" s="44"/>
      <c r="R564" s="59"/>
    </row>
    <row r="565" spans="6:18" ht="12.75" customHeight="1">
      <c r="F565" s="59"/>
      <c r="G565" s="59"/>
      <c r="H565" s="59"/>
      <c r="I565" s="59"/>
      <c r="J565" s="44"/>
      <c r="K565" s="59"/>
      <c r="L565" s="59"/>
      <c r="M565" s="59"/>
      <c r="O565" s="44"/>
      <c r="R565" s="59"/>
    </row>
    <row r="566" spans="6:18" ht="12.75" customHeight="1">
      <c r="F566" s="59"/>
      <c r="G566" s="59"/>
      <c r="H566" s="59"/>
      <c r="I566" s="59"/>
      <c r="J566" s="44"/>
      <c r="K566" s="59"/>
      <c r="L566" s="59"/>
      <c r="M566" s="59"/>
      <c r="O566" s="44"/>
      <c r="R566" s="59"/>
    </row>
    <row r="567" spans="6:18" ht="12.75" customHeight="1">
      <c r="F567" s="59"/>
      <c r="G567" s="59"/>
      <c r="H567" s="59"/>
      <c r="I567" s="59"/>
      <c r="J567" s="44"/>
      <c r="K567" s="59"/>
      <c r="L567" s="59"/>
      <c r="M567" s="59"/>
      <c r="O567" s="44"/>
      <c r="R567" s="59"/>
    </row>
    <row r="568" spans="6:18" ht="12.75" customHeight="1">
      <c r="F568" s="59"/>
      <c r="G568" s="59"/>
      <c r="H568" s="59"/>
      <c r="I568" s="59"/>
      <c r="J568" s="44"/>
      <c r="K568" s="59"/>
      <c r="L568" s="59"/>
      <c r="M568" s="59"/>
      <c r="O568" s="44"/>
      <c r="R568" s="59"/>
    </row>
    <row r="569" spans="6:18" ht="12.75" customHeight="1">
      <c r="F569" s="59"/>
      <c r="G569" s="59"/>
      <c r="H569" s="59"/>
      <c r="I569" s="59"/>
      <c r="J569" s="44"/>
      <c r="K569" s="59"/>
      <c r="L569" s="59"/>
      <c r="M569" s="59"/>
      <c r="O569" s="44"/>
      <c r="R569" s="59"/>
    </row>
    <row r="570" spans="6:18" ht="12.75" customHeight="1">
      <c r="F570" s="59"/>
      <c r="G570" s="59"/>
      <c r="H570" s="59"/>
      <c r="I570" s="59"/>
      <c r="J570" s="44"/>
      <c r="K570" s="59"/>
      <c r="L570" s="59"/>
      <c r="M570" s="59"/>
      <c r="O570" s="44"/>
      <c r="R570" s="59"/>
    </row>
    <row r="571" spans="6:18" ht="12.75" customHeight="1">
      <c r="F571" s="59"/>
      <c r="G571" s="59"/>
      <c r="H571" s="59"/>
      <c r="I571" s="59"/>
      <c r="J571" s="44"/>
      <c r="K571" s="59"/>
      <c r="L571" s="59"/>
      <c r="M571" s="59"/>
      <c r="O571" s="44"/>
      <c r="R571" s="59"/>
    </row>
    <row r="572" spans="6:18" ht="12.75" customHeight="1">
      <c r="F572" s="59"/>
      <c r="G572" s="59"/>
      <c r="H572" s="59"/>
      <c r="I572" s="59"/>
      <c r="J572" s="44"/>
      <c r="K572" s="59"/>
      <c r="L572" s="59"/>
      <c r="M572" s="59"/>
      <c r="O572" s="44"/>
      <c r="R572" s="59"/>
    </row>
  </sheetData>
  <autoFilter ref="R1:R395"/>
  <mergeCells count="27">
    <mergeCell ref="O182:O183"/>
    <mergeCell ref="P182:P183"/>
    <mergeCell ref="A182:A183"/>
    <mergeCell ref="B182:B183"/>
    <mergeCell ref="J182:J183"/>
    <mergeCell ref="M182:M183"/>
    <mergeCell ref="N182:N183"/>
    <mergeCell ref="O174:O175"/>
    <mergeCell ref="P174:P175"/>
    <mergeCell ref="A174:A175"/>
    <mergeCell ref="B174:B175"/>
    <mergeCell ref="J174:J175"/>
    <mergeCell ref="M174:M175"/>
    <mergeCell ref="N174:N175"/>
    <mergeCell ref="O153:O154"/>
    <mergeCell ref="P153:P154"/>
    <mergeCell ref="A153:A154"/>
    <mergeCell ref="B153:B154"/>
    <mergeCell ref="J153:J154"/>
    <mergeCell ref="M153:M154"/>
    <mergeCell ref="N153:N154"/>
    <mergeCell ref="O108:O109"/>
    <mergeCell ref="P108:P109"/>
    <mergeCell ref="A108:A109"/>
    <mergeCell ref="B108:B109"/>
    <mergeCell ref="M108:M109"/>
    <mergeCell ref="N108:N109"/>
  </mergeCells>
  <pageMargins left="0.7" right="0.7" top="0.75" bottom="0.75" header="0.3" footer="0.3"/>
  <pageSetup orientation="portrait" r:id="rId1"/>
  <ignoredErrors>
    <ignoredError sqref="K143 K146 K149 K128 K125 K117 K84 K89 K154 K160 K164 K1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2021-09-30T02:37:19Z</dcterms:modified>
</cp:coreProperties>
</file>