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F&amp;O)'!$R$1:$R$398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117" i="6"/>
  <c r="K117"/>
  <c r="L65"/>
  <c r="K65"/>
  <c r="M65" s="1"/>
  <c r="L129"/>
  <c r="K129"/>
  <c r="K184"/>
  <c r="M184" s="1"/>
  <c r="K187"/>
  <c r="M187" s="1"/>
  <c r="L66"/>
  <c r="K66"/>
  <c r="M66" s="1"/>
  <c r="L126"/>
  <c r="K126"/>
  <c r="L128"/>
  <c r="K128"/>
  <c r="M127"/>
  <c r="L127"/>
  <c r="K127"/>
  <c r="L21"/>
  <c r="K21"/>
  <c r="M21" s="1"/>
  <c r="L63"/>
  <c r="K63"/>
  <c r="M63" s="1"/>
  <c r="K188"/>
  <c r="M188" s="1"/>
  <c r="K186"/>
  <c r="M186" s="1"/>
  <c r="K185"/>
  <c r="M185" s="1"/>
  <c r="M118"/>
  <c r="L118"/>
  <c r="K119"/>
  <c r="K118"/>
  <c r="K183"/>
  <c r="M183" s="1"/>
  <c r="M182"/>
  <c r="K182"/>
  <c r="K181"/>
  <c r="M181" s="1"/>
  <c r="L12"/>
  <c r="K12"/>
  <c r="M12" s="1"/>
  <c r="L64"/>
  <c r="K64"/>
  <c r="M64" s="1"/>
  <c r="M62"/>
  <c r="L62"/>
  <c r="K62"/>
  <c r="L60"/>
  <c r="K60"/>
  <c r="M60" s="1"/>
  <c r="L123"/>
  <c r="K123"/>
  <c r="L124"/>
  <c r="K124"/>
  <c r="L125"/>
  <c r="K125"/>
  <c r="K179"/>
  <c r="M179" s="1"/>
  <c r="K161"/>
  <c r="M161" s="1"/>
  <c r="K180"/>
  <c r="M180" s="1"/>
  <c r="K178"/>
  <c r="M178" s="1"/>
  <c r="L122"/>
  <c r="K122"/>
  <c r="L116"/>
  <c r="K116"/>
  <c r="M120"/>
  <c r="L120"/>
  <c r="K121"/>
  <c r="K120"/>
  <c r="L61"/>
  <c r="K61"/>
  <c r="M61" s="1"/>
  <c r="K177"/>
  <c r="M177" s="1"/>
  <c r="L59"/>
  <c r="K59"/>
  <c r="K362"/>
  <c r="L362" s="1"/>
  <c r="K175"/>
  <c r="M175" s="1"/>
  <c r="K176"/>
  <c r="M176" s="1"/>
  <c r="K171"/>
  <c r="M171" s="1"/>
  <c r="K169"/>
  <c r="M169" s="1"/>
  <c r="K174"/>
  <c r="M174" s="1"/>
  <c r="K173"/>
  <c r="M173" s="1"/>
  <c r="K164"/>
  <c r="M164" s="1"/>
  <c r="K172"/>
  <c r="M172" s="1"/>
  <c r="L115"/>
  <c r="K115"/>
  <c r="L113"/>
  <c r="K113"/>
  <c r="L112"/>
  <c r="K112"/>
  <c r="M112" s="1"/>
  <c r="K57"/>
  <c r="L57"/>
  <c r="L19"/>
  <c r="K19"/>
  <c r="M19" s="1"/>
  <c r="L114"/>
  <c r="K114"/>
  <c r="K167"/>
  <c r="M167" s="1"/>
  <c r="K163"/>
  <c r="K162"/>
  <c r="M162" s="1"/>
  <c r="K168"/>
  <c r="M168" s="1"/>
  <c r="K170"/>
  <c r="M170" s="1"/>
  <c r="K166"/>
  <c r="M166" s="1"/>
  <c r="K165"/>
  <c r="M165" s="1"/>
  <c r="M163"/>
  <c r="M105"/>
  <c r="L105"/>
  <c r="L55"/>
  <c r="K55"/>
  <c r="M55" s="1"/>
  <c r="L54"/>
  <c r="K54"/>
  <c r="M54" s="1"/>
  <c r="L53"/>
  <c r="K53"/>
  <c r="M53" s="1"/>
  <c r="L52"/>
  <c r="K52"/>
  <c r="K160"/>
  <c r="M160" s="1"/>
  <c r="L10"/>
  <c r="K10"/>
  <c r="M10" s="1"/>
  <c r="L45"/>
  <c r="K45"/>
  <c r="M45" s="1"/>
  <c r="L111"/>
  <c r="K111"/>
  <c r="K157"/>
  <c r="M157" s="1"/>
  <c r="K158"/>
  <c r="M158" s="1"/>
  <c r="K159"/>
  <c r="M159" s="1"/>
  <c r="L110"/>
  <c r="K110"/>
  <c r="L109"/>
  <c r="K109"/>
  <c r="L51"/>
  <c r="K51"/>
  <c r="M51" s="1"/>
  <c r="L108"/>
  <c r="K108"/>
  <c r="L107"/>
  <c r="K107"/>
  <c r="L17"/>
  <c r="K17"/>
  <c r="M17" s="1"/>
  <c r="L13"/>
  <c r="K13"/>
  <c r="M13" s="1"/>
  <c r="K153"/>
  <c r="M153" s="1"/>
  <c r="K156"/>
  <c r="M156" s="1"/>
  <c r="K155"/>
  <c r="M155" s="1"/>
  <c r="K154"/>
  <c r="M154" s="1"/>
  <c r="K150"/>
  <c r="M150" s="1"/>
  <c r="K149"/>
  <c r="M149" s="1"/>
  <c r="L104"/>
  <c r="K104"/>
  <c r="M104" s="1"/>
  <c r="K147"/>
  <c r="M147" s="1"/>
  <c r="K145"/>
  <c r="M145" s="1"/>
  <c r="K142"/>
  <c r="M142" s="1"/>
  <c r="K152"/>
  <c r="M152" s="1"/>
  <c r="L48"/>
  <c r="K48"/>
  <c r="M48" s="1"/>
  <c r="K151"/>
  <c r="M151" s="1"/>
  <c r="L98"/>
  <c r="K98"/>
  <c r="L102"/>
  <c r="K102"/>
  <c r="L196"/>
  <c r="L103"/>
  <c r="K103"/>
  <c r="M103" s="1"/>
  <c r="L101"/>
  <c r="K101"/>
  <c r="L50"/>
  <c r="K50"/>
  <c r="M50" s="1"/>
  <c r="L49"/>
  <c r="K49"/>
  <c r="M49" s="1"/>
  <c r="K196"/>
  <c r="K148"/>
  <c r="M148" s="1"/>
  <c r="L97"/>
  <c r="K97"/>
  <c r="L100"/>
  <c r="K100"/>
  <c r="M100" s="1"/>
  <c r="L47"/>
  <c r="K47"/>
  <c r="M47" s="1"/>
  <c r="L46"/>
  <c r="K46"/>
  <c r="L18"/>
  <c r="K18"/>
  <c r="M18" s="1"/>
  <c r="L99"/>
  <c r="K99"/>
  <c r="L96"/>
  <c r="K96"/>
  <c r="K92"/>
  <c r="M92"/>
  <c r="L92"/>
  <c r="L91"/>
  <c r="K91"/>
  <c r="L94"/>
  <c r="K94"/>
  <c r="L95"/>
  <c r="K95"/>
  <c r="L93"/>
  <c r="K93"/>
  <c r="L86"/>
  <c r="K86"/>
  <c r="L44"/>
  <c r="K44"/>
  <c r="M44" s="1"/>
  <c r="L42"/>
  <c r="K42"/>
  <c r="M42" s="1"/>
  <c r="L38"/>
  <c r="K38"/>
  <c r="K146"/>
  <c r="M146" s="1"/>
  <c r="L11"/>
  <c r="K11"/>
  <c r="L43"/>
  <c r="K43"/>
  <c r="L41"/>
  <c r="K41"/>
  <c r="L90"/>
  <c r="K90"/>
  <c r="L88"/>
  <c r="K88"/>
  <c r="L89"/>
  <c r="K89"/>
  <c r="K144"/>
  <c r="M144" s="1"/>
  <c r="L87"/>
  <c r="K87"/>
  <c r="L39"/>
  <c r="K39"/>
  <c r="L33"/>
  <c r="M33" s="1"/>
  <c r="K33"/>
  <c r="L36"/>
  <c r="K36"/>
  <c r="L16"/>
  <c r="K16"/>
  <c r="K143"/>
  <c r="M143" s="1"/>
  <c r="M117" l="1"/>
  <c r="M129"/>
  <c r="M126"/>
  <c r="M128"/>
  <c r="M123"/>
  <c r="M124"/>
  <c r="M125"/>
  <c r="M122"/>
  <c r="M116"/>
  <c r="M59"/>
  <c r="M115"/>
  <c r="M113"/>
  <c r="M57"/>
  <c r="M114"/>
  <c r="M52"/>
  <c r="M111"/>
  <c r="M110"/>
  <c r="M109"/>
  <c r="M108"/>
  <c r="M107"/>
  <c r="M98"/>
  <c r="M102"/>
  <c r="M196"/>
  <c r="M101"/>
  <c r="M97"/>
  <c r="M46"/>
  <c r="M99"/>
  <c r="M96"/>
  <c r="M91"/>
  <c r="M94"/>
  <c r="M95"/>
  <c r="M93"/>
  <c r="M86"/>
  <c r="M38"/>
  <c r="M11"/>
  <c r="M41"/>
  <c r="M43"/>
  <c r="M89"/>
  <c r="M90"/>
  <c r="M88"/>
  <c r="M87"/>
  <c r="M39"/>
  <c r="M36"/>
  <c r="M16"/>
  <c r="L84"/>
  <c r="K84"/>
  <c r="L82"/>
  <c r="K82"/>
  <c r="L85"/>
  <c r="K85"/>
  <c r="L40"/>
  <c r="K40"/>
  <c r="L81"/>
  <c r="K81"/>
  <c r="L83"/>
  <c r="K83"/>
  <c r="M83" l="1"/>
  <c r="M40"/>
  <c r="M85"/>
  <c r="M84"/>
  <c r="M82"/>
  <c r="M81"/>
  <c r="L37" l="1"/>
  <c r="M37" s="1"/>
  <c r="K37"/>
  <c r="L35"/>
  <c r="K35"/>
  <c r="L34"/>
  <c r="K34"/>
  <c r="M35" l="1"/>
  <c r="M34"/>
  <c r="K382" l="1"/>
  <c r="L382" s="1"/>
  <c r="K381"/>
  <c r="L381" s="1"/>
  <c r="K380"/>
  <c r="L380" s="1"/>
  <c r="K377"/>
  <c r="L377" s="1"/>
  <c r="K376"/>
  <c r="L376" s="1"/>
  <c r="K375"/>
  <c r="L375" s="1"/>
  <c r="K374"/>
  <c r="L374" s="1"/>
  <c r="K373"/>
  <c r="L373" s="1"/>
  <c r="K372"/>
  <c r="L372" s="1"/>
  <c r="K371"/>
  <c r="L371" s="1"/>
  <c r="K370"/>
  <c r="L370" s="1"/>
  <c r="K368"/>
  <c r="L368" s="1"/>
  <c r="K367"/>
  <c r="L367" s="1"/>
  <c r="K366"/>
  <c r="L366" s="1"/>
  <c r="K365"/>
  <c r="L365" s="1"/>
  <c r="K364"/>
  <c r="L364" s="1"/>
  <c r="K363"/>
  <c r="L363" s="1"/>
  <c r="K361"/>
  <c r="L361" s="1"/>
  <c r="K360"/>
  <c r="L360" s="1"/>
  <c r="K359"/>
  <c r="L359" s="1"/>
  <c r="F358"/>
  <c r="K358" s="1"/>
  <c r="L358" s="1"/>
  <c r="K357"/>
  <c r="L357" s="1"/>
  <c r="K356"/>
  <c r="L356" s="1"/>
  <c r="K355"/>
  <c r="L355" s="1"/>
  <c r="K354"/>
  <c r="L354" s="1"/>
  <c r="K353"/>
  <c r="L353" s="1"/>
  <c r="F352"/>
  <c r="F351"/>
  <c r="K351" s="1"/>
  <c r="L351" s="1"/>
  <c r="K350"/>
  <c r="L350" s="1"/>
  <c r="F349"/>
  <c r="K349" s="1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3"/>
  <c r="L333" s="1"/>
  <c r="K331"/>
  <c r="L331" s="1"/>
  <c r="K330"/>
  <c r="L330" s="1"/>
  <c r="F329"/>
  <c r="K329" s="1"/>
  <c r="L329" s="1"/>
  <c r="K328"/>
  <c r="L328" s="1"/>
  <c r="K325"/>
  <c r="L325" s="1"/>
  <c r="K324"/>
  <c r="L324" s="1"/>
  <c r="K323"/>
  <c r="L323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1"/>
  <c r="L301" s="1"/>
  <c r="K299"/>
  <c r="L299" s="1"/>
  <c r="K297"/>
  <c r="L297" s="1"/>
  <c r="K296"/>
  <c r="L296" s="1"/>
  <c r="K295"/>
  <c r="L295" s="1"/>
  <c r="K293"/>
  <c r="L293" s="1"/>
  <c r="K292"/>
  <c r="L292" s="1"/>
  <c r="K291"/>
  <c r="L291" s="1"/>
  <c r="K290"/>
  <c r="K289"/>
  <c r="L289" s="1"/>
  <c r="K288"/>
  <c r="L288" s="1"/>
  <c r="K286"/>
  <c r="L286" s="1"/>
  <c r="K285"/>
  <c r="L285" s="1"/>
  <c r="K284"/>
  <c r="L284" s="1"/>
  <c r="K283"/>
  <c r="L283" s="1"/>
  <c r="K282"/>
  <c r="L282" s="1"/>
  <c r="F281"/>
  <c r="K281" s="1"/>
  <c r="L281" s="1"/>
  <c r="H280"/>
  <c r="K280" s="1"/>
  <c r="L280" s="1"/>
  <c r="K277"/>
  <c r="L277" s="1"/>
  <c r="K276"/>
  <c r="L276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H246"/>
  <c r="K246" s="1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M7"/>
  <c r="D7" i="5"/>
  <c r="K6" i="4"/>
  <c r="K6" i="3"/>
  <c r="L6" i="2"/>
</calcChain>
</file>

<file path=xl/sharedStrings.xml><?xml version="1.0" encoding="utf-8"?>
<sst xmlns="http://schemas.openxmlformats.org/spreadsheetml/2006/main" count="3266" uniqueCount="1236">
  <si>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</si>
  <si>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</si>
  <si>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</si>
  <si>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</si>
  <si>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</si>
  <si>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</si>
  <si>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</si>
  <si>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</si>
  <si>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</si>
  <si>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</si>
  <si>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</si>
  <si>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</si>
  <si>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</si>
  <si>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</si>
  <si>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</si>
  <si>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</si>
  <si>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</si>
  <si>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</si>
  <si>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</si>
  <si>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</si>
  <si>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</si>
  <si>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</si>
  <si>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</si>
  <si>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</si>
  <si>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</si>
  <si>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</si>
  <si>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</si>
  <si>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</si>
  <si>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</si>
  <si>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</si>
  <si>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</si>
  <si>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</si>
  <si>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</si>
  <si>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</si>
  <si>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</si>
  <si>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</si>
  <si>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</si>
  <si>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</si>
  <si>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</si>
  <si>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</si>
  <si>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</si>
  <si>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</si>
  <si>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</si>
  <si>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</si>
  <si>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</si>
  <si>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</si>
  <si>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</si>
  <si>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</si>
  <si>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</si>
  <si>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</si>
  <si>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</si>
  <si>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</si>
  <si>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</si>
  <si>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</si>
  <si>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</si>
  <si>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</si>
  <si>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</si>
  <si>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</si>
  <si>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</si>
  <si>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</si>
  <si>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</si>
  <si>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</si>
  <si>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</si>
  <si>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</si>
  <si>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</si>
  <si>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</si>
  <si>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</si>
  <si>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</si>
  <si>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</si>
  <si>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</si>
  <si>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</si>
  <si>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</si>
  <si>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</si>
  <si>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</si>
  <si>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</si>
  <si>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</si>
  <si>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</si>
  <si>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</si>
  <si>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</si>
  <si>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</si>
  <si>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</si>
  <si>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</si>
  <si>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</si>
  <si>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</si>
  <si>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</si>
  <si>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</si>
  <si>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</si>
  <si>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</si>
  <si>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</si>
  <si>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</si>
  <si>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</si>
  <si>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</si>
  <si>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</si>
  <si>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</si>
  <si>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</si>
  <si>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</si>
  <si>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</si>
  <si>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</si>
  <si>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</si>
  <si>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</si>
  <si>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</si>
  <si>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</si>
  <si>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</si>
  <si>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</si>
  <si>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</si>
  <si>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</si>
  <si>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</si>
  <si>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</si>
  <si>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</si>
  <si>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</si>
  <si>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</si>
  <si>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</si>
  <si>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</si>
  <si>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</si>
  <si>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</si>
  <si>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</si>
  <si>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</si>
  <si>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</si>
  <si>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</si>
  <si>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</si>
  <si>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</si>
  <si>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</si>
  <si>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</si>
  <si>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</si>
  <si>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</si>
  <si>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</si>
  <si>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</si>
  <si>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</si>
  <si>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</si>
  <si>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</si>
  <si>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</si>
  <si>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</si>
  <si>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</si>
  <si>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</si>
  <si>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</si>
  <si>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</si>
  <si>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</si>
  <si>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</si>
  <si>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</si>
  <si>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</si>
  <si>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</si>
  <si>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</si>
  <si>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</si>
  <si>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</si>
  <si>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</si>
  <si>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</si>
  <si>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</si>
  <si>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</si>
  <si>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</si>
  <si>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</si>
  <si>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</si>
  <si>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</si>
  <si>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</si>
  <si>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</si>
  <si>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</si>
  <si>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</si>
  <si>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</si>
  <si>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</si>
  <si>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</si>
  <si>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</si>
  <si>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</si>
  <si>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</si>
  <si>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</si>
  <si>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</si>
  <si>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</si>
  <si>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</si>
  <si>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</si>
  <si>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</si>
  <si>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</si>
  <si>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</si>
  <si>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</si>
  <si>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</si>
  <si>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</si>
  <si>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</si>
  <si>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</si>
  <si>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</si>
  <si>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</si>
  <si>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</si>
  <si>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</si>
  <si>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</si>
  <si>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</si>
  <si>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</si>
  <si>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</si>
  <si>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</si>
  <si>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</si>
  <si>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</si>
  <si>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</si>
  <si>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</si>
  <si>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</si>
  <si>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</si>
  <si>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</si>
  <si>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</si>
  <si>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</si>
  <si>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</si>
  <si>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</si>
  <si>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</si>
  <si>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</si>
  <si>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</si>
  <si>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</si>
  <si>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</si>
  <si>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</si>
  <si>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</si>
  <si>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</si>
  <si>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</si>
  <si>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</si>
  <si>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</si>
  <si>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</si>
  <si>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</si>
  <si>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</si>
  <si>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</si>
  <si>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</si>
  <si>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</si>
  <si>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</si>
  <si>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</si>
  <si>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</si>
  <si>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</si>
  <si>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</si>
  <si>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</si>
  <si>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</si>
  <si>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</si>
  <si>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</si>
  <si>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</si>
  <si>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</si>
  <si>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</si>
  <si>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</si>
  <si>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</si>
  <si>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</si>
  <si>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</si>
  <si>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</si>
  <si>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</si>
  <si>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</si>
  <si>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</si>
  <si>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</si>
  <si>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</si>
  <si>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</si>
  <si>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</si>
  <si>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</si>
  <si>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</si>
  <si>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</si>
  <si>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</si>
  <si>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</si>
  <si>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</si>
  <si>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</si>
  <si>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</si>
  <si>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</si>
  <si>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</si>
  <si>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</si>
  <si>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</si>
  <si>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</si>
  <si>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</si>
  <si>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</si>
  <si>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</si>
  <si>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</si>
  <si>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</si>
  <si>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</si>
  <si>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</si>
  <si>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</si>
  <si>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</si>
  <si>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</si>
  <si>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</si>
  <si>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</si>
  <si>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</si>
  <si>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</si>
  <si>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</si>
  <si>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</si>
  <si>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</si>
  <si>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</si>
  <si>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</si>
  <si>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</si>
  <si>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</si>
  <si>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</si>
  <si>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</si>
  <si>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</si>
  <si>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</si>
  <si>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</si>
  <si>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</si>
  <si>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</si>
  <si>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</si>
  <si>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</si>
  <si>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</si>
  <si>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</si>
  <si>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</si>
  <si>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</si>
  <si>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</si>
  <si>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</si>
  <si>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</si>
  <si>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</si>
  <si>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</si>
  <si>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</si>
  <si>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</si>
  <si>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</si>
  <si>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</si>
  <si>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</si>
  <si>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</si>
  <si>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</si>
  <si>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</si>
  <si>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</si>
  <si>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</si>
  <si>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</si>
  <si>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</si>
  <si>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</si>
  <si>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</si>
  <si>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</si>
  <si>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</si>
  <si>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</si>
  <si>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</si>
  <si>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</si>
  <si>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</si>
  <si>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</si>
  <si>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</si>
  <si>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</si>
  <si>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</si>
  <si>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</si>
  <si>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</si>
  <si>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</si>
  <si>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</si>
  <si>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</si>
  <si>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</si>
  <si>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</si>
  <si>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</si>
  <si>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</si>
  <si>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</si>
  <si>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</si>
  <si>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</si>
  <si>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</si>
  <si>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</si>
  <si>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</si>
  <si>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</si>
  <si>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</si>
  <si>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</si>
  <si>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</si>
  <si>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</si>
  <si>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</si>
  <si>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</si>
  <si>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</si>
  <si>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</si>
  <si>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</si>
  <si>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</si>
  <si>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</si>
  <si>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</si>
  <si>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</si>
  <si>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</si>
  <si>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</si>
  <si>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</si>
  <si>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</si>
  <si>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</si>
  <si>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</si>
  <si>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</si>
  <si>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</si>
  <si>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</si>
  <si>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</si>
  <si>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</si>
  <si>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</si>
  <si>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</si>
  <si>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</si>
  <si>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</si>
  <si>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</si>
  <si>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</si>
  <si>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</si>
  <si>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</si>
  <si>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</si>
  <si>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</si>
  <si>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</si>
  <si>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</si>
  <si>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</si>
  <si>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</si>
  <si>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</si>
  <si>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</si>
  <si>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</si>
  <si>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</si>
  <si>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</si>
  <si>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</si>
  <si>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</si>
  <si>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</si>
  <si>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</si>
  <si>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</si>
  <si>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</si>
  <si>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</si>
  <si>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</si>
  <si>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</si>
  <si>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</si>
  <si>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</si>
  <si>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</si>
  <si>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</si>
  <si>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</si>
  <si>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</si>
  <si>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</si>
  <si>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</si>
  <si>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</si>
  <si>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</si>
  <si>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</si>
  <si>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</si>
  <si>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</si>
  <si>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</si>
  <si>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</si>
  <si>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</si>
  <si>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</si>
  <si>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</si>
  <si>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</si>
  <si>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</si>
  <si>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</si>
  <si>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</si>
  <si>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</si>
  <si>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</si>
  <si>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</si>
  <si>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</si>
  <si>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</si>
  <si>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</si>
  <si>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</si>
  <si>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</si>
  <si>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</si>
  <si>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</si>
  <si>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</si>
  <si>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</si>
  <si>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</si>
  <si>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</si>
  <si>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</si>
  <si>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</si>
  <si>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</si>
  <si>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</si>
  <si>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</si>
  <si>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</si>
  <si>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</si>
  <si>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</si>
  <si>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</si>
  <si>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</si>
  <si>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</si>
  <si>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</si>
  <si>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</si>
  <si>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</si>
  <si>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</si>
  <si>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</si>
  <si>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</si>
  <si>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</si>
  <si>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</si>
  <si>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</si>
  <si>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</si>
  <si>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</si>
  <si>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</si>
  <si>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</si>
  <si>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</si>
  <si>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</si>
  <si>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</si>
  <si>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</si>
  <si>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</si>
  <si>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</si>
  <si>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</si>
  <si>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</si>
  <si>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</si>
  <si>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</si>
  <si>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</si>
  <si>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</si>
  <si>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</si>
  <si>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</si>
  <si>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</si>
  <si>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</si>
  <si>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</si>
  <si>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</si>
  <si>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</si>
  <si>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</si>
  <si>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</si>
  <si>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</si>
  <si>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</si>
  <si>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</si>
  <si>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</si>
  <si>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</si>
  <si>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</si>
  <si>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</si>
  <si>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</si>
  <si>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</si>
  <si>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</si>
  <si>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</si>
  <si>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</si>
  <si>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</si>
  <si>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</si>
  <si>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</si>
  <si>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</si>
  <si>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</si>
  <si>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</si>
  <si>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</si>
  <si>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</si>
  <si>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</si>
  <si>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</si>
  <si>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</si>
  <si>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</si>
  <si>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</si>
  <si>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</si>
  <si>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</si>
  <si>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</si>
  <si>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</si>
  <si>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</si>
  <si>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</si>
  <si>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</si>
  <si>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</si>
  <si>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</si>
  <si>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</si>
  <si>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</si>
  <si>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</si>
  <si>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</si>
  <si>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</si>
  <si>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</si>
  <si>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</si>
  <si>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</si>
  <si>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</si>
  <si>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</si>
  <si>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</si>
  <si>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</si>
  <si>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</si>
  <si>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</si>
  <si>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</si>
  <si>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</si>
  <si>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</si>
  <si>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</si>
  <si>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</si>
  <si>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</si>
  <si>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</si>
  <si>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</si>
  <si>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</si>
  <si>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</si>
  <si>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</si>
  <si>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</si>
  <si>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</si>
  <si>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</si>
  <si>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</si>
  <si>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</si>
  <si>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</si>
  <si>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</si>
  <si>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</si>
  <si>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</si>
  <si>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</si>
  <si>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</si>
  <si>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</si>
  <si>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</si>
  <si>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</si>
  <si>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</si>
  <si>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</si>
  <si>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</si>
  <si>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</si>
  <si>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</si>
  <si>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</si>
  <si>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</si>
  <si>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</si>
  <si>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</si>
  <si>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</si>
  <si>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</si>
  <si>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</si>
  <si>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</si>
  <si>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</si>
  <si>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</si>
  <si>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</si>
  <si>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</si>
  <si>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</si>
  <si>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</si>
  <si>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</si>
  <si>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</si>
  <si>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</si>
  <si>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</si>
  <si>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</si>
  <si>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</si>
  <si>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</si>
  <si>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</si>
  <si>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</si>
  <si>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</si>
  <si>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</si>
  <si>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</si>
  <si>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</si>
  <si>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</si>
  <si>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</si>
  <si>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</si>
  <si>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</si>
  <si>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</si>
  <si>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</si>
  <si>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</si>
  <si>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</si>
  <si>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</si>
  <si>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</si>
  <si>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</si>
  <si>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</si>
  <si>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</si>
  <si>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</si>
  <si>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</si>
  <si>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</si>
  <si>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</si>
  <si>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</si>
  <si>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</si>
  <si>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</si>
  <si>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</si>
  <si>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</si>
  <si>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</si>
  <si>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</si>
  <si>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</si>
  <si>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</si>
  <si>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</si>
  <si>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</si>
  <si>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</si>
  <si>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</si>
  <si>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</si>
  <si>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</si>
  <si>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</si>
  <si>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</si>
  <si>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</si>
  <si>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</si>
  <si>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</si>
  <si>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</si>
  <si>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</si>
  <si>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</si>
  <si>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</si>
  <si>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</si>
  <si>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</si>
  <si>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</si>
  <si>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</si>
  <si>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</si>
  <si>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</si>
  <si>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</si>
  <si>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</si>
  <si>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</si>
  <si>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</si>
  <si>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</si>
  <si>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</si>
  <si>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</si>
  <si>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</si>
  <si>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</si>
  <si>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</si>
  <si>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</si>
  <si>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</si>
  <si>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</si>
  <si>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</si>
  <si>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</si>
  <si>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</si>
  <si>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</si>
  <si>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</si>
  <si>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</si>
  <si>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</si>
  <si>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</si>
  <si>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</si>
  <si>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</si>
  <si>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</si>
  <si>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</si>
  <si>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</si>
  <si>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</si>
  <si>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</si>
  <si>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</si>
  <si>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</si>
  <si>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</si>
  <si>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</si>
  <si>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</si>
  <si>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</si>
  <si>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</si>
  <si>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</si>
  <si>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</si>
  <si>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</si>
  <si>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</si>
  <si>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</si>
  <si>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</si>
  <si>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</si>
  <si>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</si>
  <si>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</si>
  <si>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</si>
  <si>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</si>
  <si>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</si>
  <si>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</si>
  <si>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</si>
  <si>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</si>
  <si>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</si>
  <si>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</si>
  <si>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</si>
  <si>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</si>
  <si>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</si>
  <si>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</si>
  <si>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</si>
  <si>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</si>
  <si>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</si>
  <si>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</si>
  <si>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</si>
  <si>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</si>
  <si>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</si>
  <si>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</si>
  <si>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</si>
  <si>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</si>
  <si>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</si>
  <si>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</si>
  <si>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</si>
  <si>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</si>
  <si>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</si>
  <si>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</si>
  <si>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</si>
  <si>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</si>
  <si>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</si>
  <si>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</si>
  <si>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</si>
  <si>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</si>
  <si>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</si>
  <si>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</si>
  <si>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</si>
  <si>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</si>
  <si>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</si>
  <si>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</si>
  <si>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</si>
  <si>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</si>
  <si>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</si>
  <si>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</si>
  <si>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</si>
  <si>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</si>
  <si>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</si>
  <si>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</si>
  <si>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</si>
  <si>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</si>
  <si>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</si>
  <si>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</si>
  <si>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</si>
  <si>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</si>
  <si>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</si>
  <si>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</si>
  <si>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</si>
  <si>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</si>
  <si>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</si>
  <si>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</si>
  <si>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</si>
  <si>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</si>
  <si>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</si>
  <si>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</si>
  <si>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</si>
  <si>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</si>
  <si>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</si>
  <si>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</si>
  <si>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</si>
  <si>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</si>
  <si>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</si>
  <si>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</si>
  <si>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</si>
  <si>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</si>
  <si>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</si>
  <si>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</si>
  <si>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</si>
  <si>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</si>
  <si>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</si>
  <si>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</si>
  <si>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</si>
  <si>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</si>
  <si>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</si>
  <si>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</si>
  <si>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</si>
  <si>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</si>
  <si>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</si>
  <si>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</si>
  <si>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</si>
  <si>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</si>
  <si>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</si>
  <si>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</si>
  <si>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</si>
  <si>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</si>
  <si>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</si>
  <si>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</si>
  <si>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</si>
  <si>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</si>
  <si>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</si>
  <si>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</si>
  <si>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</si>
  <si>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</si>
  <si>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</si>
  <si>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</si>
  <si>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</si>
  <si>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</si>
  <si>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</si>
  <si>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</si>
  <si>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</si>
  <si>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</si>
  <si>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</si>
  <si>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</si>
  <si>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</si>
  <si>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</si>
  <si>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</si>
  <si>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</si>
  <si>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</si>
  <si>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</si>
  <si>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</si>
  <si>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</si>
  <si>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</si>
  <si>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</si>
  <si>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</si>
  <si>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</si>
  <si>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</si>
  <si>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</si>
  <si>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</si>
  <si>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</si>
  <si>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</si>
  <si>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</si>
  <si>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</si>
  <si>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</si>
  <si>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</si>
  <si>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</si>
  <si>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</si>
  <si>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</si>
  <si>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</si>
  <si>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</si>
  <si>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</si>
  <si>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</si>
  <si>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</si>
  <si>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</si>
  <si>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</si>
  <si>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</si>
  <si>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</si>
  <si>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</si>
  <si>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</si>
  <si>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</si>
  <si>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</si>
  <si>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</si>
  <si>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</si>
  <si>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</si>
  <si>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</si>
  <si>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</si>
  <si>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</si>
  <si>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</si>
  <si>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</si>
  <si>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</si>
  <si>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</si>
  <si>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</si>
  <si>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</si>
  <si>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</si>
  <si>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</si>
  <si>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</si>
  <si>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</si>
  <si>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</si>
  <si>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</si>
  <si>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</si>
  <si>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</si>
  <si>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</si>
  <si>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</si>
  <si>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</si>
  <si>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</si>
  <si>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</si>
  <si>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</si>
  <si>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</si>
  <si>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</si>
  <si>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</si>
  <si>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</si>
  <si>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</si>
  <si>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</si>
  <si>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</si>
  <si>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</si>
  <si>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</si>
  <si>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</si>
  <si>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</si>
  <si>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</si>
  <si>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</si>
  <si>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</si>
  <si>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</si>
  <si>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</si>
  <si>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</si>
  <si>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</si>
  <si>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</si>
  <si>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</si>
  <si>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</si>
  <si>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</si>
  <si>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</si>
  <si>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</si>
  <si>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</si>
  <si>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</si>
  <si>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</si>
  <si>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</si>
  <si>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</si>
  <si>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</si>
  <si>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</si>
  <si>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</si>
  <si>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</si>
  <si>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</si>
  <si>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</si>
  <si>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</si>
  <si>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</si>
  <si>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</si>
  <si>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</si>
  <si>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</si>
  <si>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</si>
  <si>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</si>
  <si>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</si>
  <si>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</si>
  <si>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</si>
  <si>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</si>
  <si>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</si>
  <si>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</si>
  <si>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</si>
  <si>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</si>
  <si>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</si>
  <si>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</si>
  <si>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</si>
  <si>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</si>
  <si>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</si>
  <si>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</si>
  <si>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</si>
  <si>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</si>
  <si>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</si>
  <si>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</si>
  <si>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</si>
  <si>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</si>
  <si>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</si>
  <si>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</si>
  <si>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</si>
  <si>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</si>
  <si>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</si>
  <si>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</si>
  <si>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</si>
  <si>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</si>
  <si>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</si>
  <si>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</si>
  <si>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</si>
  <si>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</si>
  <si>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</si>
  <si>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</si>
  <si>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</si>
  <si>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</si>
  <si>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</si>
  <si>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</si>
  <si>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</si>
  <si>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</si>
  <si>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</si>
  <si>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</si>
  <si>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</si>
  <si>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</si>
  <si>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</si>
  <si>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</si>
  <si>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</si>
  <si>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</si>
  <si>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</si>
  <si>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</si>
  <si>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</si>
  <si>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</si>
  <si>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</si>
  <si>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</si>
  <si>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</si>
  <si>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</si>
  <si>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</si>
  <si>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</si>
  <si>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</si>
  <si>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</si>
  <si>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</si>
  <si>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</si>
  <si>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</si>
  <si>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</si>
  <si>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</si>
  <si>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</si>
  <si>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</si>
  <si>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</si>
  <si>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</si>
  <si>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</si>
  <si>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</si>
  <si>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</si>
  <si>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</si>
  <si>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</si>
  <si>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</si>
  <si>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</si>
  <si>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</si>
  <si>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</si>
  <si>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</si>
  <si>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</si>
  <si>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</si>
  <si>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</si>
  <si>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</si>
  <si>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</si>
  <si>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</si>
  <si>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</si>
  <si>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</si>
  <si>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</si>
  <si>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</si>
  <si>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</si>
  <si>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</si>
  <si>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</si>
  <si>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</si>
  <si>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</si>
  <si>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</si>
  <si>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</si>
  <si>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</si>
  <si>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</si>
  <si>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</si>
  <si>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</si>
  <si>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</si>
  <si>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</si>
  <si>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</si>
  <si>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</si>
  <si>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</si>
  <si>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</si>
  <si>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</si>
  <si>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</si>
  <si>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</si>
  <si>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</si>
  <si>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</si>
  <si>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</si>
  <si>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</si>
  <si>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</si>
  <si>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</si>
  <si>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</si>
  <si>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</si>
  <si>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</si>
  <si>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</si>
  <si>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</si>
  <si>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</si>
  <si>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</si>
  <si>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</si>
  <si>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</si>
  <si>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</si>
  <si>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</si>
  <si>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</si>
  <si>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</si>
  <si>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</si>
  <si>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</si>
  <si>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</si>
  <si>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</si>
  <si>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</si>
  <si>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</si>
  <si>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</si>
  <si>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</si>
  <si>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</si>
  <si>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</si>
  <si>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</si>
  <si>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</si>
  <si>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</si>
  <si>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</si>
  <si>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Profit of Rs.17/-</t>
  </si>
  <si>
    <t>Profit of Rs.4/-</t>
  </si>
  <si>
    <t>RELIANCE 2180 CE AUG</t>
  </si>
  <si>
    <t xml:space="preserve">ASIANPAINT 3020 CE AUG </t>
  </si>
  <si>
    <t>ESCORTS AUG FUT</t>
  </si>
  <si>
    <t>1270-1275</t>
  </si>
  <si>
    <t>360-365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</si>
  <si>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</si>
  <si>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</si>
  <si>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</si>
  <si>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</si>
  <si>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</si>
  <si>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</si>
  <si>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</si>
  <si>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</si>
  <si>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</si>
  <si>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</si>
  <si>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</si>
  <si>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</si>
  <si>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</si>
  <si>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</si>
  <si>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</si>
  <si>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</si>
  <si>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</si>
  <si>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</si>
  <si>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</si>
  <si>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</si>
  <si>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</si>
  <si>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</si>
  <si>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</si>
  <si>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</si>
  <si>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</si>
  <si>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</si>
  <si>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</si>
  <si>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</si>
  <si>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</si>
  <si>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</si>
  <si>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3000-3010</t>
  </si>
  <si>
    <t>COLPAL SEP FUT</t>
  </si>
  <si>
    <t>1750-1760</t>
  </si>
  <si>
    <t xml:space="preserve">TVSMOTOR 510 CE AUG </t>
  </si>
  <si>
    <t>PIDILITIND 2200 PE AUG</t>
  </si>
  <si>
    <t>MNIL</t>
  </si>
  <si>
    <t>Profit of Rs.1/-</t>
  </si>
  <si>
    <t>268-265</t>
  </si>
  <si>
    <t xml:space="preserve">LT 1600 CE AUG </t>
  </si>
  <si>
    <t>Profit of Rs.4.50/-</t>
  </si>
  <si>
    <t>625-635</t>
  </si>
  <si>
    <t>INFY SEP FUT</t>
  </si>
  <si>
    <t>INFY 1720 PE AUG</t>
  </si>
  <si>
    <t>LICHSGFIN SEP FUT</t>
  </si>
  <si>
    <t>LICHSGFIN 380 CE AUG</t>
  </si>
  <si>
    <t>TVSMOTOR 500 PE AUG</t>
  </si>
  <si>
    <t>8-10.0</t>
  </si>
  <si>
    <t>Profit of Rs.4.70/-</t>
  </si>
  <si>
    <t>Profit of Rs.42.5/-</t>
  </si>
  <si>
    <t>IRCTC SEP FUT</t>
  </si>
  <si>
    <t>HDFCBANK SEP FUT</t>
  </si>
  <si>
    <t>HDFCBANK 1560 CE AUG</t>
  </si>
  <si>
    <t>ASIANPAINT 3060 CE AUG</t>
  </si>
  <si>
    <t>15-17</t>
  </si>
  <si>
    <t>NIFTY 16600 PE AUG</t>
  </si>
  <si>
    <t>120-140</t>
  </si>
  <si>
    <t>Loss of Rs.2.80/-</t>
  </si>
  <si>
    <t>Loss of Rs.50/-</t>
  </si>
  <si>
    <t>Profit of Rs.7.0/-</t>
  </si>
  <si>
    <t>RELIANCE SEP FUT</t>
  </si>
  <si>
    <t>2270-2280</t>
  </si>
  <si>
    <t>SHERWOOD SECURITIES PVT LTD</t>
  </si>
  <si>
    <t>KABIR SHRAN DAGAR</t>
  </si>
  <si>
    <t>GRAVITON RESEARCH CAPITAL LLP</t>
  </si>
  <si>
    <t>GODREJCP  SEP FUT</t>
  </si>
  <si>
    <t>ASIANPAINT SEP FUT</t>
  </si>
  <si>
    <t>3120-3140</t>
  </si>
  <si>
    <t>Profit of Rs.31/-</t>
  </si>
  <si>
    <t>7300-7400</t>
  </si>
  <si>
    <t>2600-2620</t>
  </si>
  <si>
    <t>Profit of Rs.1.05/-</t>
  </si>
  <si>
    <t>Profit of Rs.37.5/-</t>
  </si>
  <si>
    <t>Profit of Rs.180/-</t>
  </si>
  <si>
    <t>ASIANPAINT 3150 CE SEP</t>
  </si>
  <si>
    <t>65-70</t>
  </si>
  <si>
    <t>RELIANCE 2260 CE SEP</t>
  </si>
  <si>
    <t>NIFTY 16700 CE 2-SEP</t>
  </si>
  <si>
    <t>BCP</t>
  </si>
  <si>
    <t>B.C. Power Controls Ltd</t>
  </si>
  <si>
    <t>XTX MARKETS LLP</t>
  </si>
  <si>
    <t>VERTOZ</t>
  </si>
  <si>
    <t>Vertoz Advertising Ltd</t>
  </si>
  <si>
    <t>OLGA TRADING PRIVATE LIMITED</t>
  </si>
  <si>
    <t>IEX SEP FUT</t>
  </si>
  <si>
    <t>Profit of 34.5/-</t>
  </si>
  <si>
    <t>SIEMENS SEP FUT</t>
  </si>
  <si>
    <t>2300-2310</t>
  </si>
  <si>
    <t>Profit of Rs.8.0/-</t>
  </si>
  <si>
    <t>NIFTY 16550 PE 2-SEP</t>
  </si>
  <si>
    <t>120-130</t>
  </si>
  <si>
    <t>BANKNIFTY 35600 PE 2-SEP</t>
  </si>
  <si>
    <t>BERGERPAINT</t>
  </si>
  <si>
    <t>810-820</t>
  </si>
  <si>
    <t>2400-2420</t>
  </si>
  <si>
    <t>ADVIKCA</t>
  </si>
  <si>
    <t>KESAR TRACOM INDIA LLP</t>
  </si>
  <si>
    <t>GOBLIN</t>
  </si>
  <si>
    <t>VIJETA BROKING INDIA PRIVATE LIMITED</t>
  </si>
  <si>
    <t>PROFICIENT MERCHANDISE LIMITED</t>
  </si>
  <si>
    <t>OZONEWORLD</t>
  </si>
  <si>
    <t>BALPHARMA</t>
  </si>
  <si>
    <t>Bal Pharma Limited</t>
  </si>
  <si>
    <t>HEMAL ARUNBHAI MEHTA</t>
  </si>
  <si>
    <t>Sudarshan Chemical Inds L</t>
  </si>
  <si>
    <t>ARUN KUMAR JAIN</t>
  </si>
  <si>
    <t>2625-2635</t>
  </si>
  <si>
    <t>2700-2750</t>
  </si>
  <si>
    <t>Profit of Rs.110/-</t>
  </si>
  <si>
    <t>Profit of Rs.30.5/-</t>
  </si>
  <si>
    <t>Profit of Rs.27.5/-</t>
  </si>
  <si>
    <t>Profit of Rs.3.5/-</t>
  </si>
  <si>
    <t>Loss of Rs.40/-</t>
  </si>
  <si>
    <t>CONCOR SEP FUT</t>
  </si>
  <si>
    <t>680-685</t>
  </si>
  <si>
    <t>75.6-75.8</t>
  </si>
  <si>
    <t>72-71</t>
  </si>
  <si>
    <t>Profit of Rs.120/-</t>
  </si>
  <si>
    <t>INDUSINDBK SEP FUT</t>
  </si>
  <si>
    <t>1013-1015</t>
  </si>
  <si>
    <t>1045-1050</t>
  </si>
  <si>
    <t>SBIN SEP FUT</t>
  </si>
  <si>
    <t>421-423</t>
  </si>
  <si>
    <t>Profit of Rs.22/-</t>
  </si>
  <si>
    <t>BANKNIFTY 36000 PE 2-SEP</t>
  </si>
  <si>
    <t>130-140</t>
  </si>
  <si>
    <t>Profit of Rs.17.5/-</t>
  </si>
  <si>
    <t>Profit of Rs.32/-</t>
  </si>
  <si>
    <t>NAVEEN GUPTA</t>
  </si>
  <si>
    <t>SUNITA JINDAL</t>
  </si>
  <si>
    <t>KAMAL KUMAR JALAN SEC. PVT. LTD</t>
  </si>
  <si>
    <t>MIRAL RICKY SHAH</t>
  </si>
  <si>
    <t>AJAY KUMAR KAUSHIK</t>
  </si>
  <si>
    <t>ATAM</t>
  </si>
  <si>
    <t>VINAY JAIN</t>
  </si>
  <si>
    <t>BESTEAST</t>
  </si>
  <si>
    <t>GOODFIELD COMMERCIAL PRIVATE LIMITED</t>
  </si>
  <si>
    <t>BIOGEN</t>
  </si>
  <si>
    <t>ALPHA LEON ENTERPRISES LLP</t>
  </si>
  <si>
    <t>BPCAP</t>
  </si>
  <si>
    <t>SUNITA DEVI</t>
  </si>
  <si>
    <t>RAMESH KUMAR JAIN</t>
  </si>
  <si>
    <t>MLAKSHMI</t>
  </si>
  <si>
    <t>MADHUDIN</t>
  </si>
  <si>
    <t>RAJESH JOSEPH</t>
  </si>
  <si>
    <t>MFLINDIA</t>
  </si>
  <si>
    <t>CHANDER PARKASH THAKRAL</t>
  </si>
  <si>
    <t>PRIYA THAKRAL</t>
  </si>
  <si>
    <t>MULTIPLIER SHARE &amp; STOCK ADVISORS PRIVATE LIMITED</t>
  </si>
  <si>
    <t>TOPGAIN FINANCE PRIVATE LIMITED</t>
  </si>
  <si>
    <t>REKHA DAGAR</t>
  </si>
  <si>
    <t>NAYSAA</t>
  </si>
  <si>
    <t>RUPAL HIMANSHU MEHTA</t>
  </si>
  <si>
    <t>NIKSTECH</t>
  </si>
  <si>
    <t>LALITKUMARGOPILAL</t>
  </si>
  <si>
    <t>REGENCY</t>
  </si>
  <si>
    <t>SURENDER KUMAR</t>
  </si>
  <si>
    <t>INDERJEET KAUR WADHWA</t>
  </si>
  <si>
    <t>SIMPLEXCAS</t>
  </si>
  <si>
    <t>SIPTL</t>
  </si>
  <si>
    <t>STARHFL</t>
  </si>
  <si>
    <t>ARKFIN INVESTMENTS PVT LTD</t>
  </si>
  <si>
    <t>UNISTRMU</t>
  </si>
  <si>
    <t>HEER NIHAR DESAI</t>
  </si>
  <si>
    <t>LILABEN DASHARATHBHAI PATEL</t>
  </si>
  <si>
    <t>PIONEER INVESTMENT FUND</t>
  </si>
  <si>
    <t>DGP ENTERPRISES PVT LTD</t>
  </si>
  <si>
    <t>KIDDY PLAST LIMITED</t>
  </si>
  <si>
    <t>VISESHINFO</t>
  </si>
  <si>
    <t>R SATHIAMURTHI</t>
  </si>
  <si>
    <t>ARIES</t>
  </si>
  <si>
    <t>Aries Agro Limited</t>
  </si>
  <si>
    <t>RAHUL THAKURDAS MIRCHANDANI</t>
  </si>
  <si>
    <t>Bliss GVS Pharma Ltd</t>
  </si>
  <si>
    <t>Fiem Industries Limited</t>
  </si>
  <si>
    <t>KRG POLYCHEM PRIVATE LIMITED</t>
  </si>
  <si>
    <t>GSS</t>
  </si>
  <si>
    <t>GSS Infotech Limited</t>
  </si>
  <si>
    <t>VIKRAMKUMAR KARANRAJ SAKARIA HUF DAKSH CORPORATION</t>
  </si>
  <si>
    <t>LIBAS</t>
  </si>
  <si>
    <t>Libas Consu Products Ltd</t>
  </si>
  <si>
    <t>VISA CAPITAL PARTNERS</t>
  </si>
  <si>
    <t>LIBERTSHOE</t>
  </si>
  <si>
    <t>Liberty Shoes Ltd</t>
  </si>
  <si>
    <t>SHREEKANT VARUN PHUMBHRA (HUF)</t>
  </si>
  <si>
    <t>MITCON</t>
  </si>
  <si>
    <t>MITCON Con &amp; Eng Ser Ltd</t>
  </si>
  <si>
    <t>AGARWAL AJAY ARJUNLAL</t>
  </si>
  <si>
    <t>MOKSH</t>
  </si>
  <si>
    <t>Moksh Ornaments Limited</t>
  </si>
  <si>
    <t>PRARAMBH SECURITIES PVT. LTD.</t>
  </si>
  <si>
    <t>NBIFIN</t>
  </si>
  <si>
    <t>N.B.I. Ind. Fin. Co. Ltd</t>
  </si>
  <si>
    <t>NEWA INVESTMENTS PVT. LTD.</t>
  </si>
  <si>
    <t>STOVEKRAFT</t>
  </si>
  <si>
    <t>Stove Kraft Limited</t>
  </si>
  <si>
    <t>WHV-EAM INTERNATIONAL SMALL CAP EQUITY FUND</t>
  </si>
  <si>
    <t>VIKASECO</t>
  </si>
  <si>
    <t>Vikas EcoTech Limited</t>
  </si>
  <si>
    <t>SUNAYANA INVESTMENT COMPANY LIMITED</t>
  </si>
  <si>
    <t>VISHAL</t>
  </si>
  <si>
    <t>Vishal Fabrics Limited</t>
  </si>
  <si>
    <t>NOMURA SINGAPORE LIMITED</t>
  </si>
  <si>
    <t>JIMMY MIRCHANDANI</t>
  </si>
  <si>
    <t>MARDIA ATUL</t>
  </si>
  <si>
    <t>COFFEEDAY</t>
  </si>
  <si>
    <t>Coffee Day Enterprise Ltd</t>
  </si>
  <si>
    <t>KKR MAURITIUS PE INVESTMENTS II LTD</t>
  </si>
  <si>
    <t>MAYANK SECURITIES PVT. LTD</t>
  </si>
  <si>
    <t>JAWANMAL MOOLCHAND SHAH</t>
  </si>
  <si>
    <t>METRICA ASIA EVENT DRIVEN MASTER FUND</t>
  </si>
  <si>
    <t>STAMPEDE</t>
  </si>
  <si>
    <t>Stampede Capital Ltd</t>
  </si>
  <si>
    <t>STANDARD FINANCIAL CONSULTANTS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</si>
</sst>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0" fontId="35" fillId="2" borderId="2" xfId="0" applyFont="1" applyFill="1" applyBorder="1"/>
    <xf numFmtId="165" fontId="35" fillId="16" borderId="27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2" fontId="36" fillId="12" borderId="25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165" fontId="35" fillId="12" borderId="27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165" fontId="35" fillId="25" borderId="27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166" fontId="35" fillId="16" borderId="4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43" fillId="12" borderId="1" xfId="0" applyFont="1" applyFill="1" applyBorder="1"/>
    <xf numFmtId="0" fontId="43" fillId="12" borderId="1" xfId="0" applyFont="1" applyFill="1" applyBorder="1" applyAlignment="1">
      <alignment horizontal="center" vertical="center"/>
    </xf>
    <xf numFmtId="2" fontId="43" fillId="12" borderId="2" xfId="0" applyNumberFormat="1" applyFont="1" applyFill="1" applyBorder="1" applyAlignment="1">
      <alignment horizontal="center" vertical="center"/>
    </xf>
    <xf numFmtId="2" fontId="43" fillId="12" borderId="22" xfId="0" applyNumberFormat="1" applyFont="1" applyFill="1" applyBorder="1" applyAlignment="1">
      <alignment horizontal="center" vertical="center"/>
    </xf>
    <xf numFmtId="2" fontId="43" fillId="12" borderId="3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4" xfId="0" applyNumberFormat="1" applyFont="1" applyFill="1" applyBorder="1" applyAlignment="1">
      <alignment horizontal="center" vertical="center"/>
    </xf>
    <xf numFmtId="0" fontId="44" fillId="0" borderId="0" xfId="0" applyFont="1" applyAlignment="1"/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0" fontId="36" fillId="7" borderId="2" xfId="0" applyNumberFormat="1" applyFont="1" applyFill="1" applyBorder="1" applyAlignment="1">
      <alignment horizontal="center" vertical="center" wrapText="1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44" fillId="0" borderId="22" xfId="0" applyFont="1" applyBorder="1" applyAlignment="1"/>
    <xf numFmtId="0" fontId="35" fillId="2" borderId="20" xfId="0" applyFont="1" applyFill="1" applyBorder="1"/>
    <xf numFmtId="0" fontId="35" fillId="2" borderId="23" xfId="0" applyFont="1" applyFill="1" applyBorder="1" applyAlignment="1">
      <alignment horizontal="center" vertical="center"/>
    </xf>
    <xf numFmtId="0" fontId="35" fillId="12" borderId="18" xfId="0" applyFont="1" applyFill="1" applyBorder="1"/>
    <xf numFmtId="0" fontId="35" fillId="12" borderId="18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7" xfId="0" applyNumberFormat="1" applyFont="1" applyFill="1" applyBorder="1" applyAlignment="1">
      <alignment horizontal="center" vertical="center"/>
    </xf>
    <xf numFmtId="0" fontId="35" fillId="12" borderId="20" xfId="0" applyFont="1" applyFill="1" applyBorder="1"/>
    <xf numFmtId="0" fontId="44" fillId="28" borderId="22" xfId="0" applyFont="1" applyFill="1" applyBorder="1" applyAlignment="1"/>
    <xf numFmtId="0" fontId="35" fillId="12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3" xfId="0" applyFont="1" applyBorder="1" applyAlignment="1"/>
    <xf numFmtId="10" fontId="13" fillId="2" borderId="3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43" fillId="12" borderId="2" xfId="0" applyNumberFormat="1" applyFont="1" applyFill="1" applyBorder="1" applyAlignment="1">
      <alignment horizontal="center" vertical="center"/>
    </xf>
    <xf numFmtId="43" fontId="43" fillId="12" borderId="15" xfId="0" applyNumberFormat="1" applyFont="1" applyFill="1" applyBorder="1" applyAlignment="1">
      <alignment horizontal="center" vertical="center"/>
    </xf>
    <xf numFmtId="16" fontId="43" fillId="12" borderId="2" xfId="0" applyNumberFormat="1" applyFont="1" applyFill="1" applyBorder="1" applyAlignment="1">
      <alignment horizontal="center" vertical="center"/>
    </xf>
    <xf numFmtId="16" fontId="43" fillId="12" borderId="15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5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43" fillId="12" borderId="2" xfId="0" applyFont="1" applyFill="1" applyBorder="1" applyAlignment="1">
      <alignment horizontal="center" vertical="center"/>
    </xf>
    <xf numFmtId="0" fontId="43" fillId="12" borderId="15" xfId="0" applyFont="1" applyFill="1" applyBorder="1" applyAlignment="1">
      <alignment horizontal="center" vertical="center"/>
    </xf>
    <xf numFmtId="165" fontId="43" fillId="12" borderId="24" xfId="0" applyNumberFormat="1" applyFont="1" applyFill="1" applyBorder="1" applyAlignment="1">
      <alignment horizontal="center" vertical="center"/>
    </xf>
    <xf numFmtId="165" fontId="43" fillId="12" borderId="15" xfId="0" applyNumberFormat="1" applyFont="1" applyFill="1" applyBorder="1" applyAlignment="1">
      <alignment horizontal="center" vertical="center"/>
    </xf>
    <xf numFmtId="0" fontId="43" fillId="12" borderId="6" xfId="0" applyFont="1" applyFill="1" applyBorder="1" applyAlignment="1">
      <alignment horizontal="center" vertical="center"/>
    </xf>
    <xf numFmtId="0" fontId="43" fillId="1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7" sqref="C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J20" sqref="J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42" t="s">
        <v>16</v>
      </c>
      <c r="B9" s="544" t="s">
        <v>17</v>
      </c>
      <c r="C9" s="544" t="s">
        <v>18</v>
      </c>
      <c r="D9" s="544" t="s">
        <v>19</v>
      </c>
      <c r="E9" s="26" t="s">
        <v>20</v>
      </c>
      <c r="F9" s="26" t="s">
        <v>21</v>
      </c>
      <c r="G9" s="539" t="s">
        <v>22</v>
      </c>
      <c r="H9" s="540"/>
      <c r="I9" s="541"/>
      <c r="J9" s="539" t="s">
        <v>23</v>
      </c>
      <c r="K9" s="540"/>
      <c r="L9" s="541"/>
      <c r="M9" s="26"/>
      <c r="N9" s="27"/>
      <c r="O9" s="27"/>
      <c r="P9" s="27"/>
    </row>
    <row r="10" spans="1:16" ht="59.25" customHeight="1">
      <c r="A10" s="543"/>
      <c r="B10" s="545"/>
      <c r="C10" s="545"/>
      <c r="D10" s="54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36478.85</v>
      </c>
      <c r="F11" s="35">
        <v>36277.066666666666</v>
      </c>
      <c r="G11" s="36">
        <v>36021.783333333333</v>
      </c>
      <c r="H11" s="36">
        <v>35564.716666666667</v>
      </c>
      <c r="I11" s="36">
        <v>35309.433333333334</v>
      </c>
      <c r="J11" s="36">
        <v>36734.133333333331</v>
      </c>
      <c r="K11" s="36">
        <v>36989.416666666657</v>
      </c>
      <c r="L11" s="36">
        <v>37446.48333333333</v>
      </c>
      <c r="M11" s="37">
        <v>36532.35</v>
      </c>
      <c r="N11" s="37">
        <v>35820</v>
      </c>
      <c r="O11" s="38">
        <v>1804375</v>
      </c>
      <c r="P11" s="39">
        <v>0.14137740175535701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16942.400000000001</v>
      </c>
      <c r="F12" s="40">
        <v>16882.466666666667</v>
      </c>
      <c r="G12" s="41">
        <v>16804.933333333334</v>
      </c>
      <c r="H12" s="41">
        <v>16667.466666666667</v>
      </c>
      <c r="I12" s="41">
        <v>16589.933333333334</v>
      </c>
      <c r="J12" s="41">
        <v>17019.933333333334</v>
      </c>
      <c r="K12" s="41">
        <v>17097.466666666667</v>
      </c>
      <c r="L12" s="41">
        <v>17234.933333333334</v>
      </c>
      <c r="M12" s="31">
        <v>16960</v>
      </c>
      <c r="N12" s="31">
        <v>16745</v>
      </c>
      <c r="O12" s="42">
        <v>14773450</v>
      </c>
      <c r="P12" s="43">
        <v>3.9754092591810591E-2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17887.900000000001</v>
      </c>
      <c r="F13" s="40">
        <v>17773.500000000004</v>
      </c>
      <c r="G13" s="41">
        <v>17636.550000000007</v>
      </c>
      <c r="H13" s="41">
        <v>17385.200000000004</v>
      </c>
      <c r="I13" s="41">
        <v>17248.250000000007</v>
      </c>
      <c r="J13" s="41">
        <v>18024.850000000006</v>
      </c>
      <c r="K13" s="41">
        <v>18161.800000000003</v>
      </c>
      <c r="L13" s="41">
        <v>18413.150000000005</v>
      </c>
      <c r="M13" s="31">
        <v>17910.45</v>
      </c>
      <c r="N13" s="31">
        <v>17522.150000000001</v>
      </c>
      <c r="O13" s="42">
        <v>3840</v>
      </c>
      <c r="P13" s="43">
        <v>0.11627906976744186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935.9</v>
      </c>
      <c r="F14" s="40">
        <v>931</v>
      </c>
      <c r="G14" s="41">
        <v>916</v>
      </c>
      <c r="H14" s="41">
        <v>896.1</v>
      </c>
      <c r="I14" s="41">
        <v>881.1</v>
      </c>
      <c r="J14" s="41">
        <v>950.9</v>
      </c>
      <c r="K14" s="41">
        <v>965.9</v>
      </c>
      <c r="L14" s="41">
        <v>985.8</v>
      </c>
      <c r="M14" s="31">
        <v>946</v>
      </c>
      <c r="N14" s="31">
        <v>911.1</v>
      </c>
      <c r="O14" s="42">
        <v>2447150</v>
      </c>
      <c r="P14" s="43">
        <v>7.1455154447339034E-2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208.9</v>
      </c>
      <c r="F15" s="40">
        <v>207.83333333333334</v>
      </c>
      <c r="G15" s="41">
        <v>205.06666666666669</v>
      </c>
      <c r="H15" s="41">
        <v>201.23333333333335</v>
      </c>
      <c r="I15" s="41">
        <v>198.4666666666667</v>
      </c>
      <c r="J15" s="41">
        <v>211.66666666666669</v>
      </c>
      <c r="K15" s="41">
        <v>214.43333333333334</v>
      </c>
      <c r="L15" s="41">
        <v>218.26666666666668</v>
      </c>
      <c r="M15" s="31">
        <v>210.6</v>
      </c>
      <c r="N15" s="31">
        <v>204</v>
      </c>
      <c r="O15" s="42">
        <v>8886800</v>
      </c>
      <c r="P15" s="43">
        <v>-3.3644331354255021E-2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2388.75</v>
      </c>
      <c r="F16" s="40">
        <v>2378.2166666666667</v>
      </c>
      <c r="G16" s="41">
        <v>2364.4833333333336</v>
      </c>
      <c r="H16" s="41">
        <v>2340.2166666666667</v>
      </c>
      <c r="I16" s="41">
        <v>2326.4833333333336</v>
      </c>
      <c r="J16" s="41">
        <v>2402.4833333333336</v>
      </c>
      <c r="K16" s="41">
        <v>2416.2166666666662</v>
      </c>
      <c r="L16" s="41">
        <v>2440.4833333333336</v>
      </c>
      <c r="M16" s="31">
        <v>2391.9499999999998</v>
      </c>
      <c r="N16" s="31">
        <v>2353.9499999999998</v>
      </c>
      <c r="O16" s="42">
        <v>2737500</v>
      </c>
      <c r="P16" s="43">
        <v>-3.1316348195329087E-2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1523.2</v>
      </c>
      <c r="F17" s="40">
        <v>1519.5166666666667</v>
      </c>
      <c r="G17" s="41">
        <v>1504.6833333333334</v>
      </c>
      <c r="H17" s="41">
        <v>1486.1666666666667</v>
      </c>
      <c r="I17" s="41">
        <v>1471.3333333333335</v>
      </c>
      <c r="J17" s="41">
        <v>1538.0333333333333</v>
      </c>
      <c r="K17" s="41">
        <v>1552.8666666666668</v>
      </c>
      <c r="L17" s="41">
        <v>1571.3833333333332</v>
      </c>
      <c r="M17" s="31">
        <v>1534.35</v>
      </c>
      <c r="N17" s="31">
        <v>1501</v>
      </c>
      <c r="O17" s="42">
        <v>15873000</v>
      </c>
      <c r="P17" s="43">
        <v>-1.8864365214110545E-3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732.95</v>
      </c>
      <c r="F18" s="40">
        <v>733.9</v>
      </c>
      <c r="G18" s="41">
        <v>728.59999999999991</v>
      </c>
      <c r="H18" s="41">
        <v>724.24999999999989</v>
      </c>
      <c r="I18" s="41">
        <v>718.94999999999982</v>
      </c>
      <c r="J18" s="41">
        <v>738.25</v>
      </c>
      <c r="K18" s="41">
        <v>743.55</v>
      </c>
      <c r="L18" s="41">
        <v>747.90000000000009</v>
      </c>
      <c r="M18" s="31">
        <v>739.2</v>
      </c>
      <c r="N18" s="31">
        <v>729.55</v>
      </c>
      <c r="O18" s="42">
        <v>86296250</v>
      </c>
      <c r="P18" s="43">
        <v>2.463054187192118E-4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3905.4</v>
      </c>
      <c r="F19" s="40">
        <v>3900.1166666666668</v>
      </c>
      <c r="G19" s="41">
        <v>3860.2833333333338</v>
      </c>
      <c r="H19" s="41">
        <v>3815.166666666667</v>
      </c>
      <c r="I19" s="41">
        <v>3775.3333333333339</v>
      </c>
      <c r="J19" s="41">
        <v>3945.2333333333336</v>
      </c>
      <c r="K19" s="41">
        <v>3985.0666666666666</v>
      </c>
      <c r="L19" s="41">
        <v>4030.1833333333334</v>
      </c>
      <c r="M19" s="31">
        <v>3939.95</v>
      </c>
      <c r="N19" s="31">
        <v>3855</v>
      </c>
      <c r="O19" s="42">
        <v>362000</v>
      </c>
      <c r="P19" s="43">
        <v>-2.6881720430107527E-2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696.95</v>
      </c>
      <c r="F20" s="40">
        <v>692.91666666666663</v>
      </c>
      <c r="G20" s="41">
        <v>688.0333333333333</v>
      </c>
      <c r="H20" s="41">
        <v>679.11666666666667</v>
      </c>
      <c r="I20" s="41">
        <v>674.23333333333335</v>
      </c>
      <c r="J20" s="41">
        <v>701.83333333333326</v>
      </c>
      <c r="K20" s="41">
        <v>706.7166666666667</v>
      </c>
      <c r="L20" s="41">
        <v>715.63333333333321</v>
      </c>
      <c r="M20" s="31">
        <v>697.8</v>
      </c>
      <c r="N20" s="31">
        <v>684</v>
      </c>
      <c r="O20" s="42">
        <v>8078000</v>
      </c>
      <c r="P20" s="43">
        <v>-4.2550669669313736E-2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416.4</v>
      </c>
      <c r="F21" s="40">
        <v>415.93333333333334</v>
      </c>
      <c r="G21" s="41">
        <v>412.91666666666669</v>
      </c>
      <c r="H21" s="41">
        <v>409.43333333333334</v>
      </c>
      <c r="I21" s="41">
        <v>406.41666666666669</v>
      </c>
      <c r="J21" s="41">
        <v>419.41666666666669</v>
      </c>
      <c r="K21" s="41">
        <v>422.43333333333334</v>
      </c>
      <c r="L21" s="41">
        <v>425.91666666666669</v>
      </c>
      <c r="M21" s="31">
        <v>418.95</v>
      </c>
      <c r="N21" s="31">
        <v>412.45</v>
      </c>
      <c r="O21" s="42">
        <v>15645000</v>
      </c>
      <c r="P21" s="43">
        <v>7.1281840591618739E-2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754.4</v>
      </c>
      <c r="F22" s="40">
        <v>752.48333333333323</v>
      </c>
      <c r="G22" s="41">
        <v>745.11666666666645</v>
      </c>
      <c r="H22" s="41">
        <v>735.83333333333326</v>
      </c>
      <c r="I22" s="41">
        <v>728.46666666666647</v>
      </c>
      <c r="J22" s="41">
        <v>761.76666666666642</v>
      </c>
      <c r="K22" s="41">
        <v>769.13333333333321</v>
      </c>
      <c r="L22" s="41">
        <v>778.4166666666664</v>
      </c>
      <c r="M22" s="31">
        <v>759.85</v>
      </c>
      <c r="N22" s="31">
        <v>743.2</v>
      </c>
      <c r="O22" s="42">
        <v>1785850</v>
      </c>
      <c r="P22" s="43">
        <v>4.0197897340754482E-3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4779.8500000000004</v>
      </c>
      <c r="F23" s="40">
        <v>4790.5999999999995</v>
      </c>
      <c r="G23" s="41">
        <v>4734.1999999999989</v>
      </c>
      <c r="H23" s="41">
        <v>4688.5499999999993</v>
      </c>
      <c r="I23" s="41">
        <v>4632.1499999999987</v>
      </c>
      <c r="J23" s="41">
        <v>4836.2499999999991</v>
      </c>
      <c r="K23" s="41">
        <v>4892.6499999999987</v>
      </c>
      <c r="L23" s="41">
        <v>4938.2999999999993</v>
      </c>
      <c r="M23" s="31">
        <v>4847</v>
      </c>
      <c r="N23" s="31">
        <v>4744.95</v>
      </c>
      <c r="O23" s="42">
        <v>2217000</v>
      </c>
      <c r="P23" s="43">
        <v>4.2068155111633372E-2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212.95</v>
      </c>
      <c r="F24" s="40">
        <v>212.66666666666666</v>
      </c>
      <c r="G24" s="41">
        <v>210.68333333333331</v>
      </c>
      <c r="H24" s="41">
        <v>208.41666666666666</v>
      </c>
      <c r="I24" s="41">
        <v>206.43333333333331</v>
      </c>
      <c r="J24" s="41">
        <v>214.93333333333331</v>
      </c>
      <c r="K24" s="41">
        <v>216.91666666666666</v>
      </c>
      <c r="L24" s="41">
        <v>219.18333333333331</v>
      </c>
      <c r="M24" s="31">
        <v>214.65</v>
      </c>
      <c r="N24" s="31">
        <v>210.4</v>
      </c>
      <c r="O24" s="42">
        <v>13562500</v>
      </c>
      <c r="P24" s="43">
        <v>-3.1238515251745683E-3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121.65</v>
      </c>
      <c r="F25" s="40">
        <v>122.21666666666668</v>
      </c>
      <c r="G25" s="41">
        <v>119.98333333333336</v>
      </c>
      <c r="H25" s="41">
        <v>118.31666666666668</v>
      </c>
      <c r="I25" s="41">
        <v>116.08333333333336</v>
      </c>
      <c r="J25" s="41">
        <v>123.88333333333337</v>
      </c>
      <c r="K25" s="41">
        <v>126.11666666666669</v>
      </c>
      <c r="L25" s="41">
        <v>127.78333333333337</v>
      </c>
      <c r="M25" s="31">
        <v>124.45</v>
      </c>
      <c r="N25" s="31">
        <v>120.55</v>
      </c>
      <c r="O25" s="42">
        <v>36288000</v>
      </c>
      <c r="P25" s="43">
        <v>4.4424297370806894E-2</v>
      </c>
    </row>
    <row r="26" spans="1:16" ht="12.75" customHeight="1">
      <c r="A26" s="31">
        <v>16</v>
      </c>
      <c r="B26" s="536" t="s">
        <v>57</v>
      </c>
      <c r="C26" s="33" t="s">
        <v>58</v>
      </c>
      <c r="D26" s="34">
        <v>44469</v>
      </c>
      <c r="E26" s="40">
        <v>3112.65</v>
      </c>
      <c r="F26" s="40">
        <v>3096.2333333333336</v>
      </c>
      <c r="G26" s="41">
        <v>3074.7166666666672</v>
      </c>
      <c r="H26" s="41">
        <v>3036.7833333333338</v>
      </c>
      <c r="I26" s="41">
        <v>3015.2666666666673</v>
      </c>
      <c r="J26" s="41">
        <v>3134.166666666667</v>
      </c>
      <c r="K26" s="41">
        <v>3155.6833333333334</v>
      </c>
      <c r="L26" s="41">
        <v>3193.6166666666668</v>
      </c>
      <c r="M26" s="31">
        <v>3117.75</v>
      </c>
      <c r="N26" s="31">
        <v>3058.3</v>
      </c>
      <c r="O26" s="42">
        <v>4997700</v>
      </c>
      <c r="P26" s="43">
        <v>1.0984342760043694E-2</v>
      </c>
    </row>
    <row r="27" spans="1:16" ht="12.75" customHeight="1">
      <c r="A27" s="31">
        <v>17</v>
      </c>
      <c r="B27" s="535" t="s">
        <v>45</v>
      </c>
      <c r="C27" s="33" t="s">
        <v>310</v>
      </c>
      <c r="D27" s="34">
        <v>44469</v>
      </c>
      <c r="E27" s="40">
        <v>2019.25</v>
      </c>
      <c r="F27" s="40">
        <v>2017.1333333333332</v>
      </c>
      <c r="G27" s="41">
        <v>1987.2666666666664</v>
      </c>
      <c r="H27" s="41">
        <v>1955.2833333333333</v>
      </c>
      <c r="I27" s="41">
        <v>1925.4166666666665</v>
      </c>
      <c r="J27" s="41">
        <v>2049.1166666666663</v>
      </c>
      <c r="K27" s="41">
        <v>2078.9833333333331</v>
      </c>
      <c r="L27" s="41">
        <v>2110.9666666666662</v>
      </c>
      <c r="M27" s="31">
        <v>2047</v>
      </c>
      <c r="N27" s="31">
        <v>1985.15</v>
      </c>
      <c r="O27" s="42">
        <v>408375</v>
      </c>
      <c r="P27" s="43">
        <v>0.10573343261355175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1298.9000000000001</v>
      </c>
      <c r="F28" s="40">
        <v>1285.9666666666667</v>
      </c>
      <c r="G28" s="41">
        <v>1257.9333333333334</v>
      </c>
      <c r="H28" s="41">
        <v>1216.9666666666667</v>
      </c>
      <c r="I28" s="41">
        <v>1188.9333333333334</v>
      </c>
      <c r="J28" s="41">
        <v>1326.9333333333334</v>
      </c>
      <c r="K28" s="41">
        <v>1354.9666666666667</v>
      </c>
      <c r="L28" s="41">
        <v>1395.9333333333334</v>
      </c>
      <c r="M28" s="31">
        <v>1314</v>
      </c>
      <c r="N28" s="31">
        <v>1245</v>
      </c>
      <c r="O28" s="42">
        <v>2547000</v>
      </c>
      <c r="P28" s="43">
        <v>1.2321144674085851E-2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716.85</v>
      </c>
      <c r="F29" s="40">
        <v>714.18333333333339</v>
      </c>
      <c r="G29" s="41">
        <v>709.46666666666681</v>
      </c>
      <c r="H29" s="41">
        <v>702.08333333333337</v>
      </c>
      <c r="I29" s="41">
        <v>697.36666666666679</v>
      </c>
      <c r="J29" s="41">
        <v>721.56666666666683</v>
      </c>
      <c r="K29" s="41">
        <v>726.28333333333353</v>
      </c>
      <c r="L29" s="41">
        <v>733.66666666666686</v>
      </c>
      <c r="M29" s="31">
        <v>718.9</v>
      </c>
      <c r="N29" s="31">
        <v>706.8</v>
      </c>
      <c r="O29" s="42">
        <v>17009850</v>
      </c>
      <c r="P29" s="43">
        <v>-1.9336706014614954E-2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785.35</v>
      </c>
      <c r="F30" s="40">
        <v>777.25</v>
      </c>
      <c r="G30" s="41">
        <v>763.2</v>
      </c>
      <c r="H30" s="41">
        <v>741.05000000000007</v>
      </c>
      <c r="I30" s="41">
        <v>727.00000000000011</v>
      </c>
      <c r="J30" s="41">
        <v>799.4</v>
      </c>
      <c r="K30" s="41">
        <v>813.44999999999993</v>
      </c>
      <c r="L30" s="41">
        <v>835.59999999999991</v>
      </c>
      <c r="M30" s="31">
        <v>791.3</v>
      </c>
      <c r="N30" s="31">
        <v>755.1</v>
      </c>
      <c r="O30" s="42">
        <v>27506400</v>
      </c>
      <c r="P30" s="43">
        <v>3.5694921380806072E-2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3737.5</v>
      </c>
      <c r="F31" s="40">
        <v>3743.2666666666664</v>
      </c>
      <c r="G31" s="41">
        <v>3714.5333333333328</v>
      </c>
      <c r="H31" s="41">
        <v>3691.5666666666666</v>
      </c>
      <c r="I31" s="41">
        <v>3662.833333333333</v>
      </c>
      <c r="J31" s="41">
        <v>3766.2333333333327</v>
      </c>
      <c r="K31" s="41">
        <v>3794.9666666666662</v>
      </c>
      <c r="L31" s="41">
        <v>3817.9333333333325</v>
      </c>
      <c r="M31" s="31">
        <v>3772</v>
      </c>
      <c r="N31" s="31">
        <v>3720.3</v>
      </c>
      <c r="O31" s="42">
        <v>2214750</v>
      </c>
      <c r="P31" s="43">
        <v>8.2478005865102635E-2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16575.05</v>
      </c>
      <c r="F32" s="40">
        <v>16489.066666666666</v>
      </c>
      <c r="G32" s="41">
        <v>16360.433333333331</v>
      </c>
      <c r="H32" s="41">
        <v>16145.816666666666</v>
      </c>
      <c r="I32" s="41">
        <v>16017.183333333331</v>
      </c>
      <c r="J32" s="41">
        <v>16703.683333333331</v>
      </c>
      <c r="K32" s="41">
        <v>16832.316666666662</v>
      </c>
      <c r="L32" s="41">
        <v>17046.933333333331</v>
      </c>
      <c r="M32" s="31">
        <v>16617.7</v>
      </c>
      <c r="N32" s="31">
        <v>16274.45</v>
      </c>
      <c r="O32" s="42">
        <v>769050</v>
      </c>
      <c r="P32" s="43">
        <v>-1.2233888835372315E-2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7174.05</v>
      </c>
      <c r="F33" s="40">
        <v>7127.2</v>
      </c>
      <c r="G33" s="41">
        <v>7035.65</v>
      </c>
      <c r="H33" s="41">
        <v>6897.25</v>
      </c>
      <c r="I33" s="41">
        <v>6805.7</v>
      </c>
      <c r="J33" s="41">
        <v>7265.5999999999995</v>
      </c>
      <c r="K33" s="41">
        <v>7357.1500000000005</v>
      </c>
      <c r="L33" s="41">
        <v>7495.5499999999993</v>
      </c>
      <c r="M33" s="31">
        <v>7218.75</v>
      </c>
      <c r="N33" s="31">
        <v>6988.8</v>
      </c>
      <c r="O33" s="42">
        <v>4134125</v>
      </c>
      <c r="P33" s="43">
        <v>2.3551621688536768E-2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2281.1999999999998</v>
      </c>
      <c r="F34" s="40">
        <v>2286.0666666666666</v>
      </c>
      <c r="G34" s="41">
        <v>2255.1333333333332</v>
      </c>
      <c r="H34" s="41">
        <v>2229.0666666666666</v>
      </c>
      <c r="I34" s="41">
        <v>2198.1333333333332</v>
      </c>
      <c r="J34" s="41">
        <v>2312.1333333333332</v>
      </c>
      <c r="K34" s="41">
        <v>2343.0666666666666</v>
      </c>
      <c r="L34" s="41">
        <v>2369.1333333333332</v>
      </c>
      <c r="M34" s="31">
        <v>2317</v>
      </c>
      <c r="N34" s="31">
        <v>2260</v>
      </c>
      <c r="O34" s="42">
        <v>1362400</v>
      </c>
      <c r="P34" s="43">
        <v>0.12372154404486968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286.55</v>
      </c>
      <c r="F35" s="40">
        <v>284.35000000000002</v>
      </c>
      <c r="G35" s="41">
        <v>281.05000000000007</v>
      </c>
      <c r="H35" s="41">
        <v>275.55000000000007</v>
      </c>
      <c r="I35" s="41">
        <v>272.25000000000011</v>
      </c>
      <c r="J35" s="41">
        <v>289.85000000000002</v>
      </c>
      <c r="K35" s="41">
        <v>293.14999999999998</v>
      </c>
      <c r="L35" s="41">
        <v>298.64999999999998</v>
      </c>
      <c r="M35" s="31">
        <v>287.64999999999998</v>
      </c>
      <c r="N35" s="31">
        <v>278.85000000000002</v>
      </c>
      <c r="O35" s="42">
        <v>30582000</v>
      </c>
      <c r="P35" s="43">
        <v>-1.2955324464067856E-2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77.25</v>
      </c>
      <c r="F36" s="40">
        <v>76.55</v>
      </c>
      <c r="G36" s="41">
        <v>75.599999999999994</v>
      </c>
      <c r="H36" s="41">
        <v>73.95</v>
      </c>
      <c r="I36" s="41">
        <v>73</v>
      </c>
      <c r="J36" s="41">
        <v>78.199999999999989</v>
      </c>
      <c r="K36" s="41">
        <v>79.150000000000006</v>
      </c>
      <c r="L36" s="41">
        <v>80.799999999999983</v>
      </c>
      <c r="M36" s="31">
        <v>77.5</v>
      </c>
      <c r="N36" s="31">
        <v>74.900000000000006</v>
      </c>
      <c r="O36" s="42">
        <v>162641700</v>
      </c>
      <c r="P36" s="43">
        <v>-5.7931626376770129E-3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1770.8</v>
      </c>
      <c r="F37" s="40">
        <v>1760.7666666666667</v>
      </c>
      <c r="G37" s="41">
        <v>1736.5333333333333</v>
      </c>
      <c r="H37" s="41">
        <v>1702.2666666666667</v>
      </c>
      <c r="I37" s="41">
        <v>1678.0333333333333</v>
      </c>
      <c r="J37" s="41">
        <v>1795.0333333333333</v>
      </c>
      <c r="K37" s="41">
        <v>1819.2666666666664</v>
      </c>
      <c r="L37" s="41">
        <v>1853.5333333333333</v>
      </c>
      <c r="M37" s="31">
        <v>1785</v>
      </c>
      <c r="N37" s="31">
        <v>1726.5</v>
      </c>
      <c r="O37" s="42">
        <v>1818300</v>
      </c>
      <c r="P37" s="43">
        <v>-3.0156815440289505E-3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183.7</v>
      </c>
      <c r="F38" s="40">
        <v>184.41666666666666</v>
      </c>
      <c r="G38" s="41">
        <v>182.63333333333333</v>
      </c>
      <c r="H38" s="41">
        <v>181.56666666666666</v>
      </c>
      <c r="I38" s="41">
        <v>179.78333333333333</v>
      </c>
      <c r="J38" s="41">
        <v>185.48333333333332</v>
      </c>
      <c r="K38" s="41">
        <v>187.26666666666668</v>
      </c>
      <c r="L38" s="41">
        <v>188.33333333333331</v>
      </c>
      <c r="M38" s="31">
        <v>186.2</v>
      </c>
      <c r="N38" s="31">
        <v>183.35</v>
      </c>
      <c r="O38" s="42">
        <v>23358600</v>
      </c>
      <c r="P38" s="43">
        <v>-1.0941271118262269E-2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811.85</v>
      </c>
      <c r="F39" s="40">
        <v>805.04999999999984</v>
      </c>
      <c r="G39" s="41">
        <v>797.34999999999968</v>
      </c>
      <c r="H39" s="41">
        <v>782.8499999999998</v>
      </c>
      <c r="I39" s="41">
        <v>775.14999999999964</v>
      </c>
      <c r="J39" s="41">
        <v>819.54999999999973</v>
      </c>
      <c r="K39" s="41">
        <v>827.24999999999977</v>
      </c>
      <c r="L39" s="41">
        <v>841.74999999999977</v>
      </c>
      <c r="M39" s="31">
        <v>812.75</v>
      </c>
      <c r="N39" s="31">
        <v>790.55</v>
      </c>
      <c r="O39" s="42">
        <v>4629900</v>
      </c>
      <c r="P39" s="43">
        <v>-2.2072490706319704E-2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760.65</v>
      </c>
      <c r="F40" s="40">
        <v>758.35</v>
      </c>
      <c r="G40" s="41">
        <v>739.05000000000007</v>
      </c>
      <c r="H40" s="41">
        <v>717.45</v>
      </c>
      <c r="I40" s="41">
        <v>698.15000000000009</v>
      </c>
      <c r="J40" s="41">
        <v>779.95</v>
      </c>
      <c r="K40" s="41">
        <v>799.25</v>
      </c>
      <c r="L40" s="41">
        <v>820.85</v>
      </c>
      <c r="M40" s="31">
        <v>777.65</v>
      </c>
      <c r="N40" s="31">
        <v>736.75</v>
      </c>
      <c r="O40" s="42">
        <v>9058500</v>
      </c>
      <c r="P40" s="43">
        <v>6.0217696629213481E-2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621.1</v>
      </c>
      <c r="F41" s="40">
        <v>613</v>
      </c>
      <c r="G41" s="41">
        <v>599.1</v>
      </c>
      <c r="H41" s="41">
        <v>577.1</v>
      </c>
      <c r="I41" s="41">
        <v>563.20000000000005</v>
      </c>
      <c r="J41" s="41">
        <v>635</v>
      </c>
      <c r="K41" s="41">
        <v>648.90000000000009</v>
      </c>
      <c r="L41" s="41">
        <v>670.9</v>
      </c>
      <c r="M41" s="31">
        <v>626.9</v>
      </c>
      <c r="N41" s="31">
        <v>591</v>
      </c>
      <c r="O41" s="42">
        <v>90308439</v>
      </c>
      <c r="P41" s="43">
        <v>7.6208178438661707E-3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54.2</v>
      </c>
      <c r="F42" s="40">
        <v>54.333333333333336</v>
      </c>
      <c r="G42" s="41">
        <v>53.31666666666667</v>
      </c>
      <c r="H42" s="41">
        <v>52.433333333333337</v>
      </c>
      <c r="I42" s="41">
        <v>51.416666666666671</v>
      </c>
      <c r="J42" s="41">
        <v>55.216666666666669</v>
      </c>
      <c r="K42" s="41">
        <v>56.233333333333334</v>
      </c>
      <c r="L42" s="41">
        <v>57.116666666666667</v>
      </c>
      <c r="M42" s="31">
        <v>55.35</v>
      </c>
      <c r="N42" s="31">
        <v>53.45</v>
      </c>
      <c r="O42" s="42">
        <v>115164000</v>
      </c>
      <c r="P42" s="43">
        <v>9.4799815922687533E-3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357</v>
      </c>
      <c r="F43" s="40">
        <v>354.98333333333335</v>
      </c>
      <c r="G43" s="41">
        <v>351.51666666666671</v>
      </c>
      <c r="H43" s="41">
        <v>346.03333333333336</v>
      </c>
      <c r="I43" s="41">
        <v>342.56666666666672</v>
      </c>
      <c r="J43" s="41">
        <v>360.4666666666667</v>
      </c>
      <c r="K43" s="41">
        <v>363.93333333333339</v>
      </c>
      <c r="L43" s="41">
        <v>369.41666666666669</v>
      </c>
      <c r="M43" s="31">
        <v>358.45</v>
      </c>
      <c r="N43" s="31">
        <v>349.5</v>
      </c>
      <c r="O43" s="42">
        <v>17010800</v>
      </c>
      <c r="P43" s="43">
        <v>1.3539128080151638E-3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13881.5</v>
      </c>
      <c r="F44" s="40">
        <v>13840.5</v>
      </c>
      <c r="G44" s="41">
        <v>13751</v>
      </c>
      <c r="H44" s="41">
        <v>13620.5</v>
      </c>
      <c r="I44" s="41">
        <v>13531</v>
      </c>
      <c r="J44" s="41">
        <v>13971</v>
      </c>
      <c r="K44" s="41">
        <v>14060.5</v>
      </c>
      <c r="L44" s="41">
        <v>14191</v>
      </c>
      <c r="M44" s="31">
        <v>13930</v>
      </c>
      <c r="N44" s="31">
        <v>13710</v>
      </c>
      <c r="O44" s="42">
        <v>163550</v>
      </c>
      <c r="P44" s="43">
        <v>1.019147621988882E-2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474.05</v>
      </c>
      <c r="F45" s="40">
        <v>474.0333333333333</v>
      </c>
      <c r="G45" s="41">
        <v>472.16666666666663</v>
      </c>
      <c r="H45" s="41">
        <v>470.2833333333333</v>
      </c>
      <c r="I45" s="41">
        <v>468.41666666666663</v>
      </c>
      <c r="J45" s="41">
        <v>475.91666666666663</v>
      </c>
      <c r="K45" s="41">
        <v>477.7833333333333</v>
      </c>
      <c r="L45" s="41">
        <v>479.66666666666663</v>
      </c>
      <c r="M45" s="31">
        <v>475.9</v>
      </c>
      <c r="N45" s="31">
        <v>472.15</v>
      </c>
      <c r="O45" s="42">
        <v>40838400</v>
      </c>
      <c r="P45" s="43">
        <v>-6.2634137795103146E-3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3982.4</v>
      </c>
      <c r="F46" s="40">
        <v>3969.9666666666667</v>
      </c>
      <c r="G46" s="41">
        <v>3946.9333333333334</v>
      </c>
      <c r="H46" s="41">
        <v>3911.4666666666667</v>
      </c>
      <c r="I46" s="41">
        <v>3888.4333333333334</v>
      </c>
      <c r="J46" s="41">
        <v>4005.4333333333334</v>
      </c>
      <c r="K46" s="41">
        <v>4028.4666666666672</v>
      </c>
      <c r="L46" s="41">
        <v>4063.9333333333334</v>
      </c>
      <c r="M46" s="31">
        <v>3993</v>
      </c>
      <c r="N46" s="31">
        <v>3934.5</v>
      </c>
      <c r="O46" s="42">
        <v>1343200</v>
      </c>
      <c r="P46" s="43">
        <v>-1.4671361502347418E-2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555.70000000000005</v>
      </c>
      <c r="F47" s="40">
        <v>554.69999999999993</v>
      </c>
      <c r="G47" s="41">
        <v>550.99999999999989</v>
      </c>
      <c r="H47" s="41">
        <v>546.29999999999995</v>
      </c>
      <c r="I47" s="41">
        <v>542.59999999999991</v>
      </c>
      <c r="J47" s="41">
        <v>559.39999999999986</v>
      </c>
      <c r="K47" s="41">
        <v>563.09999999999991</v>
      </c>
      <c r="L47" s="41">
        <v>567.79999999999984</v>
      </c>
      <c r="M47" s="31">
        <v>558.4</v>
      </c>
      <c r="N47" s="31">
        <v>550</v>
      </c>
      <c r="O47" s="42">
        <v>19465600</v>
      </c>
      <c r="P47" s="43">
        <v>-6.8470086429453358E-3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155.94999999999999</v>
      </c>
      <c r="F48" s="40">
        <v>154.95000000000002</v>
      </c>
      <c r="G48" s="41">
        <v>153.40000000000003</v>
      </c>
      <c r="H48" s="41">
        <v>150.85000000000002</v>
      </c>
      <c r="I48" s="41">
        <v>149.30000000000004</v>
      </c>
      <c r="J48" s="41">
        <v>157.50000000000003</v>
      </c>
      <c r="K48" s="41">
        <v>159.05000000000004</v>
      </c>
      <c r="L48" s="41">
        <v>161.60000000000002</v>
      </c>
      <c r="M48" s="31">
        <v>156.5</v>
      </c>
      <c r="N48" s="31">
        <v>152.4</v>
      </c>
      <c r="O48" s="42">
        <v>66636000</v>
      </c>
      <c r="P48" s="43">
        <v>4.3287115319580655E-2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567.6</v>
      </c>
      <c r="F49" s="40">
        <v>555.1</v>
      </c>
      <c r="G49" s="41">
        <v>534.20000000000005</v>
      </c>
      <c r="H49" s="41">
        <v>500.80000000000007</v>
      </c>
      <c r="I49" s="41">
        <v>479.90000000000009</v>
      </c>
      <c r="J49" s="41">
        <v>588.5</v>
      </c>
      <c r="K49" s="41">
        <v>609.39999999999986</v>
      </c>
      <c r="L49" s="41">
        <v>642.79999999999995</v>
      </c>
      <c r="M49" s="31">
        <v>576</v>
      </c>
      <c r="N49" s="31">
        <v>521.70000000000005</v>
      </c>
      <c r="O49" s="42">
        <v>483600</v>
      </c>
      <c r="P49" s="31">
        <v>1.48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549.9</v>
      </c>
      <c r="F50" s="40">
        <v>542.23333333333323</v>
      </c>
      <c r="G50" s="41">
        <v>533.01666666666642</v>
      </c>
      <c r="H50" s="41">
        <v>516.13333333333321</v>
      </c>
      <c r="I50" s="41">
        <v>506.9166666666664</v>
      </c>
      <c r="J50" s="41">
        <v>559.11666666666645</v>
      </c>
      <c r="K50" s="41">
        <v>568.33333333333337</v>
      </c>
      <c r="L50" s="41">
        <v>585.21666666666647</v>
      </c>
      <c r="M50" s="31">
        <v>551.45000000000005</v>
      </c>
      <c r="N50" s="31">
        <v>525.35</v>
      </c>
      <c r="O50" s="42">
        <v>10065000</v>
      </c>
      <c r="P50" s="43">
        <v>1.9369540448157994E-2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935.75</v>
      </c>
      <c r="F51" s="40">
        <v>929.65</v>
      </c>
      <c r="G51" s="41">
        <v>921.59999999999991</v>
      </c>
      <c r="H51" s="41">
        <v>907.44999999999993</v>
      </c>
      <c r="I51" s="41">
        <v>899.39999999999986</v>
      </c>
      <c r="J51" s="41">
        <v>943.8</v>
      </c>
      <c r="K51" s="41">
        <v>951.84999999999991</v>
      </c>
      <c r="L51" s="41">
        <v>966</v>
      </c>
      <c r="M51" s="31">
        <v>937.7</v>
      </c>
      <c r="N51" s="31">
        <v>915.5</v>
      </c>
      <c r="O51" s="42">
        <v>11951550</v>
      </c>
      <c r="P51" s="43">
        <v>-1.7000801924619086E-2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140.75</v>
      </c>
      <c r="F52" s="40">
        <v>139.41666666666666</v>
      </c>
      <c r="G52" s="41">
        <v>137.83333333333331</v>
      </c>
      <c r="H52" s="41">
        <v>134.91666666666666</v>
      </c>
      <c r="I52" s="41">
        <v>133.33333333333331</v>
      </c>
      <c r="J52" s="41">
        <v>142.33333333333331</v>
      </c>
      <c r="K52" s="41">
        <v>143.91666666666663</v>
      </c>
      <c r="L52" s="41">
        <v>146.83333333333331</v>
      </c>
      <c r="M52" s="31">
        <v>141</v>
      </c>
      <c r="N52" s="31">
        <v>136.5</v>
      </c>
      <c r="O52" s="42">
        <v>54154800</v>
      </c>
      <c r="P52" s="43">
        <v>-4.1267008699531565E-2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5145.75</v>
      </c>
      <c r="F53" s="40">
        <v>5133.4333333333334</v>
      </c>
      <c r="G53" s="41">
        <v>5095.3166666666666</v>
      </c>
      <c r="H53" s="41">
        <v>5044.8833333333332</v>
      </c>
      <c r="I53" s="41">
        <v>5006.7666666666664</v>
      </c>
      <c r="J53" s="41">
        <v>5183.8666666666668</v>
      </c>
      <c r="K53" s="41">
        <v>5221.9833333333336</v>
      </c>
      <c r="L53" s="41">
        <v>5272.416666666667</v>
      </c>
      <c r="M53" s="31">
        <v>5171.55</v>
      </c>
      <c r="N53" s="31">
        <v>5083</v>
      </c>
      <c r="O53" s="42">
        <v>720800</v>
      </c>
      <c r="P53" s="43">
        <v>0.13654998423210343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1705.95</v>
      </c>
      <c r="F54" s="40">
        <v>1691.6499999999999</v>
      </c>
      <c r="G54" s="41">
        <v>1673.2999999999997</v>
      </c>
      <c r="H54" s="41">
        <v>1640.6499999999999</v>
      </c>
      <c r="I54" s="41">
        <v>1622.2999999999997</v>
      </c>
      <c r="J54" s="41">
        <v>1724.2999999999997</v>
      </c>
      <c r="K54" s="41">
        <v>1742.6499999999996</v>
      </c>
      <c r="L54" s="41">
        <v>1775.2999999999997</v>
      </c>
      <c r="M54" s="31">
        <v>1710</v>
      </c>
      <c r="N54" s="31">
        <v>1659</v>
      </c>
      <c r="O54" s="42">
        <v>2539250</v>
      </c>
      <c r="P54" s="43">
        <v>9.0403337969401955E-3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679.05</v>
      </c>
      <c r="F55" s="40">
        <v>672.4</v>
      </c>
      <c r="G55" s="41">
        <v>663.65</v>
      </c>
      <c r="H55" s="41">
        <v>648.25</v>
      </c>
      <c r="I55" s="41">
        <v>639.5</v>
      </c>
      <c r="J55" s="41">
        <v>687.8</v>
      </c>
      <c r="K55" s="41">
        <v>696.55</v>
      </c>
      <c r="L55" s="41">
        <v>711.94999999999993</v>
      </c>
      <c r="M55" s="31">
        <v>681.15</v>
      </c>
      <c r="N55" s="31">
        <v>657</v>
      </c>
      <c r="O55" s="42">
        <v>7089768</v>
      </c>
      <c r="P55" s="43">
        <v>-7.0052539404553416E-3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788.75</v>
      </c>
      <c r="F56" s="40">
        <v>785.93333333333339</v>
      </c>
      <c r="G56" s="41">
        <v>777.86666666666679</v>
      </c>
      <c r="H56" s="41">
        <v>766.98333333333335</v>
      </c>
      <c r="I56" s="41">
        <v>758.91666666666674</v>
      </c>
      <c r="J56" s="41">
        <v>796.81666666666683</v>
      </c>
      <c r="K56" s="41">
        <v>804.88333333333344</v>
      </c>
      <c r="L56" s="41">
        <v>815.76666666666688</v>
      </c>
      <c r="M56" s="31">
        <v>794</v>
      </c>
      <c r="N56" s="31">
        <v>775.05</v>
      </c>
      <c r="O56" s="42">
        <v>1573750</v>
      </c>
      <c r="P56" s="43">
        <v>7.0578231292517002E-2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152.44999999999999</v>
      </c>
      <c r="F57" s="40">
        <v>151.41666666666666</v>
      </c>
      <c r="G57" s="41">
        <v>150.08333333333331</v>
      </c>
      <c r="H57" s="41">
        <v>147.71666666666667</v>
      </c>
      <c r="I57" s="41">
        <v>146.38333333333333</v>
      </c>
      <c r="J57" s="41">
        <v>153.7833333333333</v>
      </c>
      <c r="K57" s="41">
        <v>155.11666666666662</v>
      </c>
      <c r="L57" s="41">
        <v>157.48333333333329</v>
      </c>
      <c r="M57" s="31">
        <v>152.75</v>
      </c>
      <c r="N57" s="31">
        <v>149.05000000000001</v>
      </c>
      <c r="O57" s="42">
        <v>7151700</v>
      </c>
      <c r="P57" s="43">
        <v>-4.7454702329594476E-3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1003.6</v>
      </c>
      <c r="F58" s="40">
        <v>997.68333333333339</v>
      </c>
      <c r="G58" s="41">
        <v>988.56666666666683</v>
      </c>
      <c r="H58" s="41">
        <v>973.53333333333342</v>
      </c>
      <c r="I58" s="41">
        <v>964.41666666666686</v>
      </c>
      <c r="J58" s="41">
        <v>1012.7166666666668</v>
      </c>
      <c r="K58" s="41">
        <v>1021.8333333333334</v>
      </c>
      <c r="L58" s="41">
        <v>1036.8666666666668</v>
      </c>
      <c r="M58" s="31">
        <v>1006.8</v>
      </c>
      <c r="N58" s="31">
        <v>982.65</v>
      </c>
      <c r="O58" s="42">
        <v>2536800</v>
      </c>
      <c r="P58" s="43">
        <v>3.1219512195121951E-2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617.70000000000005</v>
      </c>
      <c r="F59" s="40">
        <v>615.83333333333337</v>
      </c>
      <c r="G59" s="41">
        <v>613.2166666666667</v>
      </c>
      <c r="H59" s="41">
        <v>608.73333333333335</v>
      </c>
      <c r="I59" s="41">
        <v>606.11666666666667</v>
      </c>
      <c r="J59" s="41">
        <v>620.31666666666672</v>
      </c>
      <c r="K59" s="41">
        <v>622.93333333333328</v>
      </c>
      <c r="L59" s="41">
        <v>627.41666666666674</v>
      </c>
      <c r="M59" s="31">
        <v>618.45000000000005</v>
      </c>
      <c r="N59" s="31">
        <v>611.35</v>
      </c>
      <c r="O59" s="42">
        <v>10942500</v>
      </c>
      <c r="P59" s="43">
        <v>-1.9708846584546472E-2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2277</v>
      </c>
      <c r="F60" s="40">
        <v>2238.2833333333333</v>
      </c>
      <c r="G60" s="41">
        <v>2188.0666666666666</v>
      </c>
      <c r="H60" s="41">
        <v>2099.1333333333332</v>
      </c>
      <c r="I60" s="41">
        <v>2048.9166666666665</v>
      </c>
      <c r="J60" s="41">
        <v>2327.2166666666667</v>
      </c>
      <c r="K60" s="41">
        <v>2377.4333333333329</v>
      </c>
      <c r="L60" s="41">
        <v>2466.3666666666668</v>
      </c>
      <c r="M60" s="31">
        <v>2288.5</v>
      </c>
      <c r="N60" s="31">
        <v>2149.35</v>
      </c>
      <c r="O60" s="42">
        <v>3049000</v>
      </c>
      <c r="P60" s="43">
        <v>9.0681452334108389E-2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5118.8</v>
      </c>
      <c r="F61" s="40">
        <v>5070.2666666666664</v>
      </c>
      <c r="G61" s="41">
        <v>4998.5333333333328</v>
      </c>
      <c r="H61" s="41">
        <v>4878.2666666666664</v>
      </c>
      <c r="I61" s="41">
        <v>4806.5333333333328</v>
      </c>
      <c r="J61" s="41">
        <v>5190.5333333333328</v>
      </c>
      <c r="K61" s="41">
        <v>5262.2666666666664</v>
      </c>
      <c r="L61" s="41">
        <v>5382.5333333333328</v>
      </c>
      <c r="M61" s="31">
        <v>5142</v>
      </c>
      <c r="N61" s="31">
        <v>4950</v>
      </c>
      <c r="O61" s="42">
        <v>2060600</v>
      </c>
      <c r="P61" s="43">
        <v>7.7707625060709077E-4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4132.7</v>
      </c>
      <c r="F62" s="40">
        <v>4102.0333333333338</v>
      </c>
      <c r="G62" s="41">
        <v>4006.0666666666675</v>
      </c>
      <c r="H62" s="41">
        <v>3879.4333333333338</v>
      </c>
      <c r="I62" s="41">
        <v>3783.4666666666676</v>
      </c>
      <c r="J62" s="41">
        <v>4228.6666666666679</v>
      </c>
      <c r="K62" s="41">
        <v>4324.6333333333332</v>
      </c>
      <c r="L62" s="41">
        <v>4451.2666666666673</v>
      </c>
      <c r="M62" s="31">
        <v>4198</v>
      </c>
      <c r="N62" s="31">
        <v>3975.4</v>
      </c>
      <c r="O62" s="42">
        <v>166000</v>
      </c>
      <c r="P62" s="31">
        <v>0.62745098039215685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320.3</v>
      </c>
      <c r="F63" s="40">
        <v>318.38333333333333</v>
      </c>
      <c r="G63" s="41">
        <v>315.26666666666665</v>
      </c>
      <c r="H63" s="41">
        <v>310.23333333333335</v>
      </c>
      <c r="I63" s="41">
        <v>307.11666666666667</v>
      </c>
      <c r="J63" s="41">
        <v>323.41666666666663</v>
      </c>
      <c r="K63" s="41">
        <v>326.5333333333333</v>
      </c>
      <c r="L63" s="41">
        <v>331.56666666666661</v>
      </c>
      <c r="M63" s="31">
        <v>321.5</v>
      </c>
      <c r="N63" s="31">
        <v>313.35000000000002</v>
      </c>
      <c r="O63" s="42">
        <v>44474100</v>
      </c>
      <c r="P63" s="43">
        <v>-2.2272199651770169E-2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4684.45</v>
      </c>
      <c r="F64" s="40">
        <v>4658.2333333333327</v>
      </c>
      <c r="G64" s="41">
        <v>4609.0666666666657</v>
      </c>
      <c r="H64" s="41">
        <v>4533.6833333333334</v>
      </c>
      <c r="I64" s="41">
        <v>4484.5166666666664</v>
      </c>
      <c r="J64" s="41">
        <v>4733.616666666665</v>
      </c>
      <c r="K64" s="41">
        <v>4782.783333333331</v>
      </c>
      <c r="L64" s="41">
        <v>4858.1666666666642</v>
      </c>
      <c r="M64" s="31">
        <v>4707.3999999999996</v>
      </c>
      <c r="N64" s="31">
        <v>4582.8500000000004</v>
      </c>
      <c r="O64" s="42">
        <v>3273000</v>
      </c>
      <c r="P64" s="43">
        <v>1.5041091642115057E-2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2557.9</v>
      </c>
      <c r="F65" s="40">
        <v>2566.0166666666669</v>
      </c>
      <c r="G65" s="41">
        <v>2542.8833333333337</v>
      </c>
      <c r="H65" s="41">
        <v>2527.8666666666668</v>
      </c>
      <c r="I65" s="41">
        <v>2504.7333333333336</v>
      </c>
      <c r="J65" s="41">
        <v>2581.0333333333338</v>
      </c>
      <c r="K65" s="41">
        <v>2604.166666666667</v>
      </c>
      <c r="L65" s="41">
        <v>2619.1833333333338</v>
      </c>
      <c r="M65" s="31">
        <v>2589.15</v>
      </c>
      <c r="N65" s="31">
        <v>2551</v>
      </c>
      <c r="O65" s="42">
        <v>4105150</v>
      </c>
      <c r="P65" s="43">
        <v>-6.0169491525423726E-3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1372.7</v>
      </c>
      <c r="F66" s="40">
        <v>1370.6666666666667</v>
      </c>
      <c r="G66" s="41">
        <v>1357.1333333333334</v>
      </c>
      <c r="H66" s="41">
        <v>1341.5666666666666</v>
      </c>
      <c r="I66" s="41">
        <v>1328.0333333333333</v>
      </c>
      <c r="J66" s="41">
        <v>1386.2333333333336</v>
      </c>
      <c r="K66" s="41">
        <v>1399.7666666666669</v>
      </c>
      <c r="L66" s="41">
        <v>1415.3333333333337</v>
      </c>
      <c r="M66" s="31">
        <v>1384.2</v>
      </c>
      <c r="N66" s="31">
        <v>1355.1</v>
      </c>
      <c r="O66" s="42">
        <v>5934500</v>
      </c>
      <c r="P66" s="43">
        <v>6.7176712073147979E-3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162.35</v>
      </c>
      <c r="F67" s="40">
        <v>161.30000000000001</v>
      </c>
      <c r="G67" s="41">
        <v>159.85000000000002</v>
      </c>
      <c r="H67" s="41">
        <v>157.35000000000002</v>
      </c>
      <c r="I67" s="41">
        <v>155.90000000000003</v>
      </c>
      <c r="J67" s="41">
        <v>163.80000000000001</v>
      </c>
      <c r="K67" s="41">
        <v>165.25</v>
      </c>
      <c r="L67" s="41">
        <v>167.75</v>
      </c>
      <c r="M67" s="31">
        <v>162.75</v>
      </c>
      <c r="N67" s="31">
        <v>158.80000000000001</v>
      </c>
      <c r="O67" s="42">
        <v>25632000</v>
      </c>
      <c r="P67" s="43">
        <v>1.5112631879098944E-2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81.55</v>
      </c>
      <c r="F68" s="40">
        <v>80.649999999999991</v>
      </c>
      <c r="G68" s="41">
        <v>79.249999999999986</v>
      </c>
      <c r="H68" s="41">
        <v>76.949999999999989</v>
      </c>
      <c r="I68" s="41">
        <v>75.549999999999983</v>
      </c>
      <c r="J68" s="41">
        <v>82.949999999999989</v>
      </c>
      <c r="K68" s="41">
        <v>84.35</v>
      </c>
      <c r="L68" s="41">
        <v>86.649999999999991</v>
      </c>
      <c r="M68" s="31">
        <v>82.05</v>
      </c>
      <c r="N68" s="31">
        <v>78.349999999999994</v>
      </c>
      <c r="O68" s="42">
        <v>84550000</v>
      </c>
      <c r="P68" s="43">
        <v>2.7277039848197342E-3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146.6</v>
      </c>
      <c r="F69" s="40">
        <v>146.01666666666665</v>
      </c>
      <c r="G69" s="41">
        <v>144.73333333333329</v>
      </c>
      <c r="H69" s="41">
        <v>142.86666666666665</v>
      </c>
      <c r="I69" s="41">
        <v>141.58333333333329</v>
      </c>
      <c r="J69" s="41">
        <v>147.8833333333333</v>
      </c>
      <c r="K69" s="41">
        <v>149.16666666666666</v>
      </c>
      <c r="L69" s="41">
        <v>151.0333333333333</v>
      </c>
      <c r="M69" s="31">
        <v>147.30000000000001</v>
      </c>
      <c r="N69" s="31">
        <v>144.15</v>
      </c>
      <c r="O69" s="42">
        <v>34696800</v>
      </c>
      <c r="P69" s="43">
        <v>3.36180265309831E-2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526.45000000000005</v>
      </c>
      <c r="F70" s="40">
        <v>523.2833333333333</v>
      </c>
      <c r="G70" s="41">
        <v>516.76666666666665</v>
      </c>
      <c r="H70" s="41">
        <v>507.08333333333337</v>
      </c>
      <c r="I70" s="41">
        <v>500.56666666666672</v>
      </c>
      <c r="J70" s="41">
        <v>532.96666666666658</v>
      </c>
      <c r="K70" s="41">
        <v>539.48333333333323</v>
      </c>
      <c r="L70" s="41">
        <v>549.16666666666652</v>
      </c>
      <c r="M70" s="31">
        <v>529.79999999999995</v>
      </c>
      <c r="N70" s="31">
        <v>513.6</v>
      </c>
      <c r="O70" s="42">
        <v>8163850</v>
      </c>
      <c r="P70" s="43">
        <v>-2.5130458665201867E-2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29.55</v>
      </c>
      <c r="F71" s="40">
        <v>29.5</v>
      </c>
      <c r="G71" s="41">
        <v>29.3</v>
      </c>
      <c r="H71" s="41">
        <v>29.05</v>
      </c>
      <c r="I71" s="41">
        <v>28.85</v>
      </c>
      <c r="J71" s="41">
        <v>29.75</v>
      </c>
      <c r="K71" s="41">
        <v>29.950000000000003</v>
      </c>
      <c r="L71" s="41">
        <v>30.2</v>
      </c>
      <c r="M71" s="31">
        <v>29.7</v>
      </c>
      <c r="N71" s="31">
        <v>29.25</v>
      </c>
      <c r="O71" s="42">
        <v>99922500</v>
      </c>
      <c r="P71" s="43">
        <v>-1.1793502447708056E-2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1090.0999999999999</v>
      </c>
      <c r="F72" s="40">
        <v>1084.1666666666667</v>
      </c>
      <c r="G72" s="41">
        <v>1066.6333333333334</v>
      </c>
      <c r="H72" s="41">
        <v>1043.1666666666667</v>
      </c>
      <c r="I72" s="41">
        <v>1025.6333333333334</v>
      </c>
      <c r="J72" s="41">
        <v>1107.6333333333334</v>
      </c>
      <c r="K72" s="41">
        <v>1125.1666666666667</v>
      </c>
      <c r="L72" s="41">
        <v>1148.6333333333334</v>
      </c>
      <c r="M72" s="31">
        <v>1101.7</v>
      </c>
      <c r="N72" s="31">
        <v>1060.7</v>
      </c>
      <c r="O72" s="42">
        <v>5508000</v>
      </c>
      <c r="P72" s="43">
        <v>0.14368770764119601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1498.55</v>
      </c>
      <c r="F73" s="40">
        <v>1491.7</v>
      </c>
      <c r="G73" s="41">
        <v>1480</v>
      </c>
      <c r="H73" s="41">
        <v>1461.45</v>
      </c>
      <c r="I73" s="41">
        <v>1449.75</v>
      </c>
      <c r="J73" s="41">
        <v>1510.25</v>
      </c>
      <c r="K73" s="41">
        <v>1521.9500000000003</v>
      </c>
      <c r="L73" s="41">
        <v>1540.5</v>
      </c>
      <c r="M73" s="31">
        <v>1503.4</v>
      </c>
      <c r="N73" s="31">
        <v>1473.15</v>
      </c>
      <c r="O73" s="42">
        <v>1933750</v>
      </c>
      <c r="P73" s="43">
        <v>-2.3474178403755869E-3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332.75</v>
      </c>
      <c r="F74" s="40">
        <v>333.81666666666666</v>
      </c>
      <c r="G74" s="41">
        <v>329.73333333333335</v>
      </c>
      <c r="H74" s="41">
        <v>326.7166666666667</v>
      </c>
      <c r="I74" s="41">
        <v>322.63333333333338</v>
      </c>
      <c r="J74" s="41">
        <v>336.83333333333331</v>
      </c>
      <c r="K74" s="41">
        <v>340.91666666666669</v>
      </c>
      <c r="L74" s="41">
        <v>343.93333333333328</v>
      </c>
      <c r="M74" s="31">
        <v>337.9</v>
      </c>
      <c r="N74" s="31">
        <v>330.8</v>
      </c>
      <c r="O74" s="42">
        <v>11662200</v>
      </c>
      <c r="P74" s="43">
        <v>3.6649214659685861E-2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1478.25</v>
      </c>
      <c r="F75" s="40">
        <v>1478.3833333333332</v>
      </c>
      <c r="G75" s="41">
        <v>1468.4166666666665</v>
      </c>
      <c r="H75" s="41">
        <v>1458.5833333333333</v>
      </c>
      <c r="I75" s="41">
        <v>1448.6166666666666</v>
      </c>
      <c r="J75" s="41">
        <v>1488.2166666666665</v>
      </c>
      <c r="K75" s="41">
        <v>1498.1833333333332</v>
      </c>
      <c r="L75" s="41">
        <v>1508.0166666666664</v>
      </c>
      <c r="M75" s="31">
        <v>1488.35</v>
      </c>
      <c r="N75" s="31">
        <v>1468.55</v>
      </c>
      <c r="O75" s="42">
        <v>10276150</v>
      </c>
      <c r="P75" s="43">
        <v>1.203258052573121E-3</v>
      </c>
    </row>
    <row r="76" spans="1:16" ht="12.75" customHeight="1">
      <c r="A76" s="31">
        <v>66</v>
      </c>
      <c r="B76" s="32" t="s">
        <v>80</v>
      </c>
      <c r="C76" s="44" t="s">
        <v>113</v>
      </c>
      <c r="D76" s="34">
        <v>44469</v>
      </c>
      <c r="E76" s="40">
        <v>712.65</v>
      </c>
      <c r="F76" s="40">
        <v>715.38333333333333</v>
      </c>
      <c r="G76" s="41">
        <v>708.26666666666665</v>
      </c>
      <c r="H76" s="41">
        <v>703.88333333333333</v>
      </c>
      <c r="I76" s="41">
        <v>696.76666666666665</v>
      </c>
      <c r="J76" s="41">
        <v>719.76666666666665</v>
      </c>
      <c r="K76" s="41">
        <v>726.88333333333321</v>
      </c>
      <c r="L76" s="41">
        <v>731.26666666666665</v>
      </c>
      <c r="M76" s="31">
        <v>722.5</v>
      </c>
      <c r="N76" s="31">
        <v>711</v>
      </c>
      <c r="O76" s="42">
        <v>1978750</v>
      </c>
      <c r="P76" s="43">
        <v>7.1041948579161032E-2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1404.3</v>
      </c>
      <c r="F77" s="40">
        <v>1407.1166666666668</v>
      </c>
      <c r="G77" s="41">
        <v>1351.2333333333336</v>
      </c>
      <c r="H77" s="41">
        <v>1298.1666666666667</v>
      </c>
      <c r="I77" s="41">
        <v>1242.2833333333335</v>
      </c>
      <c r="J77" s="41">
        <v>1460.1833333333336</v>
      </c>
      <c r="K77" s="41">
        <v>1516.0666666666668</v>
      </c>
      <c r="L77" s="41">
        <v>1569.1333333333337</v>
      </c>
      <c r="M77" s="31">
        <v>1463</v>
      </c>
      <c r="N77" s="31">
        <v>1354.05</v>
      </c>
      <c r="O77" s="42">
        <v>823650</v>
      </c>
      <c r="P77" s="31">
        <v>0.24034334763948498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1267.6500000000001</v>
      </c>
      <c r="F78" s="40">
        <v>1256.4833333333333</v>
      </c>
      <c r="G78" s="41">
        <v>1242.0666666666666</v>
      </c>
      <c r="H78" s="41">
        <v>1216.4833333333333</v>
      </c>
      <c r="I78" s="41">
        <v>1202.0666666666666</v>
      </c>
      <c r="J78" s="41">
        <v>1282.0666666666666</v>
      </c>
      <c r="K78" s="41">
        <v>1296.4833333333331</v>
      </c>
      <c r="L78" s="41">
        <v>1322.0666666666666</v>
      </c>
      <c r="M78" s="31">
        <v>1270.9000000000001</v>
      </c>
      <c r="N78" s="31">
        <v>1230.9000000000001</v>
      </c>
      <c r="O78" s="42">
        <v>3869500</v>
      </c>
      <c r="P78" s="43">
        <v>-2.0255728573237118E-2</v>
      </c>
    </row>
    <row r="79" spans="1:16" ht="12.75" customHeight="1">
      <c r="A79" s="31">
        <v>69</v>
      </c>
      <c r="B79" s="32" t="s">
        <v>88</v>
      </c>
      <c r="C79" s="537" t="s">
        <v>115</v>
      </c>
      <c r="D79" s="34">
        <v>44469</v>
      </c>
      <c r="E79" s="40">
        <v>1164.75</v>
      </c>
      <c r="F79" s="40">
        <v>1164.5666666666666</v>
      </c>
      <c r="G79" s="41">
        <v>1156.1833333333332</v>
      </c>
      <c r="H79" s="41">
        <v>1147.6166666666666</v>
      </c>
      <c r="I79" s="41">
        <v>1139.2333333333331</v>
      </c>
      <c r="J79" s="41">
        <v>1173.1333333333332</v>
      </c>
      <c r="K79" s="41">
        <v>1181.5166666666664</v>
      </c>
      <c r="L79" s="41">
        <v>1190.0833333333333</v>
      </c>
      <c r="M79" s="31">
        <v>1172.95</v>
      </c>
      <c r="N79" s="31">
        <v>1156</v>
      </c>
      <c r="O79" s="42">
        <v>16214100</v>
      </c>
      <c r="P79" s="43">
        <v>-8.1960141489086362E-4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2763</v>
      </c>
      <c r="F80" s="40">
        <v>2754.35</v>
      </c>
      <c r="G80" s="41">
        <v>2738.7</v>
      </c>
      <c r="H80" s="41">
        <v>2714.4</v>
      </c>
      <c r="I80" s="41">
        <v>2698.75</v>
      </c>
      <c r="J80" s="41">
        <v>2778.6499999999996</v>
      </c>
      <c r="K80" s="41">
        <v>2794.3</v>
      </c>
      <c r="L80" s="41">
        <v>2818.5999999999995</v>
      </c>
      <c r="M80" s="31">
        <v>2770</v>
      </c>
      <c r="N80" s="31">
        <v>2730.05</v>
      </c>
      <c r="O80" s="42">
        <v>12866700</v>
      </c>
      <c r="P80" s="43">
        <v>2.6937074992816779E-2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3075.5</v>
      </c>
      <c r="F81" s="40">
        <v>3077.7166666666667</v>
      </c>
      <c r="G81" s="41">
        <v>3047.7833333333333</v>
      </c>
      <c r="H81" s="41">
        <v>3020.0666666666666</v>
      </c>
      <c r="I81" s="41">
        <v>2990.1333333333332</v>
      </c>
      <c r="J81" s="41">
        <v>3105.4333333333334</v>
      </c>
      <c r="K81" s="41">
        <v>3135.3666666666668</v>
      </c>
      <c r="L81" s="41">
        <v>3163.0833333333335</v>
      </c>
      <c r="M81" s="31">
        <v>3107.65</v>
      </c>
      <c r="N81" s="31">
        <v>3050</v>
      </c>
      <c r="O81" s="42">
        <v>1046000</v>
      </c>
      <c r="P81" s="43">
        <v>0.10082087981477583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1572.7</v>
      </c>
      <c r="F82" s="40">
        <v>1567.55</v>
      </c>
      <c r="G82" s="41">
        <v>1560.1499999999999</v>
      </c>
      <c r="H82" s="41">
        <v>1547.6</v>
      </c>
      <c r="I82" s="41">
        <v>1540.1999999999998</v>
      </c>
      <c r="J82" s="41">
        <v>1580.1</v>
      </c>
      <c r="K82" s="41">
        <v>1587.5</v>
      </c>
      <c r="L82" s="41">
        <v>1600.05</v>
      </c>
      <c r="M82" s="31">
        <v>1574.95</v>
      </c>
      <c r="N82" s="31">
        <v>1555</v>
      </c>
      <c r="O82" s="42">
        <v>21837200</v>
      </c>
      <c r="P82" s="43">
        <v>-7.0524683639273745E-3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713.3</v>
      </c>
      <c r="F83" s="40">
        <v>711.54999999999984</v>
      </c>
      <c r="G83" s="41">
        <v>708.79999999999973</v>
      </c>
      <c r="H83" s="41">
        <v>704.29999999999984</v>
      </c>
      <c r="I83" s="41">
        <v>701.54999999999973</v>
      </c>
      <c r="J83" s="41">
        <v>716.04999999999973</v>
      </c>
      <c r="K83" s="41">
        <v>718.8</v>
      </c>
      <c r="L83" s="41">
        <v>723.29999999999973</v>
      </c>
      <c r="M83" s="31">
        <v>714.3</v>
      </c>
      <c r="N83" s="31">
        <v>707.05</v>
      </c>
      <c r="O83" s="42">
        <v>20952800</v>
      </c>
      <c r="P83" s="43">
        <v>-2.1925545571245188E-2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2729.1</v>
      </c>
      <c r="F84" s="40">
        <v>2716.5</v>
      </c>
      <c r="G84" s="41">
        <v>2701.2</v>
      </c>
      <c r="H84" s="41">
        <v>2673.2999999999997</v>
      </c>
      <c r="I84" s="41">
        <v>2657.9999999999995</v>
      </c>
      <c r="J84" s="41">
        <v>2744.4</v>
      </c>
      <c r="K84" s="41">
        <v>2759.7000000000003</v>
      </c>
      <c r="L84" s="41">
        <v>2787.6000000000004</v>
      </c>
      <c r="M84" s="31">
        <v>2731.8</v>
      </c>
      <c r="N84" s="31">
        <v>2688.6</v>
      </c>
      <c r="O84" s="42">
        <v>5012400</v>
      </c>
      <c r="P84" s="43">
        <v>-3.2149684295892947E-2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449.15</v>
      </c>
      <c r="F85" s="40">
        <v>448.14999999999992</v>
      </c>
      <c r="G85" s="41">
        <v>442.34999999999985</v>
      </c>
      <c r="H85" s="41">
        <v>435.54999999999995</v>
      </c>
      <c r="I85" s="41">
        <v>429.74999999999989</v>
      </c>
      <c r="J85" s="41">
        <v>454.94999999999982</v>
      </c>
      <c r="K85" s="41">
        <v>460.74999999999989</v>
      </c>
      <c r="L85" s="41">
        <v>467.54999999999978</v>
      </c>
      <c r="M85" s="31">
        <v>453.95</v>
      </c>
      <c r="N85" s="31">
        <v>441.35</v>
      </c>
      <c r="O85" s="42">
        <v>36287700</v>
      </c>
      <c r="P85" s="43">
        <v>6.3200572382542336E-3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260.75</v>
      </c>
      <c r="F86" s="40">
        <v>259.7833333333333</v>
      </c>
      <c r="G86" s="41">
        <v>257.66666666666663</v>
      </c>
      <c r="H86" s="41">
        <v>254.58333333333331</v>
      </c>
      <c r="I86" s="41">
        <v>252.46666666666664</v>
      </c>
      <c r="J86" s="41">
        <v>262.86666666666662</v>
      </c>
      <c r="K86" s="41">
        <v>264.98333333333329</v>
      </c>
      <c r="L86" s="41">
        <v>268.06666666666661</v>
      </c>
      <c r="M86" s="31">
        <v>261.89999999999998</v>
      </c>
      <c r="N86" s="31">
        <v>256.7</v>
      </c>
      <c r="O86" s="42">
        <v>21181500</v>
      </c>
      <c r="P86" s="43">
        <v>-1.9083969465648854E-3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2691.2</v>
      </c>
      <c r="F87" s="40">
        <v>2692.1166666666668</v>
      </c>
      <c r="G87" s="41">
        <v>2674.9833333333336</v>
      </c>
      <c r="H87" s="41">
        <v>2658.7666666666669</v>
      </c>
      <c r="I87" s="41">
        <v>2641.6333333333337</v>
      </c>
      <c r="J87" s="41">
        <v>2708.3333333333335</v>
      </c>
      <c r="K87" s="41">
        <v>2725.4666666666667</v>
      </c>
      <c r="L87" s="41">
        <v>2741.6833333333334</v>
      </c>
      <c r="M87" s="31">
        <v>2709.25</v>
      </c>
      <c r="N87" s="31">
        <v>2675.9</v>
      </c>
      <c r="O87" s="42">
        <v>7306800</v>
      </c>
      <c r="P87" s="43">
        <v>2.036028487641391E-2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228.7</v>
      </c>
      <c r="F88" s="40">
        <v>227.08333333333334</v>
      </c>
      <c r="G88" s="41">
        <v>223.51666666666668</v>
      </c>
      <c r="H88" s="41">
        <v>218.33333333333334</v>
      </c>
      <c r="I88" s="41">
        <v>214.76666666666668</v>
      </c>
      <c r="J88" s="41">
        <v>232.26666666666668</v>
      </c>
      <c r="K88" s="41">
        <v>235.83333333333334</v>
      </c>
      <c r="L88" s="41">
        <v>241.01666666666668</v>
      </c>
      <c r="M88" s="31">
        <v>230.65</v>
      </c>
      <c r="N88" s="31">
        <v>221.9</v>
      </c>
      <c r="O88" s="42">
        <v>35898000</v>
      </c>
      <c r="P88" s="43">
        <v>1.2591815320041973E-2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715.35</v>
      </c>
      <c r="F89" s="40">
        <v>711.5</v>
      </c>
      <c r="G89" s="41">
        <v>705.75</v>
      </c>
      <c r="H89" s="41">
        <v>696.15</v>
      </c>
      <c r="I89" s="41">
        <v>690.4</v>
      </c>
      <c r="J89" s="41">
        <v>721.1</v>
      </c>
      <c r="K89" s="41">
        <v>726.85</v>
      </c>
      <c r="L89" s="41">
        <v>736.45</v>
      </c>
      <c r="M89" s="31">
        <v>717.25</v>
      </c>
      <c r="N89" s="31">
        <v>701.9</v>
      </c>
      <c r="O89" s="42">
        <v>88427625</v>
      </c>
      <c r="P89" s="43">
        <v>2.4680539179758453E-2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1591.75</v>
      </c>
      <c r="F90" s="40">
        <v>1587.9166666666667</v>
      </c>
      <c r="G90" s="41">
        <v>1570.8333333333335</v>
      </c>
      <c r="H90" s="41">
        <v>1549.9166666666667</v>
      </c>
      <c r="I90" s="41">
        <v>1532.8333333333335</v>
      </c>
      <c r="J90" s="41">
        <v>1608.8333333333335</v>
      </c>
      <c r="K90" s="41">
        <v>1625.916666666667</v>
      </c>
      <c r="L90" s="41">
        <v>1646.8333333333335</v>
      </c>
      <c r="M90" s="31">
        <v>1605</v>
      </c>
      <c r="N90" s="31">
        <v>1567</v>
      </c>
      <c r="O90" s="42">
        <v>1900600</v>
      </c>
      <c r="P90" s="43">
        <v>-2.9303234208812676E-2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661.7</v>
      </c>
      <c r="F91" s="40">
        <v>665.36666666666667</v>
      </c>
      <c r="G91" s="41">
        <v>654.63333333333333</v>
      </c>
      <c r="H91" s="41">
        <v>647.56666666666661</v>
      </c>
      <c r="I91" s="41">
        <v>636.83333333333326</v>
      </c>
      <c r="J91" s="41">
        <v>672.43333333333339</v>
      </c>
      <c r="K91" s="41">
        <v>683.16666666666674</v>
      </c>
      <c r="L91" s="41">
        <v>690.23333333333346</v>
      </c>
      <c r="M91" s="31">
        <v>676.1</v>
      </c>
      <c r="N91" s="31">
        <v>658.3</v>
      </c>
      <c r="O91" s="42">
        <v>6096000</v>
      </c>
      <c r="P91" s="43">
        <v>3.1733942625031736E-2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6.05</v>
      </c>
      <c r="F92" s="40">
        <v>6.0333333333333323</v>
      </c>
      <c r="G92" s="41">
        <v>5.966666666666665</v>
      </c>
      <c r="H92" s="41">
        <v>5.8833333333333329</v>
      </c>
      <c r="I92" s="41">
        <v>5.8166666666666655</v>
      </c>
      <c r="J92" s="41">
        <v>6.1166666666666645</v>
      </c>
      <c r="K92" s="41">
        <v>6.1833333333333327</v>
      </c>
      <c r="L92" s="41">
        <v>6.2666666666666639</v>
      </c>
      <c r="M92" s="31">
        <v>6.1</v>
      </c>
      <c r="N92" s="31">
        <v>5.95</v>
      </c>
      <c r="O92" s="42">
        <v>362880000</v>
      </c>
      <c r="P92" s="43">
        <v>5.7527539779681759E-2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43.7</v>
      </c>
      <c r="F93" s="40">
        <v>43.583333333333336</v>
      </c>
      <c r="G93" s="41">
        <v>42.966666666666669</v>
      </c>
      <c r="H93" s="41">
        <v>42.233333333333334</v>
      </c>
      <c r="I93" s="41">
        <v>41.616666666666667</v>
      </c>
      <c r="J93" s="41">
        <v>44.31666666666667</v>
      </c>
      <c r="K93" s="41">
        <v>44.93333333333333</v>
      </c>
      <c r="L93" s="41">
        <v>45.666666666666671</v>
      </c>
      <c r="M93" s="31">
        <v>44.2</v>
      </c>
      <c r="N93" s="31">
        <v>42.85</v>
      </c>
      <c r="O93" s="42">
        <v>185107500</v>
      </c>
      <c r="P93" s="43">
        <v>5.4698384849579439E-3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483.8</v>
      </c>
      <c r="F94" s="40">
        <v>469.39999999999992</v>
      </c>
      <c r="G94" s="41">
        <v>450.29999999999984</v>
      </c>
      <c r="H94" s="41">
        <v>416.7999999999999</v>
      </c>
      <c r="I94" s="41">
        <v>397.69999999999982</v>
      </c>
      <c r="J94" s="41">
        <v>502.89999999999986</v>
      </c>
      <c r="K94" s="41">
        <v>521.99999999999989</v>
      </c>
      <c r="L94" s="41">
        <v>555.49999999999989</v>
      </c>
      <c r="M94" s="31">
        <v>488.5</v>
      </c>
      <c r="N94" s="31">
        <v>435.9</v>
      </c>
      <c r="O94" s="42">
        <v>2830000</v>
      </c>
      <c r="P94" s="31">
        <v>1.9750328515111695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530.95000000000005</v>
      </c>
      <c r="F95" s="40">
        <v>529.23333333333335</v>
      </c>
      <c r="G95" s="41">
        <v>524.4666666666667</v>
      </c>
      <c r="H95" s="41">
        <v>517.98333333333335</v>
      </c>
      <c r="I95" s="41">
        <v>513.2166666666667</v>
      </c>
      <c r="J95" s="41">
        <v>535.7166666666667</v>
      </c>
      <c r="K95" s="41">
        <v>540.48333333333335</v>
      </c>
      <c r="L95" s="41">
        <v>546.9666666666667</v>
      </c>
      <c r="M95" s="31">
        <v>534</v>
      </c>
      <c r="N95" s="31">
        <v>522.75</v>
      </c>
      <c r="O95" s="42">
        <v>8903125</v>
      </c>
      <c r="P95" s="43">
        <v>-1.9830457160157432E-2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141.44999999999999</v>
      </c>
      <c r="F96" s="40">
        <v>140.93333333333331</v>
      </c>
      <c r="G96" s="41">
        <v>140.01666666666662</v>
      </c>
      <c r="H96" s="41">
        <v>138.58333333333331</v>
      </c>
      <c r="I96" s="41">
        <v>137.66666666666663</v>
      </c>
      <c r="J96" s="41">
        <v>142.36666666666662</v>
      </c>
      <c r="K96" s="41">
        <v>143.2833333333333</v>
      </c>
      <c r="L96" s="41">
        <v>144.71666666666661</v>
      </c>
      <c r="M96" s="31">
        <v>141.85</v>
      </c>
      <c r="N96" s="31">
        <v>139.5</v>
      </c>
      <c r="O96" s="42">
        <v>7445100</v>
      </c>
      <c r="P96" s="43">
        <v>0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7822.3</v>
      </c>
      <c r="F97" s="40">
        <v>7607.8666666666659</v>
      </c>
      <c r="G97" s="41">
        <v>7359.4333333333316</v>
      </c>
      <c r="H97" s="41">
        <v>6896.5666666666657</v>
      </c>
      <c r="I97" s="41">
        <v>6648.1333333333314</v>
      </c>
      <c r="J97" s="41">
        <v>8070.7333333333318</v>
      </c>
      <c r="K97" s="41">
        <v>8319.1666666666661</v>
      </c>
      <c r="L97" s="41">
        <v>8782.0333333333328</v>
      </c>
      <c r="M97" s="31">
        <v>7856.3</v>
      </c>
      <c r="N97" s="31">
        <v>7145</v>
      </c>
      <c r="O97" s="42">
        <v>84300</v>
      </c>
      <c r="P97" s="31">
        <v>4.7641025641025641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1825.05</v>
      </c>
      <c r="F98" s="40">
        <v>1810.5333333333335</v>
      </c>
      <c r="G98" s="41">
        <v>1787.0666666666671</v>
      </c>
      <c r="H98" s="41">
        <v>1749.0833333333335</v>
      </c>
      <c r="I98" s="41">
        <v>1725.616666666667</v>
      </c>
      <c r="J98" s="41">
        <v>1848.5166666666671</v>
      </c>
      <c r="K98" s="41">
        <v>1871.9833333333338</v>
      </c>
      <c r="L98" s="41">
        <v>1909.9666666666672</v>
      </c>
      <c r="M98" s="31">
        <v>1834</v>
      </c>
      <c r="N98" s="31">
        <v>1772.55</v>
      </c>
      <c r="O98" s="42">
        <v>2548500</v>
      </c>
      <c r="P98" s="43">
        <v>3.8085539714867618E-2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1009.5</v>
      </c>
      <c r="F99" s="40">
        <v>1006.5666666666666</v>
      </c>
      <c r="G99" s="41">
        <v>995.93333333333317</v>
      </c>
      <c r="H99" s="41">
        <v>982.36666666666656</v>
      </c>
      <c r="I99" s="41">
        <v>971.73333333333312</v>
      </c>
      <c r="J99" s="41">
        <v>1020.1333333333332</v>
      </c>
      <c r="K99" s="41">
        <v>1030.7666666666667</v>
      </c>
      <c r="L99" s="41">
        <v>1044.3333333333333</v>
      </c>
      <c r="M99" s="31">
        <v>1017.2</v>
      </c>
      <c r="N99" s="31">
        <v>993</v>
      </c>
      <c r="O99" s="42">
        <v>12687300</v>
      </c>
      <c r="P99" s="43">
        <v>4.1829872145443793E-2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217.05</v>
      </c>
      <c r="F100" s="40">
        <v>217.6</v>
      </c>
      <c r="G100" s="41">
        <v>214.7</v>
      </c>
      <c r="H100" s="41">
        <v>212.35</v>
      </c>
      <c r="I100" s="41">
        <v>209.45</v>
      </c>
      <c r="J100" s="41">
        <v>219.95</v>
      </c>
      <c r="K100" s="41">
        <v>222.85000000000002</v>
      </c>
      <c r="L100" s="41">
        <v>225.2</v>
      </c>
      <c r="M100" s="31">
        <v>220.5</v>
      </c>
      <c r="N100" s="31">
        <v>215.25</v>
      </c>
      <c r="O100" s="42">
        <v>12588800</v>
      </c>
      <c r="P100" s="43">
        <v>6.6770531938571112E-4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1703.25</v>
      </c>
      <c r="F101" s="40">
        <v>1707.1333333333332</v>
      </c>
      <c r="G101" s="41">
        <v>1691.4666666666665</v>
      </c>
      <c r="H101" s="41">
        <v>1679.6833333333332</v>
      </c>
      <c r="I101" s="41">
        <v>1664.0166666666664</v>
      </c>
      <c r="J101" s="41">
        <v>1718.9166666666665</v>
      </c>
      <c r="K101" s="41">
        <v>1734.5833333333335</v>
      </c>
      <c r="L101" s="41">
        <v>1746.3666666666666</v>
      </c>
      <c r="M101" s="31">
        <v>1722.8</v>
      </c>
      <c r="N101" s="31">
        <v>1695.35</v>
      </c>
      <c r="O101" s="42">
        <v>29106000</v>
      </c>
      <c r="P101" s="43">
        <v>2.1779425393883226E-2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107.85</v>
      </c>
      <c r="F102" s="40">
        <v>107.66666666666667</v>
      </c>
      <c r="G102" s="41">
        <v>106.53333333333335</v>
      </c>
      <c r="H102" s="41">
        <v>105.21666666666667</v>
      </c>
      <c r="I102" s="41">
        <v>104.08333333333334</v>
      </c>
      <c r="J102" s="41">
        <v>108.98333333333335</v>
      </c>
      <c r="K102" s="41">
        <v>110.11666666666667</v>
      </c>
      <c r="L102" s="41">
        <v>111.43333333333335</v>
      </c>
      <c r="M102" s="31">
        <v>108.8</v>
      </c>
      <c r="N102" s="31">
        <v>106.35</v>
      </c>
      <c r="O102" s="42">
        <v>55048500</v>
      </c>
      <c r="P102" s="43">
        <v>8.618699499807618E-2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2493.85</v>
      </c>
      <c r="F103" s="40">
        <v>2492.5333333333333</v>
      </c>
      <c r="G103" s="41">
        <v>2468.1166666666668</v>
      </c>
      <c r="H103" s="41">
        <v>2442.3833333333337</v>
      </c>
      <c r="I103" s="41">
        <v>2417.9666666666672</v>
      </c>
      <c r="J103" s="41">
        <v>2518.2666666666664</v>
      </c>
      <c r="K103" s="41">
        <v>2542.6833333333334</v>
      </c>
      <c r="L103" s="41">
        <v>2568.4166666666661</v>
      </c>
      <c r="M103" s="31">
        <v>2516.9499999999998</v>
      </c>
      <c r="N103" s="31">
        <v>2466.8000000000002</v>
      </c>
      <c r="O103" s="42">
        <v>48600</v>
      </c>
      <c r="P103" s="31">
        <v>1.2268041237113403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2704.3</v>
      </c>
      <c r="F104" s="40">
        <v>2696.6333333333337</v>
      </c>
      <c r="G104" s="41">
        <v>2672.3666666666672</v>
      </c>
      <c r="H104" s="41">
        <v>2640.4333333333334</v>
      </c>
      <c r="I104" s="41">
        <v>2616.166666666667</v>
      </c>
      <c r="J104" s="41">
        <v>2728.5666666666675</v>
      </c>
      <c r="K104" s="41">
        <v>2752.8333333333339</v>
      </c>
      <c r="L104" s="41">
        <v>2784.7666666666678</v>
      </c>
      <c r="M104" s="31">
        <v>2720.9</v>
      </c>
      <c r="N104" s="31">
        <v>2664.7</v>
      </c>
      <c r="O104" s="42">
        <v>1735500</v>
      </c>
      <c r="P104" s="43">
        <v>1.2898330804248861E-2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208.35</v>
      </c>
      <c r="F105" s="40">
        <v>207.80000000000004</v>
      </c>
      <c r="G105" s="41">
        <v>207.10000000000008</v>
      </c>
      <c r="H105" s="41">
        <v>205.85000000000005</v>
      </c>
      <c r="I105" s="41">
        <v>205.15000000000009</v>
      </c>
      <c r="J105" s="41">
        <v>209.05000000000007</v>
      </c>
      <c r="K105" s="41">
        <v>209.75000000000006</v>
      </c>
      <c r="L105" s="41">
        <v>211.00000000000006</v>
      </c>
      <c r="M105" s="31">
        <v>208.5</v>
      </c>
      <c r="N105" s="31">
        <v>206.55</v>
      </c>
      <c r="O105" s="42">
        <v>172243200</v>
      </c>
      <c r="P105" s="43">
        <v>-2.0294497733932763E-2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382.95</v>
      </c>
      <c r="F106" s="40">
        <v>381.33333333333331</v>
      </c>
      <c r="G106" s="41">
        <v>376.51666666666665</v>
      </c>
      <c r="H106" s="41">
        <v>370.08333333333331</v>
      </c>
      <c r="I106" s="41">
        <v>365.26666666666665</v>
      </c>
      <c r="J106" s="41">
        <v>387.76666666666665</v>
      </c>
      <c r="K106" s="41">
        <v>392.58333333333337</v>
      </c>
      <c r="L106" s="41">
        <v>399.01666666666665</v>
      </c>
      <c r="M106" s="31">
        <v>386.15</v>
      </c>
      <c r="N106" s="31">
        <v>374.9</v>
      </c>
      <c r="O106" s="42">
        <v>36035000</v>
      </c>
      <c r="P106" s="43">
        <v>1.6678248783877692E-3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688.2</v>
      </c>
      <c r="F107" s="40">
        <v>689.55000000000007</v>
      </c>
      <c r="G107" s="41">
        <v>682.10000000000014</v>
      </c>
      <c r="H107" s="41">
        <v>676.00000000000011</v>
      </c>
      <c r="I107" s="41">
        <v>668.55000000000018</v>
      </c>
      <c r="J107" s="41">
        <v>695.65000000000009</v>
      </c>
      <c r="K107" s="41">
        <v>703.10000000000014</v>
      </c>
      <c r="L107" s="41">
        <v>709.2</v>
      </c>
      <c r="M107" s="31">
        <v>697</v>
      </c>
      <c r="N107" s="31">
        <v>683.45</v>
      </c>
      <c r="O107" s="42">
        <v>46588500</v>
      </c>
      <c r="P107" s="43">
        <v>-3.9541663058850693E-3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3916.85</v>
      </c>
      <c r="F108" s="40">
        <v>3888.0666666666671</v>
      </c>
      <c r="G108" s="41">
        <v>3851.1333333333341</v>
      </c>
      <c r="H108" s="41">
        <v>3785.416666666667</v>
      </c>
      <c r="I108" s="41">
        <v>3748.483333333334</v>
      </c>
      <c r="J108" s="41">
        <v>3953.7833333333342</v>
      </c>
      <c r="K108" s="41">
        <v>3990.7166666666676</v>
      </c>
      <c r="L108" s="41">
        <v>4056.4333333333343</v>
      </c>
      <c r="M108" s="31">
        <v>3925</v>
      </c>
      <c r="N108" s="31">
        <v>3822.35</v>
      </c>
      <c r="O108" s="42">
        <v>1619000</v>
      </c>
      <c r="P108" s="43">
        <v>6.5278209511967673E-3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1742.7</v>
      </c>
      <c r="F109" s="40">
        <v>1736.8999999999999</v>
      </c>
      <c r="G109" s="41">
        <v>1727.7999999999997</v>
      </c>
      <c r="H109" s="41">
        <v>1712.8999999999999</v>
      </c>
      <c r="I109" s="41">
        <v>1703.7999999999997</v>
      </c>
      <c r="J109" s="41">
        <v>1751.7999999999997</v>
      </c>
      <c r="K109" s="41">
        <v>1760.8999999999996</v>
      </c>
      <c r="L109" s="41">
        <v>1775.7999999999997</v>
      </c>
      <c r="M109" s="31">
        <v>1746</v>
      </c>
      <c r="N109" s="31">
        <v>1722</v>
      </c>
      <c r="O109" s="42">
        <v>16217600</v>
      </c>
      <c r="P109" s="43">
        <v>-2.1166625646074329E-3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</v>
      </c>
      <c r="F110" s="40">
        <v>83.433333333333337</v>
      </c>
      <c r="G110" s="41">
        <v>82.466666666666669</v>
      </c>
      <c r="H110" s="41">
        <v>80.933333333333337</v>
      </c>
      <c r="I110" s="41">
        <v>79.966666666666669</v>
      </c>
      <c r="J110" s="41">
        <v>84.966666666666669</v>
      </c>
      <c r="K110" s="41">
        <v>85.933333333333337</v>
      </c>
      <c r="L110" s="41">
        <v>87.466666666666669</v>
      </c>
      <c r="M110" s="31">
        <v>84.4</v>
      </c>
      <c r="N110" s="31">
        <v>81.900000000000006</v>
      </c>
      <c r="O110" s="42">
        <v>55971328</v>
      </c>
      <c r="P110" s="43">
        <v>-1.1505122143420015E-2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3952.1</v>
      </c>
      <c r="F111" s="40">
        <v>3930.8166666666671</v>
      </c>
      <c r="G111" s="41">
        <v>3869.7833333333342</v>
      </c>
      <c r="H111" s="41">
        <v>3787.4666666666672</v>
      </c>
      <c r="I111" s="41">
        <v>3726.4333333333343</v>
      </c>
      <c r="J111" s="41">
        <v>4013.1333333333341</v>
      </c>
      <c r="K111" s="41">
        <v>4074.166666666667</v>
      </c>
      <c r="L111" s="41">
        <v>4156.4833333333336</v>
      </c>
      <c r="M111" s="31">
        <v>3991.85</v>
      </c>
      <c r="N111" s="31">
        <v>3848.5</v>
      </c>
      <c r="O111" s="42">
        <v>364750</v>
      </c>
      <c r="P111" s="43">
        <v>-2.4080267558528427E-2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390.3</v>
      </c>
      <c r="F112" s="40">
        <v>387.61666666666662</v>
      </c>
      <c r="G112" s="41">
        <v>384.23333333333323</v>
      </c>
      <c r="H112" s="41">
        <v>378.16666666666663</v>
      </c>
      <c r="I112" s="41">
        <v>374.78333333333325</v>
      </c>
      <c r="J112" s="41">
        <v>393.68333333333322</v>
      </c>
      <c r="K112" s="41">
        <v>397.06666666666655</v>
      </c>
      <c r="L112" s="41">
        <v>403.13333333333321</v>
      </c>
      <c r="M112" s="31">
        <v>391</v>
      </c>
      <c r="N112" s="31">
        <v>381.55</v>
      </c>
      <c r="O112" s="42">
        <v>23436000</v>
      </c>
      <c r="P112" s="43">
        <v>-4.3272370999346832E-2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1663</v>
      </c>
      <c r="F113" s="40">
        <v>1667.55</v>
      </c>
      <c r="G113" s="41">
        <v>1646.1999999999998</v>
      </c>
      <c r="H113" s="41">
        <v>1629.3999999999999</v>
      </c>
      <c r="I113" s="41">
        <v>1608.0499999999997</v>
      </c>
      <c r="J113" s="41">
        <v>1684.35</v>
      </c>
      <c r="K113" s="41">
        <v>1705.6999999999998</v>
      </c>
      <c r="L113" s="41">
        <v>1722.5</v>
      </c>
      <c r="M113" s="31">
        <v>1688.9</v>
      </c>
      <c r="N113" s="31">
        <v>1650.75</v>
      </c>
      <c r="O113" s="42">
        <v>13472250</v>
      </c>
      <c r="P113" s="43">
        <v>1.6177299735438262E-2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5290.5</v>
      </c>
      <c r="F114" s="40">
        <v>5286.2</v>
      </c>
      <c r="G114" s="41">
        <v>5239.3999999999996</v>
      </c>
      <c r="H114" s="41">
        <v>5188.3</v>
      </c>
      <c r="I114" s="41">
        <v>5141.5</v>
      </c>
      <c r="J114" s="41">
        <v>5337.2999999999993</v>
      </c>
      <c r="K114" s="41">
        <v>5384.1</v>
      </c>
      <c r="L114" s="41">
        <v>5435.1999999999989</v>
      </c>
      <c r="M114" s="31">
        <v>5333</v>
      </c>
      <c r="N114" s="31">
        <v>5235.1000000000004</v>
      </c>
      <c r="O114" s="42">
        <v>725700</v>
      </c>
      <c r="P114" s="43">
        <v>3.8866222890272709E-2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3926</v>
      </c>
      <c r="F115" s="40">
        <v>3957.2999999999997</v>
      </c>
      <c r="G115" s="41">
        <v>3884.7999999999993</v>
      </c>
      <c r="H115" s="41">
        <v>3843.5999999999995</v>
      </c>
      <c r="I115" s="41">
        <v>3771.099999999999</v>
      </c>
      <c r="J115" s="41">
        <v>3998.4999999999995</v>
      </c>
      <c r="K115" s="41">
        <v>4071.0000000000005</v>
      </c>
      <c r="L115" s="41">
        <v>4112.2</v>
      </c>
      <c r="M115" s="31">
        <v>4029.8</v>
      </c>
      <c r="N115" s="31">
        <v>3916.1</v>
      </c>
      <c r="O115" s="42">
        <v>531800</v>
      </c>
      <c r="P115" s="43">
        <v>6.0537268255769962E-3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954.15</v>
      </c>
      <c r="F116" s="40">
        <v>950.11666666666679</v>
      </c>
      <c r="G116" s="41">
        <v>942.73333333333358</v>
      </c>
      <c r="H116" s="41">
        <v>931.31666666666683</v>
      </c>
      <c r="I116" s="41">
        <v>923.93333333333362</v>
      </c>
      <c r="J116" s="41">
        <v>961.53333333333353</v>
      </c>
      <c r="K116" s="41">
        <v>968.91666666666674</v>
      </c>
      <c r="L116" s="41">
        <v>980.33333333333348</v>
      </c>
      <c r="M116" s="31">
        <v>957.5</v>
      </c>
      <c r="N116" s="31">
        <v>938.7</v>
      </c>
      <c r="O116" s="42">
        <v>10515350</v>
      </c>
      <c r="P116" s="43">
        <v>-3.9452495974235105E-3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794.2</v>
      </c>
      <c r="F117" s="40">
        <v>791.54999999999984</v>
      </c>
      <c r="G117" s="41">
        <v>786.9499999999997</v>
      </c>
      <c r="H117" s="41">
        <v>779.69999999999982</v>
      </c>
      <c r="I117" s="41">
        <v>775.09999999999968</v>
      </c>
      <c r="J117" s="41">
        <v>798.79999999999973</v>
      </c>
      <c r="K117" s="41">
        <v>803.39999999999986</v>
      </c>
      <c r="L117" s="41">
        <v>810.64999999999975</v>
      </c>
      <c r="M117" s="31">
        <v>796.15</v>
      </c>
      <c r="N117" s="31">
        <v>784.3</v>
      </c>
      <c r="O117" s="42">
        <v>11522700</v>
      </c>
      <c r="P117" s="43">
        <v>1.7430001854255518E-2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160.30000000000001</v>
      </c>
      <c r="F118" s="40">
        <v>159.11666666666665</v>
      </c>
      <c r="G118" s="41">
        <v>157.1333333333333</v>
      </c>
      <c r="H118" s="41">
        <v>153.96666666666664</v>
      </c>
      <c r="I118" s="41">
        <v>151.98333333333329</v>
      </c>
      <c r="J118" s="41">
        <v>162.2833333333333</v>
      </c>
      <c r="K118" s="41">
        <v>164.26666666666665</v>
      </c>
      <c r="L118" s="41">
        <v>167.43333333333331</v>
      </c>
      <c r="M118" s="31">
        <v>161.1</v>
      </c>
      <c r="N118" s="31">
        <v>155.94999999999999</v>
      </c>
      <c r="O118" s="42">
        <v>30404000</v>
      </c>
      <c r="P118" s="43">
        <v>-1.643374741200828E-2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161.1</v>
      </c>
      <c r="F119" s="40">
        <v>161.81666666666663</v>
      </c>
      <c r="G119" s="41">
        <v>160.18333333333328</v>
      </c>
      <c r="H119" s="41">
        <v>159.26666666666665</v>
      </c>
      <c r="I119" s="41">
        <v>157.6333333333333</v>
      </c>
      <c r="J119" s="41">
        <v>162.73333333333326</v>
      </c>
      <c r="K119" s="41">
        <v>164.36666666666665</v>
      </c>
      <c r="L119" s="41">
        <v>165.28333333333325</v>
      </c>
      <c r="M119" s="31">
        <v>163.44999999999999</v>
      </c>
      <c r="N119" s="31">
        <v>160.9</v>
      </c>
      <c r="O119" s="42">
        <v>24666000</v>
      </c>
      <c r="P119" s="43">
        <v>6.9737184491282855E-2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527.5</v>
      </c>
      <c r="F120" s="40">
        <v>529.61666666666667</v>
      </c>
      <c r="G120" s="41">
        <v>524.38333333333333</v>
      </c>
      <c r="H120" s="41">
        <v>521.26666666666665</v>
      </c>
      <c r="I120" s="41">
        <v>516.0333333333333</v>
      </c>
      <c r="J120" s="41">
        <v>532.73333333333335</v>
      </c>
      <c r="K120" s="41">
        <v>537.9666666666667</v>
      </c>
      <c r="L120" s="41">
        <v>541.08333333333337</v>
      </c>
      <c r="M120" s="31">
        <v>534.85</v>
      </c>
      <c r="N120" s="31">
        <v>526.5</v>
      </c>
      <c r="O120" s="42">
        <v>10514000</v>
      </c>
      <c r="P120" s="43">
        <v>1.7221362229102168E-2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6804.55</v>
      </c>
      <c r="F121" s="40">
        <v>6767.1833333333334</v>
      </c>
      <c r="G121" s="41">
        <v>6715.3666666666668</v>
      </c>
      <c r="H121" s="41">
        <v>6626.1833333333334</v>
      </c>
      <c r="I121" s="41">
        <v>6574.3666666666668</v>
      </c>
      <c r="J121" s="41">
        <v>6856.3666666666668</v>
      </c>
      <c r="K121" s="41">
        <v>6908.1833333333343</v>
      </c>
      <c r="L121" s="41">
        <v>6997.3666666666668</v>
      </c>
      <c r="M121" s="31">
        <v>6819</v>
      </c>
      <c r="N121" s="31">
        <v>6678</v>
      </c>
      <c r="O121" s="42">
        <v>3479900</v>
      </c>
      <c r="P121" s="43">
        <v>-7.6142131979695434E-3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710.8</v>
      </c>
      <c r="F122" s="40">
        <v>710.7833333333333</v>
      </c>
      <c r="G122" s="41">
        <v>704.06666666666661</v>
      </c>
      <c r="H122" s="41">
        <v>697.33333333333326</v>
      </c>
      <c r="I122" s="41">
        <v>690.61666666666656</v>
      </c>
      <c r="J122" s="41">
        <v>717.51666666666665</v>
      </c>
      <c r="K122" s="41">
        <v>724.23333333333335</v>
      </c>
      <c r="L122" s="41">
        <v>730.9666666666667</v>
      </c>
      <c r="M122" s="31">
        <v>717.5</v>
      </c>
      <c r="N122" s="31">
        <v>704.05</v>
      </c>
      <c r="O122" s="42">
        <v>14427500</v>
      </c>
      <c r="P122" s="43">
        <v>2.6930761879940925E-3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1527.1</v>
      </c>
      <c r="F123" s="40">
        <v>1533.2833333333335</v>
      </c>
      <c r="G123" s="41">
        <v>1496.366666666667</v>
      </c>
      <c r="H123" s="41">
        <v>1465.6333333333334</v>
      </c>
      <c r="I123" s="41">
        <v>1428.7166666666669</v>
      </c>
      <c r="J123" s="41">
        <v>1564.0166666666671</v>
      </c>
      <c r="K123" s="41">
        <v>1600.9333333333336</v>
      </c>
      <c r="L123" s="41">
        <v>1631.6666666666672</v>
      </c>
      <c r="M123" s="31">
        <v>1570.2</v>
      </c>
      <c r="N123" s="31">
        <v>1502.55</v>
      </c>
      <c r="O123" s="42">
        <v>735350</v>
      </c>
      <c r="P123" s="31">
        <v>1.6764331210191084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2796.25</v>
      </c>
      <c r="F124" s="40">
        <v>2777.5</v>
      </c>
      <c r="G124" s="41">
        <v>2738.8</v>
      </c>
      <c r="H124" s="41">
        <v>2681.3500000000004</v>
      </c>
      <c r="I124" s="41">
        <v>2642.6500000000005</v>
      </c>
      <c r="J124" s="41">
        <v>2834.95</v>
      </c>
      <c r="K124" s="41">
        <v>2873.6499999999996</v>
      </c>
      <c r="L124" s="41">
        <v>2931.0999999999995</v>
      </c>
      <c r="M124" s="31">
        <v>2816.2</v>
      </c>
      <c r="N124" s="31">
        <v>2720.05</v>
      </c>
      <c r="O124" s="42">
        <v>291400</v>
      </c>
      <c r="P124" s="43">
        <v>-4.89556135770235E-2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1064.7</v>
      </c>
      <c r="F125" s="40">
        <v>1051.4333333333334</v>
      </c>
      <c r="G125" s="41">
        <v>1031.1666666666667</v>
      </c>
      <c r="H125" s="41">
        <v>997.63333333333333</v>
      </c>
      <c r="I125" s="41">
        <v>977.36666666666667</v>
      </c>
      <c r="J125" s="41">
        <v>1084.9666666666667</v>
      </c>
      <c r="K125" s="41">
        <v>1105.2333333333331</v>
      </c>
      <c r="L125" s="41">
        <v>1138.7666666666669</v>
      </c>
      <c r="M125" s="31">
        <v>1071.7</v>
      </c>
      <c r="N125" s="31">
        <v>1017.9</v>
      </c>
      <c r="O125" s="42">
        <v>2984150</v>
      </c>
      <c r="P125" s="43">
        <v>-2.2567596338088143E-2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1128.1500000000001</v>
      </c>
      <c r="F126" s="40">
        <v>1126.7833333333335</v>
      </c>
      <c r="G126" s="41">
        <v>1121.5666666666671</v>
      </c>
      <c r="H126" s="41">
        <v>1114.9833333333336</v>
      </c>
      <c r="I126" s="41">
        <v>1109.7666666666671</v>
      </c>
      <c r="J126" s="41">
        <v>1133.366666666667</v>
      </c>
      <c r="K126" s="41">
        <v>1138.5833333333337</v>
      </c>
      <c r="L126" s="41">
        <v>1145.166666666667</v>
      </c>
      <c r="M126" s="31">
        <v>1132</v>
      </c>
      <c r="N126" s="31">
        <v>1120.2</v>
      </c>
      <c r="O126" s="42">
        <v>1753800</v>
      </c>
      <c r="P126" s="43">
        <v>5.5997109826589599E-2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3608</v>
      </c>
      <c r="F127" s="40">
        <v>3628.9833333333336</v>
      </c>
      <c r="G127" s="41">
        <v>3567.0666666666671</v>
      </c>
      <c r="H127" s="41">
        <v>3526.1333333333337</v>
      </c>
      <c r="I127" s="41">
        <v>3464.2166666666672</v>
      </c>
      <c r="J127" s="41">
        <v>3669.916666666667</v>
      </c>
      <c r="K127" s="41">
        <v>3731.833333333333</v>
      </c>
      <c r="L127" s="41">
        <v>3772.7666666666669</v>
      </c>
      <c r="M127" s="31">
        <v>3690.9</v>
      </c>
      <c r="N127" s="31">
        <v>3588.05</v>
      </c>
      <c r="O127" s="42">
        <v>1980800</v>
      </c>
      <c r="P127" s="43">
        <v>-4.4229995979091271E-3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217.9</v>
      </c>
      <c r="F128" s="40">
        <v>216.94999999999996</v>
      </c>
      <c r="G128" s="41">
        <v>214.89999999999992</v>
      </c>
      <c r="H128" s="41">
        <v>211.89999999999995</v>
      </c>
      <c r="I128" s="41">
        <v>209.84999999999991</v>
      </c>
      <c r="J128" s="41">
        <v>219.94999999999993</v>
      </c>
      <c r="K128" s="41">
        <v>221.99999999999994</v>
      </c>
      <c r="L128" s="41">
        <v>224.99999999999994</v>
      </c>
      <c r="M128" s="31">
        <v>219</v>
      </c>
      <c r="N128" s="31">
        <v>213.95</v>
      </c>
      <c r="O128" s="42">
        <v>31087000</v>
      </c>
      <c r="P128" s="43">
        <v>1.1502106821546522E-2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2813.95</v>
      </c>
      <c r="F129" s="40">
        <v>2834.8333333333335</v>
      </c>
      <c r="G129" s="41">
        <v>2784.1166666666668</v>
      </c>
      <c r="H129" s="41">
        <v>2754.2833333333333</v>
      </c>
      <c r="I129" s="41">
        <v>2703.5666666666666</v>
      </c>
      <c r="J129" s="41">
        <v>2864.666666666667</v>
      </c>
      <c r="K129" s="41">
        <v>2915.3833333333332</v>
      </c>
      <c r="L129" s="41">
        <v>2945.2166666666672</v>
      </c>
      <c r="M129" s="31">
        <v>2885.55</v>
      </c>
      <c r="N129" s="31">
        <v>2805</v>
      </c>
      <c r="O129" s="42">
        <v>1122550</v>
      </c>
      <c r="P129" s="43">
        <v>-6.6486486486486487E-2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78368.05</v>
      </c>
      <c r="F130" s="40">
        <v>78113.2</v>
      </c>
      <c r="G130" s="41">
        <v>77774</v>
      </c>
      <c r="H130" s="41">
        <v>77179.95</v>
      </c>
      <c r="I130" s="41">
        <v>76840.75</v>
      </c>
      <c r="J130" s="41">
        <v>78707.25</v>
      </c>
      <c r="K130" s="41">
        <v>79046.449999999983</v>
      </c>
      <c r="L130" s="41">
        <v>79640.5</v>
      </c>
      <c r="M130" s="31">
        <v>78452.399999999994</v>
      </c>
      <c r="N130" s="31">
        <v>77519.149999999994</v>
      </c>
      <c r="O130" s="42">
        <v>43450</v>
      </c>
      <c r="P130" s="43">
        <v>-2.7529095792300805E-2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1508.7</v>
      </c>
      <c r="F131" s="40">
        <v>1510.6666666666667</v>
      </c>
      <c r="G131" s="41">
        <v>1499.3333333333335</v>
      </c>
      <c r="H131" s="41">
        <v>1489.9666666666667</v>
      </c>
      <c r="I131" s="41">
        <v>1478.6333333333334</v>
      </c>
      <c r="J131" s="41">
        <v>1520.0333333333335</v>
      </c>
      <c r="K131" s="41">
        <v>1531.366666666667</v>
      </c>
      <c r="L131" s="41">
        <v>1540.7333333333336</v>
      </c>
      <c r="M131" s="31">
        <v>1522</v>
      </c>
      <c r="N131" s="31">
        <v>1501.3</v>
      </c>
      <c r="O131" s="42">
        <v>2920500</v>
      </c>
      <c r="P131" s="43">
        <v>-2.3570712136409228E-2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422.6</v>
      </c>
      <c r="F132" s="40">
        <v>418.88333333333338</v>
      </c>
      <c r="G132" s="41">
        <v>411.76666666666677</v>
      </c>
      <c r="H132" s="41">
        <v>400.93333333333339</v>
      </c>
      <c r="I132" s="41">
        <v>393.81666666666678</v>
      </c>
      <c r="J132" s="41">
        <v>429.71666666666675</v>
      </c>
      <c r="K132" s="41">
        <v>436.83333333333343</v>
      </c>
      <c r="L132" s="41">
        <v>447.66666666666674</v>
      </c>
      <c r="M132" s="31">
        <v>426</v>
      </c>
      <c r="N132" s="31">
        <v>408.05</v>
      </c>
      <c r="O132" s="42">
        <v>4020800</v>
      </c>
      <c r="P132" s="43">
        <v>0.12488809310653537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87.2</v>
      </c>
      <c r="F133" s="40">
        <v>86.583333333333329</v>
      </c>
      <c r="G133" s="41">
        <v>84.966666666666654</v>
      </c>
      <c r="H133" s="41">
        <v>82.73333333333332</v>
      </c>
      <c r="I133" s="41">
        <v>81.116666666666646</v>
      </c>
      <c r="J133" s="41">
        <v>88.816666666666663</v>
      </c>
      <c r="K133" s="41">
        <v>90.433333333333337</v>
      </c>
      <c r="L133" s="41">
        <v>92.666666666666671</v>
      </c>
      <c r="M133" s="31">
        <v>88.2</v>
      </c>
      <c r="N133" s="31">
        <v>84.35</v>
      </c>
      <c r="O133" s="42">
        <v>88893000</v>
      </c>
      <c r="P133" s="43">
        <v>8.0595164290142587E-2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6083.15</v>
      </c>
      <c r="F134" s="40">
        <v>6035.7833333333328</v>
      </c>
      <c r="G134" s="41">
        <v>5968.7166666666653</v>
      </c>
      <c r="H134" s="41">
        <v>5854.2833333333328</v>
      </c>
      <c r="I134" s="41">
        <v>5787.2166666666653</v>
      </c>
      <c r="J134" s="41">
        <v>6150.2166666666653</v>
      </c>
      <c r="K134" s="41">
        <v>6217.2833333333328</v>
      </c>
      <c r="L134" s="41">
        <v>6331.7166666666653</v>
      </c>
      <c r="M134" s="31">
        <v>6102.85</v>
      </c>
      <c r="N134" s="31">
        <v>5921.35</v>
      </c>
      <c r="O134" s="42">
        <v>1029625</v>
      </c>
      <c r="P134" s="43">
        <v>7.4765135699373694E-2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3936.55</v>
      </c>
      <c r="F135" s="40">
        <v>3923.3166666666671</v>
      </c>
      <c r="G135" s="41">
        <v>3859.0333333333342</v>
      </c>
      <c r="H135" s="41">
        <v>3781.5166666666673</v>
      </c>
      <c r="I135" s="41">
        <v>3717.2333333333345</v>
      </c>
      <c r="J135" s="41">
        <v>4000.8333333333339</v>
      </c>
      <c r="K135" s="41">
        <v>4065.1166666666668</v>
      </c>
      <c r="L135" s="41">
        <v>4142.6333333333332</v>
      </c>
      <c r="M135" s="31">
        <v>3987.6</v>
      </c>
      <c r="N135" s="31">
        <v>3845.8</v>
      </c>
      <c r="O135" s="42">
        <v>418950</v>
      </c>
      <c r="P135" s="43">
        <v>-7.9914757591901964E-3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19835.5</v>
      </c>
      <c r="F136" s="40">
        <v>19916.25</v>
      </c>
      <c r="G136" s="41">
        <v>19697.5</v>
      </c>
      <c r="H136" s="41">
        <v>19559.5</v>
      </c>
      <c r="I136" s="41">
        <v>19340.75</v>
      </c>
      <c r="J136" s="41">
        <v>20054.25</v>
      </c>
      <c r="K136" s="41">
        <v>20273</v>
      </c>
      <c r="L136" s="41">
        <v>20411</v>
      </c>
      <c r="M136" s="31">
        <v>20135</v>
      </c>
      <c r="N136" s="31">
        <v>19778.25</v>
      </c>
      <c r="O136" s="42">
        <v>399950</v>
      </c>
      <c r="P136" s="43">
        <v>3.7752983912817853E-2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156.25</v>
      </c>
      <c r="F137" s="40">
        <v>155.79999999999998</v>
      </c>
      <c r="G137" s="41">
        <v>154.84999999999997</v>
      </c>
      <c r="H137" s="41">
        <v>153.44999999999999</v>
      </c>
      <c r="I137" s="41">
        <v>152.49999999999997</v>
      </c>
      <c r="J137" s="41">
        <v>157.19999999999996</v>
      </c>
      <c r="K137" s="41">
        <v>158.14999999999995</v>
      </c>
      <c r="L137" s="41">
        <v>159.54999999999995</v>
      </c>
      <c r="M137" s="31">
        <v>156.75</v>
      </c>
      <c r="N137" s="31">
        <v>154.4</v>
      </c>
      <c r="O137" s="42">
        <v>79850600</v>
      </c>
      <c r="P137" s="43">
        <v>6.6392269148174657E-2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112.35</v>
      </c>
      <c r="F138" s="40">
        <v>112.01666666666667</v>
      </c>
      <c r="G138" s="41">
        <v>111.13333333333333</v>
      </c>
      <c r="H138" s="41">
        <v>109.91666666666666</v>
      </c>
      <c r="I138" s="41">
        <v>109.03333333333332</v>
      </c>
      <c r="J138" s="41">
        <v>113.23333333333333</v>
      </c>
      <c r="K138" s="41">
        <v>114.11666666666669</v>
      </c>
      <c r="L138" s="41">
        <v>115.33333333333334</v>
      </c>
      <c r="M138" s="31">
        <v>112.9</v>
      </c>
      <c r="N138" s="31">
        <v>110.8</v>
      </c>
      <c r="O138" s="42">
        <v>61349100</v>
      </c>
      <c r="P138" s="43">
        <v>1.8162898495884969E-2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4735.1499999999996</v>
      </c>
      <c r="F139" s="40">
        <v>4780.7666666666664</v>
      </c>
      <c r="G139" s="41">
        <v>4676.4333333333325</v>
      </c>
      <c r="H139" s="41">
        <v>4617.7166666666662</v>
      </c>
      <c r="I139" s="41">
        <v>4513.3833333333323</v>
      </c>
      <c r="J139" s="41">
        <v>4839.4833333333327</v>
      </c>
      <c r="K139" s="41">
        <v>4943.8166666666666</v>
      </c>
      <c r="L139" s="41">
        <v>5002.5333333333328</v>
      </c>
      <c r="M139" s="31">
        <v>4885.1000000000004</v>
      </c>
      <c r="N139" s="31">
        <v>4722.05</v>
      </c>
      <c r="O139" s="42">
        <v>129750</v>
      </c>
      <c r="P139" s="31">
        <v>0.35332464146023468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118.8</v>
      </c>
      <c r="F140" s="40">
        <v>117.83333333333333</v>
      </c>
      <c r="G140" s="41">
        <v>116.66666666666666</v>
      </c>
      <c r="H140" s="41">
        <v>114.53333333333333</v>
      </c>
      <c r="I140" s="41">
        <v>113.36666666666666</v>
      </c>
      <c r="J140" s="41">
        <v>119.96666666666665</v>
      </c>
      <c r="K140" s="41">
        <v>121.13333333333331</v>
      </c>
      <c r="L140" s="41">
        <v>123.26666666666665</v>
      </c>
      <c r="M140" s="31">
        <v>119</v>
      </c>
      <c r="N140" s="31">
        <v>115.7</v>
      </c>
      <c r="O140" s="42">
        <v>49464800</v>
      </c>
      <c r="P140" s="43">
        <v>6.1993717969912383E-2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31511.75</v>
      </c>
      <c r="F141" s="40">
        <v>31354.216666666664</v>
      </c>
      <c r="G141" s="41">
        <v>31157.533333333326</v>
      </c>
      <c r="H141" s="41">
        <v>30803.316666666662</v>
      </c>
      <c r="I141" s="41">
        <v>30606.633333333324</v>
      </c>
      <c r="J141" s="41">
        <v>31708.433333333327</v>
      </c>
      <c r="K141" s="41">
        <v>31905.116666666669</v>
      </c>
      <c r="L141" s="41">
        <v>32259.333333333328</v>
      </c>
      <c r="M141" s="31">
        <v>31550.9</v>
      </c>
      <c r="N141" s="31">
        <v>31000</v>
      </c>
      <c r="O141" s="42">
        <v>83700</v>
      </c>
      <c r="P141" s="43">
        <v>3.8332713062895422E-2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2610.6999999999998</v>
      </c>
      <c r="F142" s="40">
        <v>2623.75</v>
      </c>
      <c r="G142" s="41">
        <v>2579.6</v>
      </c>
      <c r="H142" s="41">
        <v>2548.5</v>
      </c>
      <c r="I142" s="41">
        <v>2504.35</v>
      </c>
      <c r="J142" s="41">
        <v>2654.85</v>
      </c>
      <c r="K142" s="41">
        <v>2698.9999999999995</v>
      </c>
      <c r="L142" s="41">
        <v>2730.1</v>
      </c>
      <c r="M142" s="31">
        <v>2667.9</v>
      </c>
      <c r="N142" s="31">
        <v>2592.65</v>
      </c>
      <c r="O142" s="42">
        <v>2937275</v>
      </c>
      <c r="P142" s="43">
        <v>2.9990356798457088E-2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230.7</v>
      </c>
      <c r="F143" s="40">
        <v>230.05000000000004</v>
      </c>
      <c r="G143" s="41">
        <v>228.45000000000007</v>
      </c>
      <c r="H143" s="41">
        <v>226.20000000000005</v>
      </c>
      <c r="I143" s="41">
        <v>224.60000000000008</v>
      </c>
      <c r="J143" s="41">
        <v>232.30000000000007</v>
      </c>
      <c r="K143" s="41">
        <v>233.90000000000003</v>
      </c>
      <c r="L143" s="41">
        <v>236.15000000000006</v>
      </c>
      <c r="M143" s="31">
        <v>231.65</v>
      </c>
      <c r="N143" s="31">
        <v>227.8</v>
      </c>
      <c r="O143" s="42">
        <v>20715000</v>
      </c>
      <c r="P143" s="43">
        <v>2.220577350111029E-2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128.15</v>
      </c>
      <c r="F144" s="40">
        <v>127.55</v>
      </c>
      <c r="G144" s="41">
        <v>125.85</v>
      </c>
      <c r="H144" s="41">
        <v>123.55</v>
      </c>
      <c r="I144" s="41">
        <v>121.85</v>
      </c>
      <c r="J144" s="41">
        <v>129.85</v>
      </c>
      <c r="K144" s="41">
        <v>131.55000000000001</v>
      </c>
      <c r="L144" s="41">
        <v>133.85</v>
      </c>
      <c r="M144" s="31">
        <v>129.25</v>
      </c>
      <c r="N144" s="31">
        <v>125.25</v>
      </c>
      <c r="O144" s="42">
        <v>27596200</v>
      </c>
      <c r="P144" s="43">
        <v>4.6063454759106934E-2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5756.6</v>
      </c>
      <c r="F145" s="40">
        <v>5709.1333333333341</v>
      </c>
      <c r="G145" s="41">
        <v>5643.2666666666682</v>
      </c>
      <c r="H145" s="41">
        <v>5529.9333333333343</v>
      </c>
      <c r="I145" s="41">
        <v>5464.0666666666684</v>
      </c>
      <c r="J145" s="41">
        <v>5822.4666666666681</v>
      </c>
      <c r="K145" s="41">
        <v>5888.3333333333348</v>
      </c>
      <c r="L145" s="41">
        <v>6001.6666666666679</v>
      </c>
      <c r="M145" s="31">
        <v>5775</v>
      </c>
      <c r="N145" s="31">
        <v>5595.8</v>
      </c>
      <c r="O145" s="42">
        <v>223750</v>
      </c>
      <c r="P145" s="43">
        <v>1.0158013544018058E-2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2271.9</v>
      </c>
      <c r="F146" s="40">
        <v>2258.7000000000003</v>
      </c>
      <c r="G146" s="41">
        <v>2233.0000000000005</v>
      </c>
      <c r="H146" s="41">
        <v>2194.1000000000004</v>
      </c>
      <c r="I146" s="41">
        <v>2168.4000000000005</v>
      </c>
      <c r="J146" s="41">
        <v>2297.6000000000004</v>
      </c>
      <c r="K146" s="41">
        <v>2323.3000000000002</v>
      </c>
      <c r="L146" s="41">
        <v>2362.2000000000003</v>
      </c>
      <c r="M146" s="31">
        <v>2284.4</v>
      </c>
      <c r="N146" s="31">
        <v>2219.8000000000002</v>
      </c>
      <c r="O146" s="42">
        <v>2647500</v>
      </c>
      <c r="P146" s="43">
        <v>1.0110644792064097E-2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3324.8</v>
      </c>
      <c r="F147" s="40">
        <v>3310.7666666666664</v>
      </c>
      <c r="G147" s="41">
        <v>3222.9333333333329</v>
      </c>
      <c r="H147" s="41">
        <v>3121.0666666666666</v>
      </c>
      <c r="I147" s="41">
        <v>3033.2333333333331</v>
      </c>
      <c r="J147" s="41">
        <v>3412.6333333333328</v>
      </c>
      <c r="K147" s="41">
        <v>3500.4666666666667</v>
      </c>
      <c r="L147" s="41">
        <v>3602.3333333333326</v>
      </c>
      <c r="M147" s="31">
        <v>3398.6</v>
      </c>
      <c r="N147" s="31">
        <v>3208.9</v>
      </c>
      <c r="O147" s="42">
        <v>970750</v>
      </c>
      <c r="P147" s="43">
        <v>3.1615302869287994E-2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36.950000000000003</v>
      </c>
      <c r="F148" s="40">
        <v>36.766666666666666</v>
      </c>
      <c r="G148" s="41">
        <v>36.483333333333334</v>
      </c>
      <c r="H148" s="41">
        <v>36.016666666666666</v>
      </c>
      <c r="I148" s="41">
        <v>35.733333333333334</v>
      </c>
      <c r="J148" s="41">
        <v>37.233333333333334</v>
      </c>
      <c r="K148" s="41">
        <v>37.516666666666666</v>
      </c>
      <c r="L148" s="41">
        <v>37.983333333333334</v>
      </c>
      <c r="M148" s="31">
        <v>37.049999999999997</v>
      </c>
      <c r="N148" s="31">
        <v>36.299999999999997</v>
      </c>
      <c r="O148" s="42">
        <v>287504000</v>
      </c>
      <c r="P148" s="43">
        <v>1.3994695558941369E-2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2043.55</v>
      </c>
      <c r="F149" s="40">
        <v>2003.8500000000001</v>
      </c>
      <c r="G149" s="41">
        <v>1952.7000000000003</v>
      </c>
      <c r="H149" s="41">
        <v>1861.8500000000001</v>
      </c>
      <c r="I149" s="41">
        <v>1810.7000000000003</v>
      </c>
      <c r="J149" s="41">
        <v>2094.7000000000003</v>
      </c>
      <c r="K149" s="41">
        <v>2145.8500000000004</v>
      </c>
      <c r="L149" s="41">
        <v>2236.7000000000003</v>
      </c>
      <c r="M149" s="31">
        <v>2055</v>
      </c>
      <c r="N149" s="31">
        <v>1913</v>
      </c>
      <c r="O149" s="42">
        <v>393900</v>
      </c>
      <c r="P149" s="31">
        <v>4.4708333333333332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173.3</v>
      </c>
      <c r="F150" s="40">
        <v>172.71666666666667</v>
      </c>
      <c r="G150" s="41">
        <v>171.43333333333334</v>
      </c>
      <c r="H150" s="41">
        <v>169.56666666666666</v>
      </c>
      <c r="I150" s="41">
        <v>168.28333333333333</v>
      </c>
      <c r="J150" s="41">
        <v>174.58333333333334</v>
      </c>
      <c r="K150" s="41">
        <v>175.8666666666667</v>
      </c>
      <c r="L150" s="41">
        <v>177.73333333333335</v>
      </c>
      <c r="M150" s="31">
        <v>174</v>
      </c>
      <c r="N150" s="31">
        <v>170.85</v>
      </c>
      <c r="O150" s="42">
        <v>25859717</v>
      </c>
      <c r="P150" s="43">
        <v>6.0354253225453749E-2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1340.75</v>
      </c>
      <c r="F151" s="40">
        <v>1339.1666666666667</v>
      </c>
      <c r="G151" s="41">
        <v>1325.2333333333336</v>
      </c>
      <c r="H151" s="41">
        <v>1309.7166666666669</v>
      </c>
      <c r="I151" s="41">
        <v>1295.7833333333338</v>
      </c>
      <c r="J151" s="41">
        <v>1354.6833333333334</v>
      </c>
      <c r="K151" s="41">
        <v>1368.6166666666663</v>
      </c>
      <c r="L151" s="41">
        <v>1384.1333333333332</v>
      </c>
      <c r="M151" s="31">
        <v>1353.1</v>
      </c>
      <c r="N151" s="31">
        <v>1323.65</v>
      </c>
      <c r="O151" s="42">
        <v>1673991</v>
      </c>
      <c r="P151" s="43">
        <v>2.7736131934032984E-2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994.6</v>
      </c>
      <c r="F152" s="40">
        <v>995.18333333333339</v>
      </c>
      <c r="G152" s="41">
        <v>986.36666666666679</v>
      </c>
      <c r="H152" s="41">
        <v>978.13333333333344</v>
      </c>
      <c r="I152" s="41">
        <v>969.31666666666683</v>
      </c>
      <c r="J152" s="41">
        <v>1003.4166666666667</v>
      </c>
      <c r="K152" s="41">
        <v>1012.2333333333333</v>
      </c>
      <c r="L152" s="41">
        <v>1020.4666666666667</v>
      </c>
      <c r="M152" s="31">
        <v>1004</v>
      </c>
      <c r="N152" s="31">
        <v>986.95</v>
      </c>
      <c r="O152" s="42">
        <v>1800300</v>
      </c>
      <c r="P152" s="43">
        <v>-9.4339622641509435E-4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170.05</v>
      </c>
      <c r="F153" s="40">
        <v>168.36666666666665</v>
      </c>
      <c r="G153" s="41">
        <v>165.8833333333333</v>
      </c>
      <c r="H153" s="41">
        <v>161.71666666666664</v>
      </c>
      <c r="I153" s="41">
        <v>159.23333333333329</v>
      </c>
      <c r="J153" s="41">
        <v>172.5333333333333</v>
      </c>
      <c r="K153" s="41">
        <v>175.01666666666665</v>
      </c>
      <c r="L153" s="41">
        <v>179.18333333333331</v>
      </c>
      <c r="M153" s="31">
        <v>170.85</v>
      </c>
      <c r="N153" s="31">
        <v>164.2</v>
      </c>
      <c r="O153" s="42">
        <v>34373700</v>
      </c>
      <c r="P153" s="43">
        <v>3.0785285677015394E-2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148.6</v>
      </c>
      <c r="F154" s="40">
        <v>147.83333333333334</v>
      </c>
      <c r="G154" s="41">
        <v>146.41666666666669</v>
      </c>
      <c r="H154" s="41">
        <v>144.23333333333335</v>
      </c>
      <c r="I154" s="41">
        <v>142.81666666666669</v>
      </c>
      <c r="J154" s="41">
        <v>150.01666666666668</v>
      </c>
      <c r="K154" s="41">
        <v>151.43333333333337</v>
      </c>
      <c r="L154" s="41">
        <v>153.61666666666667</v>
      </c>
      <c r="M154" s="31">
        <v>149.25</v>
      </c>
      <c r="N154" s="31">
        <v>145.65</v>
      </c>
      <c r="O154" s="42">
        <v>20664000</v>
      </c>
      <c r="P154" s="43">
        <v>-5.8038305281485781E-4</v>
      </c>
    </row>
    <row r="155" spans="1:16" ht="12.75" customHeight="1">
      <c r="A155" s="31">
        <v>145</v>
      </c>
      <c r="B155" s="536" t="s">
        <v>80</v>
      </c>
      <c r="C155" s="33" t="s">
        <v>188</v>
      </c>
      <c r="D155" s="34">
        <v>44469</v>
      </c>
      <c r="E155" s="40">
        <v>2274.8000000000002</v>
      </c>
      <c r="F155" s="40">
        <v>2265.5000000000005</v>
      </c>
      <c r="G155" s="41">
        <v>2250.1000000000008</v>
      </c>
      <c r="H155" s="41">
        <v>2225.4000000000005</v>
      </c>
      <c r="I155" s="41">
        <v>2210.0000000000009</v>
      </c>
      <c r="J155" s="41">
        <v>2290.2000000000007</v>
      </c>
      <c r="K155" s="41">
        <v>2305.6000000000004</v>
      </c>
      <c r="L155" s="41">
        <v>2330.3000000000006</v>
      </c>
      <c r="M155" s="31">
        <v>2280.9</v>
      </c>
      <c r="N155" s="31">
        <v>2240.8000000000002</v>
      </c>
      <c r="O155" s="42">
        <v>32452000</v>
      </c>
      <c r="P155" s="43">
        <v>1.06430189736922E-2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120.2</v>
      </c>
      <c r="F156" s="40">
        <v>120.01666666666667</v>
      </c>
      <c r="G156" s="41">
        <v>118.38333333333333</v>
      </c>
      <c r="H156" s="41">
        <v>116.56666666666666</v>
      </c>
      <c r="I156" s="41">
        <v>114.93333333333332</v>
      </c>
      <c r="J156" s="41">
        <v>121.83333333333333</v>
      </c>
      <c r="K156" s="41">
        <v>123.46666666666668</v>
      </c>
      <c r="L156" s="41">
        <v>125.28333333333333</v>
      </c>
      <c r="M156" s="31">
        <v>121.65</v>
      </c>
      <c r="N156" s="31">
        <v>118.2</v>
      </c>
      <c r="O156" s="42">
        <v>153054500</v>
      </c>
      <c r="P156" s="43">
        <v>4.0896756686910452E-2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1182.5</v>
      </c>
      <c r="F157" s="40">
        <v>1187.4333333333334</v>
      </c>
      <c r="G157" s="41">
        <v>1172.5666666666668</v>
      </c>
      <c r="H157" s="41">
        <v>1162.6333333333334</v>
      </c>
      <c r="I157" s="41">
        <v>1147.7666666666669</v>
      </c>
      <c r="J157" s="41">
        <v>1197.3666666666668</v>
      </c>
      <c r="K157" s="41">
        <v>1212.2333333333336</v>
      </c>
      <c r="L157" s="41">
        <v>1222.1666666666667</v>
      </c>
      <c r="M157" s="31">
        <v>1202.3</v>
      </c>
      <c r="N157" s="31">
        <v>1177.5</v>
      </c>
      <c r="O157" s="42">
        <v>6136500</v>
      </c>
      <c r="P157" s="43">
        <v>-4.2144696792320302E-2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423.2</v>
      </c>
      <c r="F158" s="40">
        <v>420.40000000000003</v>
      </c>
      <c r="G158" s="41">
        <v>417.05000000000007</v>
      </c>
      <c r="H158" s="41">
        <v>410.90000000000003</v>
      </c>
      <c r="I158" s="41">
        <v>407.55000000000007</v>
      </c>
      <c r="J158" s="41">
        <v>426.55000000000007</v>
      </c>
      <c r="K158" s="41">
        <v>429.90000000000009</v>
      </c>
      <c r="L158" s="41">
        <v>436.05000000000007</v>
      </c>
      <c r="M158" s="31">
        <v>423.75</v>
      </c>
      <c r="N158" s="31">
        <v>414.25</v>
      </c>
      <c r="O158" s="42">
        <v>89109000</v>
      </c>
      <c r="P158" s="43">
        <v>-8.3960673688427447E-3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27247.1</v>
      </c>
      <c r="F159" s="40">
        <v>27203.7</v>
      </c>
      <c r="G159" s="41">
        <v>26953.45</v>
      </c>
      <c r="H159" s="41">
        <v>26659.8</v>
      </c>
      <c r="I159" s="41">
        <v>26409.55</v>
      </c>
      <c r="J159" s="41">
        <v>27497.350000000002</v>
      </c>
      <c r="K159" s="41">
        <v>27747.600000000002</v>
      </c>
      <c r="L159" s="41">
        <v>28041.250000000004</v>
      </c>
      <c r="M159" s="31">
        <v>27453.95</v>
      </c>
      <c r="N159" s="31">
        <v>26910.05</v>
      </c>
      <c r="O159" s="42">
        <v>207675</v>
      </c>
      <c r="P159" s="43">
        <v>-1.2482168330955777E-2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2267.4</v>
      </c>
      <c r="F160" s="40">
        <v>2257.2166666666667</v>
      </c>
      <c r="G160" s="41">
        <v>2243.3333333333335</v>
      </c>
      <c r="H160" s="41">
        <v>2219.2666666666669</v>
      </c>
      <c r="I160" s="41">
        <v>2205.3833333333337</v>
      </c>
      <c r="J160" s="41">
        <v>2281.2833333333333</v>
      </c>
      <c r="K160" s="41">
        <v>2295.1666666666665</v>
      </c>
      <c r="L160" s="41">
        <v>2319.2333333333331</v>
      </c>
      <c r="M160" s="31">
        <v>2271.1</v>
      </c>
      <c r="N160" s="31">
        <v>2233.15</v>
      </c>
      <c r="O160" s="42">
        <v>1841400</v>
      </c>
      <c r="P160" s="43">
        <v>-4.7562425683709865E-3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9726.1</v>
      </c>
      <c r="F161" s="40">
        <v>9682.7833333333328</v>
      </c>
      <c r="G161" s="41">
        <v>9475.5666666666657</v>
      </c>
      <c r="H161" s="41">
        <v>9225.0333333333328</v>
      </c>
      <c r="I161" s="41">
        <v>9017.8166666666657</v>
      </c>
      <c r="J161" s="41">
        <v>9933.3166666666657</v>
      </c>
      <c r="K161" s="41">
        <v>10140.533333333333</v>
      </c>
      <c r="L161" s="41">
        <v>10391.066666666666</v>
      </c>
      <c r="M161" s="31">
        <v>9890</v>
      </c>
      <c r="N161" s="31">
        <v>9432.25</v>
      </c>
      <c r="O161" s="42">
        <v>570125</v>
      </c>
      <c r="P161" s="43">
        <v>-0.14411709513980109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1338.75</v>
      </c>
      <c r="F162" s="40">
        <v>1321.8</v>
      </c>
      <c r="G162" s="41">
        <v>1300.9499999999998</v>
      </c>
      <c r="H162" s="41">
        <v>1263.1499999999999</v>
      </c>
      <c r="I162" s="41">
        <v>1242.2999999999997</v>
      </c>
      <c r="J162" s="41">
        <v>1359.6</v>
      </c>
      <c r="K162" s="41">
        <v>1380.4499999999998</v>
      </c>
      <c r="L162" s="41">
        <v>1418.25</v>
      </c>
      <c r="M162" s="31">
        <v>1342.65</v>
      </c>
      <c r="N162" s="31">
        <v>1284</v>
      </c>
      <c r="O162" s="42">
        <v>4901200</v>
      </c>
      <c r="P162" s="43">
        <v>3.7071519255184086E-2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609.70000000000005</v>
      </c>
      <c r="F163" s="40">
        <v>610.35</v>
      </c>
      <c r="G163" s="41">
        <v>603.70000000000005</v>
      </c>
      <c r="H163" s="41">
        <v>597.70000000000005</v>
      </c>
      <c r="I163" s="41">
        <v>591.05000000000007</v>
      </c>
      <c r="J163" s="41">
        <v>616.35</v>
      </c>
      <c r="K163" s="41">
        <v>622.99999999999989</v>
      </c>
      <c r="L163" s="41">
        <v>629</v>
      </c>
      <c r="M163" s="31">
        <v>617</v>
      </c>
      <c r="N163" s="31">
        <v>604.35</v>
      </c>
      <c r="O163" s="42">
        <v>2110725</v>
      </c>
      <c r="P163" s="43">
        <v>-1.2006319115323854E-2</v>
      </c>
    </row>
    <row r="164" spans="1:16" ht="12.75" customHeight="1">
      <c r="A164" s="31">
        <v>154</v>
      </c>
      <c r="B164" s="535" t="s">
        <v>48</v>
      </c>
      <c r="C164" s="33" t="s">
        <v>196</v>
      </c>
      <c r="D164" s="34">
        <v>44469</v>
      </c>
      <c r="E164" s="40">
        <v>788.35</v>
      </c>
      <c r="F164" s="40">
        <v>785.88333333333321</v>
      </c>
      <c r="G164" s="41">
        <v>774.76666666666642</v>
      </c>
      <c r="H164" s="41">
        <v>761.18333333333317</v>
      </c>
      <c r="I164" s="41">
        <v>750.06666666666638</v>
      </c>
      <c r="J164" s="41">
        <v>799.46666666666647</v>
      </c>
      <c r="K164" s="41">
        <v>810.58333333333326</v>
      </c>
      <c r="L164" s="41">
        <v>824.16666666666652</v>
      </c>
      <c r="M164" s="31">
        <v>797</v>
      </c>
      <c r="N164" s="31">
        <v>772.3</v>
      </c>
      <c r="O164" s="42">
        <v>35544600</v>
      </c>
      <c r="P164" s="43">
        <v>2.9603795774362302E-2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487.3</v>
      </c>
      <c r="F165" s="40">
        <v>489.33333333333331</v>
      </c>
      <c r="G165" s="41">
        <v>482.66666666666663</v>
      </c>
      <c r="H165" s="41">
        <v>478.0333333333333</v>
      </c>
      <c r="I165" s="41">
        <v>471.36666666666662</v>
      </c>
      <c r="J165" s="41">
        <v>493.96666666666664</v>
      </c>
      <c r="K165" s="41">
        <v>500.63333333333327</v>
      </c>
      <c r="L165" s="41">
        <v>505.26666666666665</v>
      </c>
      <c r="M165" s="31">
        <v>496</v>
      </c>
      <c r="N165" s="31">
        <v>484.7</v>
      </c>
      <c r="O165" s="42">
        <v>13396500</v>
      </c>
      <c r="P165" s="43">
        <v>2.0919067215363511E-2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631.65</v>
      </c>
      <c r="F166" s="40">
        <v>627.85</v>
      </c>
      <c r="G166" s="41">
        <v>603.80000000000007</v>
      </c>
      <c r="H166" s="41">
        <v>575.95000000000005</v>
      </c>
      <c r="I166" s="41">
        <v>551.90000000000009</v>
      </c>
      <c r="J166" s="41">
        <v>655.7</v>
      </c>
      <c r="K166" s="41">
        <v>679.75</v>
      </c>
      <c r="L166" s="41">
        <v>707.6</v>
      </c>
      <c r="M166" s="31">
        <v>651.9</v>
      </c>
      <c r="N166" s="31">
        <v>600</v>
      </c>
      <c r="O166" s="42">
        <v>331500</v>
      </c>
      <c r="P166" s="31">
        <v>2.8235294117647061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838.1</v>
      </c>
      <c r="F167" s="40">
        <v>839.13333333333333</v>
      </c>
      <c r="G167" s="41">
        <v>834.36666666666667</v>
      </c>
      <c r="H167" s="41">
        <v>830.63333333333333</v>
      </c>
      <c r="I167" s="41">
        <v>825.86666666666667</v>
      </c>
      <c r="J167" s="41">
        <v>842.86666666666667</v>
      </c>
      <c r="K167" s="41">
        <v>847.63333333333333</v>
      </c>
      <c r="L167" s="41">
        <v>851.36666666666667</v>
      </c>
      <c r="M167" s="31">
        <v>843.9</v>
      </c>
      <c r="N167" s="31">
        <v>835.4</v>
      </c>
      <c r="O167" s="42">
        <v>10920000</v>
      </c>
      <c r="P167" s="43">
        <v>3.1551105233327034E-2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862.5</v>
      </c>
      <c r="F168" s="40">
        <v>859.33333333333337</v>
      </c>
      <c r="G168" s="41">
        <v>853.66666666666674</v>
      </c>
      <c r="H168" s="41">
        <v>844.83333333333337</v>
      </c>
      <c r="I168" s="41">
        <v>839.16666666666674</v>
      </c>
      <c r="J168" s="41">
        <v>868.16666666666674</v>
      </c>
      <c r="K168" s="41">
        <v>873.83333333333348</v>
      </c>
      <c r="L168" s="41">
        <v>882.66666666666674</v>
      </c>
      <c r="M168" s="31">
        <v>865</v>
      </c>
      <c r="N168" s="31">
        <v>850.5</v>
      </c>
      <c r="O168" s="42">
        <v>7892100</v>
      </c>
      <c r="P168" s="43">
        <v>8.9748015188125651E-3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292.85000000000002</v>
      </c>
      <c r="F169" s="40">
        <v>292.56666666666666</v>
      </c>
      <c r="G169" s="41">
        <v>290.63333333333333</v>
      </c>
      <c r="H169" s="41">
        <v>288.41666666666669</v>
      </c>
      <c r="I169" s="41">
        <v>286.48333333333335</v>
      </c>
      <c r="J169" s="41">
        <v>294.7833333333333</v>
      </c>
      <c r="K169" s="41">
        <v>296.71666666666658</v>
      </c>
      <c r="L169" s="41">
        <v>298.93333333333328</v>
      </c>
      <c r="M169" s="31">
        <v>294.5</v>
      </c>
      <c r="N169" s="31">
        <v>290.35000000000002</v>
      </c>
      <c r="O169" s="42">
        <v>102828000</v>
      </c>
      <c r="P169" s="43">
        <v>-3.1955139384508065E-2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129.69999999999999</v>
      </c>
      <c r="F170" s="40">
        <v>129.51666666666665</v>
      </c>
      <c r="G170" s="41">
        <v>128.33333333333331</v>
      </c>
      <c r="H170" s="41">
        <v>126.96666666666667</v>
      </c>
      <c r="I170" s="41">
        <v>125.78333333333333</v>
      </c>
      <c r="J170" s="41">
        <v>130.8833333333333</v>
      </c>
      <c r="K170" s="41">
        <v>132.06666666666663</v>
      </c>
      <c r="L170" s="41">
        <v>133.43333333333328</v>
      </c>
      <c r="M170" s="31">
        <v>130.69999999999999</v>
      </c>
      <c r="N170" s="31">
        <v>128.15</v>
      </c>
      <c r="O170" s="42">
        <v>122080500</v>
      </c>
      <c r="P170" s="43">
        <v>-8.2868349814927355E-4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1441.7</v>
      </c>
      <c r="F171" s="40">
        <v>1430.5666666666666</v>
      </c>
      <c r="G171" s="41">
        <v>1412.6333333333332</v>
      </c>
      <c r="H171" s="41">
        <v>1383.5666666666666</v>
      </c>
      <c r="I171" s="41">
        <v>1365.6333333333332</v>
      </c>
      <c r="J171" s="41">
        <v>1459.6333333333332</v>
      </c>
      <c r="K171" s="41">
        <v>1477.5666666666666</v>
      </c>
      <c r="L171" s="41">
        <v>1506.6333333333332</v>
      </c>
      <c r="M171" s="31">
        <v>1448.5</v>
      </c>
      <c r="N171" s="31">
        <v>1401.5</v>
      </c>
      <c r="O171" s="42">
        <v>40591750</v>
      </c>
      <c r="P171" s="43">
        <v>-1.7265506029550973E-2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3711.75</v>
      </c>
      <c r="F172" s="40">
        <v>3716.7999999999997</v>
      </c>
      <c r="G172" s="41">
        <v>3688.6999999999994</v>
      </c>
      <c r="H172" s="41">
        <v>3665.6499999999996</v>
      </c>
      <c r="I172" s="41">
        <v>3637.5499999999993</v>
      </c>
      <c r="J172" s="41">
        <v>3739.8499999999995</v>
      </c>
      <c r="K172" s="41">
        <v>3767.95</v>
      </c>
      <c r="L172" s="41">
        <v>3790.9999999999995</v>
      </c>
      <c r="M172" s="31">
        <v>3744.9</v>
      </c>
      <c r="N172" s="31">
        <v>3693.75</v>
      </c>
      <c r="O172" s="42">
        <v>9898500</v>
      </c>
      <c r="P172" s="43">
        <v>2.3545104851718575E-2</v>
      </c>
    </row>
    <row r="173" spans="1:16" ht="12.75" customHeight="1">
      <c r="A173" s="320">
        <v>163</v>
      </c>
      <c r="B173" s="32" t="s">
        <v>88</v>
      </c>
      <c r="C173" s="33" t="s">
        <v>204</v>
      </c>
      <c r="D173" s="34">
        <v>44469</v>
      </c>
      <c r="E173" s="40">
        <v>1425.6</v>
      </c>
      <c r="F173" s="40">
        <v>1434.1833333333334</v>
      </c>
      <c r="G173" s="41">
        <v>1413.3666666666668</v>
      </c>
      <c r="H173" s="41">
        <v>1401.1333333333334</v>
      </c>
      <c r="I173" s="41">
        <v>1380.3166666666668</v>
      </c>
      <c r="J173" s="41">
        <v>1446.4166666666667</v>
      </c>
      <c r="K173" s="41">
        <v>1467.2333333333333</v>
      </c>
      <c r="L173" s="41">
        <v>1479.4666666666667</v>
      </c>
      <c r="M173" s="31">
        <v>1455</v>
      </c>
      <c r="N173" s="31">
        <v>1421.95</v>
      </c>
      <c r="O173" s="42">
        <v>9440400</v>
      </c>
      <c r="P173" s="43">
        <v>8.5250945452214604E-3</v>
      </c>
    </row>
    <row r="174" spans="1:16" ht="12.75" customHeight="1">
      <c r="A174" s="321">
        <v>164</v>
      </c>
      <c r="B174" s="319" t="s">
        <v>57</v>
      </c>
      <c r="C174" s="33" t="s">
        <v>205</v>
      </c>
      <c r="D174" s="34">
        <v>44469</v>
      </c>
      <c r="E174" s="40">
        <v>1884.95</v>
      </c>
      <c r="F174" s="40">
        <v>1873.05</v>
      </c>
      <c r="G174" s="41">
        <v>1852.1</v>
      </c>
      <c r="H174" s="41">
        <v>1819.25</v>
      </c>
      <c r="I174" s="41">
        <v>1798.3</v>
      </c>
      <c r="J174" s="41">
        <v>1905.8999999999999</v>
      </c>
      <c r="K174" s="41">
        <v>1926.8500000000001</v>
      </c>
      <c r="L174" s="41">
        <v>1959.6999999999998</v>
      </c>
      <c r="M174" s="31">
        <v>1894</v>
      </c>
      <c r="N174" s="31">
        <v>1840.2</v>
      </c>
      <c r="O174" s="42">
        <v>4890375</v>
      </c>
      <c r="P174" s="43">
        <v>2.9444269024313231E-2</v>
      </c>
    </row>
    <row r="175" spans="1:16" ht="12.75" customHeight="1">
      <c r="A175" s="321">
        <v>165</v>
      </c>
      <c r="B175" s="319" t="s">
        <v>48</v>
      </c>
      <c r="C175" s="33" t="s">
        <v>206</v>
      </c>
      <c r="D175" s="34">
        <v>44469</v>
      </c>
      <c r="E175" s="40">
        <v>3106.05</v>
      </c>
      <c r="F175" s="40">
        <v>3099.0166666666664</v>
      </c>
      <c r="G175" s="41">
        <v>3057.0333333333328</v>
      </c>
      <c r="H175" s="41">
        <v>3008.0166666666664</v>
      </c>
      <c r="I175" s="41">
        <v>2966.0333333333328</v>
      </c>
      <c r="J175" s="41">
        <v>3148.0333333333328</v>
      </c>
      <c r="K175" s="41">
        <v>3190.0166666666664</v>
      </c>
      <c r="L175" s="41">
        <v>3239.0333333333328</v>
      </c>
      <c r="M175" s="31">
        <v>3141</v>
      </c>
      <c r="N175" s="31">
        <v>3050</v>
      </c>
      <c r="O175" s="42">
        <v>798750</v>
      </c>
      <c r="P175" s="43">
        <v>8.7474472430224645E-2</v>
      </c>
    </row>
    <row r="176" spans="1:16" ht="12.75" customHeight="1">
      <c r="A176" s="321">
        <v>166</v>
      </c>
      <c r="B176" s="319" t="s">
        <v>171</v>
      </c>
      <c r="C176" s="33" t="s">
        <v>207</v>
      </c>
      <c r="D176" s="34">
        <v>44469</v>
      </c>
      <c r="E176" s="40">
        <v>493.1</v>
      </c>
      <c r="F176" s="40">
        <v>494.76666666666665</v>
      </c>
      <c r="G176" s="41">
        <v>487.33333333333331</v>
      </c>
      <c r="H176" s="41">
        <v>481.56666666666666</v>
      </c>
      <c r="I176" s="41">
        <v>474.13333333333333</v>
      </c>
      <c r="J176" s="41">
        <v>500.5333333333333</v>
      </c>
      <c r="K176" s="41">
        <v>507.9666666666667</v>
      </c>
      <c r="L176" s="41">
        <v>513.73333333333335</v>
      </c>
      <c r="M176" s="31">
        <v>502.2</v>
      </c>
      <c r="N176" s="31">
        <v>489</v>
      </c>
      <c r="O176" s="42">
        <v>3715500</v>
      </c>
      <c r="P176" s="538">
        <v>0.22140039447731755</v>
      </c>
    </row>
    <row r="177" spans="1:16" ht="12.75" customHeight="1">
      <c r="A177" s="321">
        <v>167</v>
      </c>
      <c r="B177" s="319" t="s">
        <v>45</v>
      </c>
      <c r="C177" s="33" t="s">
        <v>208</v>
      </c>
      <c r="D177" s="34">
        <v>44469</v>
      </c>
      <c r="E177" s="40">
        <v>995.6</v>
      </c>
      <c r="F177" s="40">
        <v>987.69999999999993</v>
      </c>
      <c r="G177" s="41">
        <v>961.29999999999984</v>
      </c>
      <c r="H177" s="41">
        <v>926.99999999999989</v>
      </c>
      <c r="I177" s="41">
        <v>900.5999999999998</v>
      </c>
      <c r="J177" s="41">
        <v>1021.9999999999999</v>
      </c>
      <c r="K177" s="41">
        <v>1048.4000000000001</v>
      </c>
      <c r="L177" s="41">
        <v>1082.6999999999998</v>
      </c>
      <c r="M177" s="31">
        <v>1014.1</v>
      </c>
      <c r="N177" s="31">
        <v>953.4</v>
      </c>
      <c r="O177" s="42">
        <v>1396350</v>
      </c>
      <c r="P177" s="538">
        <v>7.8991596638655459E-2</v>
      </c>
    </row>
    <row r="178" spans="1:16" ht="12.75" customHeight="1">
      <c r="A178" s="321">
        <v>168</v>
      </c>
      <c r="B178" s="319" t="s">
        <v>50</v>
      </c>
      <c r="C178" s="33" t="s">
        <v>209</v>
      </c>
      <c r="D178" s="34">
        <v>44469</v>
      </c>
      <c r="E178" s="40">
        <v>520.75</v>
      </c>
      <c r="F178" s="40">
        <v>517.86666666666667</v>
      </c>
      <c r="G178" s="41">
        <v>511.73333333333335</v>
      </c>
      <c r="H178" s="41">
        <v>502.7166666666667</v>
      </c>
      <c r="I178" s="41">
        <v>496.58333333333337</v>
      </c>
      <c r="J178" s="41">
        <v>526.88333333333333</v>
      </c>
      <c r="K178" s="41">
        <v>533.01666666666677</v>
      </c>
      <c r="L178" s="41">
        <v>542.0333333333333</v>
      </c>
      <c r="M178" s="31">
        <v>524</v>
      </c>
      <c r="N178" s="31">
        <v>508.85</v>
      </c>
      <c r="O178" s="42">
        <v>5929000</v>
      </c>
      <c r="P178" s="538">
        <v>5.1651353364787683E-2</v>
      </c>
    </row>
    <row r="179" spans="1:16" ht="12.75" customHeight="1">
      <c r="A179" s="321">
        <v>169</v>
      </c>
      <c r="B179" s="319" t="s">
        <v>57</v>
      </c>
      <c r="C179" s="33" t="s">
        <v>210</v>
      </c>
      <c r="D179" s="34">
        <v>44469</v>
      </c>
      <c r="E179" s="40">
        <v>1473.45</v>
      </c>
      <c r="F179" s="40">
        <v>1470.3666666666668</v>
      </c>
      <c r="G179" s="41">
        <v>1455.7333333333336</v>
      </c>
      <c r="H179" s="41">
        <v>1438.0166666666669</v>
      </c>
      <c r="I179" s="41">
        <v>1423.3833333333337</v>
      </c>
      <c r="J179" s="41">
        <v>1488.0833333333335</v>
      </c>
      <c r="K179" s="41">
        <v>1502.7166666666667</v>
      </c>
      <c r="L179" s="41">
        <v>1520.4333333333334</v>
      </c>
      <c r="M179" s="31">
        <v>1485</v>
      </c>
      <c r="N179" s="31">
        <v>1452.65</v>
      </c>
      <c r="O179" s="42">
        <v>1396500</v>
      </c>
      <c r="P179" s="538">
        <v>7.0671378091872791E-3</v>
      </c>
    </row>
    <row r="180" spans="1:16" ht="12.75" customHeight="1">
      <c r="A180" s="321">
        <v>170</v>
      </c>
      <c r="B180" s="319" t="s">
        <v>43</v>
      </c>
      <c r="C180" s="33" t="s">
        <v>211</v>
      </c>
      <c r="D180" s="34">
        <v>44469</v>
      </c>
      <c r="E180" s="40">
        <v>7711.2</v>
      </c>
      <c r="F180" s="40">
        <v>7682.7</v>
      </c>
      <c r="G180" s="41">
        <v>7610.5</v>
      </c>
      <c r="H180" s="41">
        <v>7509.8</v>
      </c>
      <c r="I180" s="41">
        <v>7437.6</v>
      </c>
      <c r="J180" s="41">
        <v>7783.4</v>
      </c>
      <c r="K180" s="41">
        <v>7855.5999999999985</v>
      </c>
      <c r="L180" s="41">
        <v>7956.2999999999993</v>
      </c>
      <c r="M180" s="31">
        <v>7754.9</v>
      </c>
      <c r="N180" s="31">
        <v>7582</v>
      </c>
      <c r="O180" s="42">
        <v>1761800</v>
      </c>
      <c r="P180" s="538">
        <v>-2.2850804215196894E-2</v>
      </c>
    </row>
    <row r="181" spans="1:16" ht="12.75" customHeight="1">
      <c r="A181" s="321">
        <v>171</v>
      </c>
      <c r="B181" s="319" t="s">
        <v>39</v>
      </c>
      <c r="C181" s="33" t="s">
        <v>212</v>
      </c>
      <c r="D181" s="34">
        <v>44469</v>
      </c>
      <c r="E181" s="40">
        <v>742.15</v>
      </c>
      <c r="F181" s="40">
        <v>740.01666666666677</v>
      </c>
      <c r="G181" s="41">
        <v>733.58333333333348</v>
      </c>
      <c r="H181" s="41">
        <v>725.01666666666677</v>
      </c>
      <c r="I181" s="41">
        <v>718.58333333333348</v>
      </c>
      <c r="J181" s="41">
        <v>748.58333333333348</v>
      </c>
      <c r="K181" s="41">
        <v>755.01666666666665</v>
      </c>
      <c r="L181" s="41">
        <v>763.58333333333348</v>
      </c>
      <c r="M181" s="31">
        <v>746.45</v>
      </c>
      <c r="N181" s="31">
        <v>731.45</v>
      </c>
      <c r="O181" s="42">
        <v>23652200</v>
      </c>
      <c r="P181" s="538">
        <v>-2.3979400246767878E-2</v>
      </c>
    </row>
    <row r="182" spans="1:16" ht="12.75" customHeight="1">
      <c r="A182" s="321">
        <v>172</v>
      </c>
      <c r="B182" s="319" t="s">
        <v>121</v>
      </c>
      <c r="C182" s="33" t="s">
        <v>213</v>
      </c>
      <c r="D182" s="34">
        <v>44469</v>
      </c>
      <c r="E182" s="40">
        <v>298.05</v>
      </c>
      <c r="F182" s="40">
        <v>298.11666666666667</v>
      </c>
      <c r="G182" s="41">
        <v>294.53333333333336</v>
      </c>
      <c r="H182" s="41">
        <v>291.01666666666671</v>
      </c>
      <c r="I182" s="41">
        <v>287.43333333333339</v>
      </c>
      <c r="J182" s="41">
        <v>301.63333333333333</v>
      </c>
      <c r="K182" s="41">
        <v>305.21666666666658</v>
      </c>
      <c r="L182" s="41">
        <v>308.73333333333329</v>
      </c>
      <c r="M182" s="31">
        <v>301.7</v>
      </c>
      <c r="N182" s="31">
        <v>294.60000000000002</v>
      </c>
      <c r="O182" s="42">
        <v>131520600</v>
      </c>
      <c r="P182" s="538">
        <v>2.3250205006994356E-2</v>
      </c>
    </row>
    <row r="183" spans="1:16" ht="12.75" customHeight="1">
      <c r="A183" s="321">
        <v>173</v>
      </c>
      <c r="B183" s="319" t="s">
        <v>71</v>
      </c>
      <c r="C183" s="33" t="s">
        <v>214</v>
      </c>
      <c r="D183" s="34">
        <v>44469</v>
      </c>
      <c r="E183" s="40">
        <v>991.1</v>
      </c>
      <c r="F183" s="40">
        <v>991.85</v>
      </c>
      <c r="G183" s="41">
        <v>984.80000000000007</v>
      </c>
      <c r="H183" s="41">
        <v>978.5</v>
      </c>
      <c r="I183" s="41">
        <v>971.45</v>
      </c>
      <c r="J183" s="41">
        <v>998.15000000000009</v>
      </c>
      <c r="K183" s="41">
        <v>1005.2</v>
      </c>
      <c r="L183" s="41">
        <v>1011.5000000000001</v>
      </c>
      <c r="M183" s="31">
        <v>998.9</v>
      </c>
      <c r="N183" s="31">
        <v>985.55</v>
      </c>
      <c r="O183" s="42">
        <v>3209500</v>
      </c>
      <c r="P183" s="538">
        <v>-2.5356817491648951E-2</v>
      </c>
    </row>
    <row r="184" spans="1:16" ht="12.75" customHeight="1">
      <c r="A184" s="321">
        <v>174</v>
      </c>
      <c r="B184" s="319" t="s">
        <v>88</v>
      </c>
      <c r="C184" s="33" t="s">
        <v>215</v>
      </c>
      <c r="D184" s="34">
        <v>44469</v>
      </c>
      <c r="E184" s="40">
        <v>633</v>
      </c>
      <c r="F184" s="40">
        <v>634.98333333333323</v>
      </c>
      <c r="G184" s="41">
        <v>629.16666666666652</v>
      </c>
      <c r="H184" s="41">
        <v>625.33333333333326</v>
      </c>
      <c r="I184" s="41">
        <v>619.51666666666654</v>
      </c>
      <c r="J184" s="41">
        <v>638.81666666666649</v>
      </c>
      <c r="K184" s="41">
        <v>644.63333333333333</v>
      </c>
      <c r="L184" s="41">
        <v>648.46666666666647</v>
      </c>
      <c r="M184" s="31">
        <v>640.79999999999995</v>
      </c>
      <c r="N184" s="31">
        <v>631.15</v>
      </c>
      <c r="O184" s="42">
        <v>27609600</v>
      </c>
      <c r="P184" s="538">
        <v>9.2807424593967518E-4</v>
      </c>
    </row>
    <row r="185" spans="1:16" ht="12.75" customHeight="1">
      <c r="A185" s="321">
        <v>175</v>
      </c>
      <c r="B185" s="319" t="s">
        <v>183</v>
      </c>
      <c r="C185" s="33" t="s">
        <v>216</v>
      </c>
      <c r="D185" s="34">
        <v>44469</v>
      </c>
      <c r="E185" s="40">
        <v>171.45</v>
      </c>
      <c r="F185" s="40">
        <v>171.06666666666669</v>
      </c>
      <c r="G185" s="41">
        <v>169.68333333333339</v>
      </c>
      <c r="H185" s="41">
        <v>167.91666666666671</v>
      </c>
      <c r="I185" s="41">
        <v>166.53333333333342</v>
      </c>
      <c r="J185" s="41">
        <v>172.83333333333337</v>
      </c>
      <c r="K185" s="41">
        <v>174.21666666666664</v>
      </c>
      <c r="L185" s="41">
        <v>175.98333333333335</v>
      </c>
      <c r="M185" s="31">
        <v>172.45</v>
      </c>
      <c r="N185" s="31">
        <v>169.3</v>
      </c>
      <c r="O185" s="42">
        <v>70647000</v>
      </c>
      <c r="P185" s="538">
        <v>6.2815144004785915E-3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42" t="s">
        <v>16</v>
      </c>
      <c r="B8" s="544"/>
      <c r="C8" s="548" t="s">
        <v>20</v>
      </c>
      <c r="D8" s="548" t="s">
        <v>21</v>
      </c>
      <c r="E8" s="539" t="s">
        <v>22</v>
      </c>
      <c r="F8" s="540"/>
      <c r="G8" s="541"/>
      <c r="H8" s="539" t="s">
        <v>23</v>
      </c>
      <c r="I8" s="540"/>
      <c r="J8" s="541"/>
      <c r="K8" s="26"/>
      <c r="L8" s="53"/>
      <c r="M8" s="53"/>
      <c r="N8" s="1"/>
      <c r="O8" s="1"/>
    </row>
    <row r="9" spans="1:15" ht="36" customHeight="1">
      <c r="A9" s="546"/>
      <c r="B9" s="547"/>
      <c r="C9" s="547"/>
      <c r="D9" s="54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16931.05</v>
      </c>
      <c r="D10" s="35">
        <v>16882.466666666667</v>
      </c>
      <c r="E10" s="35">
        <v>16813.433333333334</v>
      </c>
      <c r="F10" s="35">
        <v>16695.816666666666</v>
      </c>
      <c r="G10" s="35">
        <v>16626.783333333333</v>
      </c>
      <c r="H10" s="35">
        <v>17000.083333333336</v>
      </c>
      <c r="I10" s="35">
        <v>17069.116666666669</v>
      </c>
      <c r="J10" s="35">
        <v>17186.733333333337</v>
      </c>
      <c r="K10" s="37">
        <v>16951.5</v>
      </c>
      <c r="L10" s="37">
        <v>16764.849999999999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36347.65</v>
      </c>
      <c r="D11" s="40">
        <v>36156</v>
      </c>
      <c r="E11" s="40">
        <v>35913.550000000003</v>
      </c>
      <c r="F11" s="40">
        <v>35479.450000000004</v>
      </c>
      <c r="G11" s="40">
        <v>35237.000000000007</v>
      </c>
      <c r="H11" s="40">
        <v>36590.1</v>
      </c>
      <c r="I11" s="40">
        <v>36832.549999999996</v>
      </c>
      <c r="J11" s="40">
        <v>37266.649999999994</v>
      </c>
      <c r="K11" s="31">
        <v>36398.449999999997</v>
      </c>
      <c r="L11" s="31">
        <v>35721.9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2027.95</v>
      </c>
      <c r="D12" s="40">
        <v>2020.2</v>
      </c>
      <c r="E12" s="40">
        <v>2008.1000000000001</v>
      </c>
      <c r="F12" s="40">
        <v>1988.25</v>
      </c>
      <c r="G12" s="40">
        <v>1976.15</v>
      </c>
      <c r="H12" s="40">
        <v>2040.0500000000002</v>
      </c>
      <c r="I12" s="40">
        <v>2052.15</v>
      </c>
      <c r="J12" s="40">
        <v>2072</v>
      </c>
      <c r="K12" s="31">
        <v>2032.3</v>
      </c>
      <c r="L12" s="31">
        <v>2000.35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4640.6499999999996</v>
      </c>
      <c r="D13" s="40">
        <v>4622.75</v>
      </c>
      <c r="E13" s="40">
        <v>4595.5</v>
      </c>
      <c r="F13" s="40">
        <v>4550.3500000000004</v>
      </c>
      <c r="G13" s="40">
        <v>4523.1000000000004</v>
      </c>
      <c r="H13" s="40">
        <v>4667.8999999999996</v>
      </c>
      <c r="I13" s="40">
        <v>4695.1499999999996</v>
      </c>
      <c r="J13" s="40">
        <v>4740.2999999999993</v>
      </c>
      <c r="K13" s="31">
        <v>4650</v>
      </c>
      <c r="L13" s="31">
        <v>4577.6000000000004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34109.199999999997</v>
      </c>
      <c r="D14" s="40">
        <v>34205.616666666669</v>
      </c>
      <c r="E14" s="40">
        <v>33931.083333333336</v>
      </c>
      <c r="F14" s="40">
        <v>33752.966666666667</v>
      </c>
      <c r="G14" s="40">
        <v>33478.433333333334</v>
      </c>
      <c r="H14" s="40">
        <v>34383.733333333337</v>
      </c>
      <c r="I14" s="40">
        <v>34658.266666666663</v>
      </c>
      <c r="J14" s="40">
        <v>34836.383333333339</v>
      </c>
      <c r="K14" s="31">
        <v>34480.15</v>
      </c>
      <c r="L14" s="31">
        <v>34027.5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3622.55</v>
      </c>
      <c r="D15" s="40">
        <v>3610.4</v>
      </c>
      <c r="E15" s="40">
        <v>3588.65</v>
      </c>
      <c r="F15" s="40">
        <v>3554.75</v>
      </c>
      <c r="G15" s="40">
        <v>3533</v>
      </c>
      <c r="H15" s="40">
        <v>3644.3</v>
      </c>
      <c r="I15" s="40">
        <v>3666.05</v>
      </c>
      <c r="J15" s="40">
        <v>3699.9500000000003</v>
      </c>
      <c r="K15" s="31">
        <v>3632.15</v>
      </c>
      <c r="L15" s="31">
        <v>3576.5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7501.1</v>
      </c>
      <c r="D16" s="40">
        <v>7465.8</v>
      </c>
      <c r="E16" s="40">
        <v>7420.7000000000007</v>
      </c>
      <c r="F16" s="40">
        <v>7340.3</v>
      </c>
      <c r="G16" s="40">
        <v>7295.2000000000007</v>
      </c>
      <c r="H16" s="40">
        <v>7546.2000000000007</v>
      </c>
      <c r="I16" s="40">
        <v>7591.3000000000011</v>
      </c>
      <c r="J16" s="40">
        <v>7671.7000000000007</v>
      </c>
      <c r="K16" s="31">
        <v>7510.9</v>
      </c>
      <c r="L16" s="31">
        <v>7385.4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2386.5</v>
      </c>
      <c r="D17" s="40">
        <v>2375.5</v>
      </c>
      <c r="E17" s="40">
        <v>2361</v>
      </c>
      <c r="F17" s="40">
        <v>2335.5</v>
      </c>
      <c r="G17" s="40">
        <v>2321</v>
      </c>
      <c r="H17" s="40">
        <v>2401</v>
      </c>
      <c r="I17" s="40">
        <v>2415.5</v>
      </c>
      <c r="J17" s="40">
        <v>2441</v>
      </c>
      <c r="K17" s="31">
        <v>2390</v>
      </c>
      <c r="L17" s="31">
        <v>2350</v>
      </c>
      <c r="M17" s="31">
        <v>4.5671999999999997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1294.9000000000001</v>
      </c>
      <c r="D18" s="40">
        <v>1283.3833333333334</v>
      </c>
      <c r="E18" s="40">
        <v>1257.7666666666669</v>
      </c>
      <c r="F18" s="40">
        <v>1220.6333333333334</v>
      </c>
      <c r="G18" s="40">
        <v>1195.0166666666669</v>
      </c>
      <c r="H18" s="40">
        <v>1320.5166666666669</v>
      </c>
      <c r="I18" s="40">
        <v>1346.1333333333332</v>
      </c>
      <c r="J18" s="40">
        <v>1383.2666666666669</v>
      </c>
      <c r="K18" s="31">
        <v>1309</v>
      </c>
      <c r="L18" s="31">
        <v>1246.25</v>
      </c>
      <c r="M18" s="31">
        <v>23.423929999999999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933.15</v>
      </c>
      <c r="D19" s="40">
        <v>930.48333333333323</v>
      </c>
      <c r="E19" s="40">
        <v>916.26666666666642</v>
      </c>
      <c r="F19" s="40">
        <v>899.38333333333321</v>
      </c>
      <c r="G19" s="40">
        <v>885.1666666666664</v>
      </c>
      <c r="H19" s="40">
        <v>947.36666666666645</v>
      </c>
      <c r="I19" s="40">
        <v>961.58333333333337</v>
      </c>
      <c r="J19" s="40">
        <v>978.46666666666647</v>
      </c>
      <c r="K19" s="31">
        <v>944.7</v>
      </c>
      <c r="L19" s="31">
        <v>913.6</v>
      </c>
      <c r="M19" s="31">
        <v>10.29523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19137.8</v>
      </c>
      <c r="D20" s="40">
        <v>19082.899999999998</v>
      </c>
      <c r="E20" s="40">
        <v>18965.899999999994</v>
      </c>
      <c r="F20" s="40">
        <v>18793.999999999996</v>
      </c>
      <c r="G20" s="40">
        <v>18676.999999999993</v>
      </c>
      <c r="H20" s="40">
        <v>19254.799999999996</v>
      </c>
      <c r="I20" s="40">
        <v>19371.800000000003</v>
      </c>
      <c r="J20" s="40">
        <v>19543.699999999997</v>
      </c>
      <c r="K20" s="31">
        <v>19199.900000000001</v>
      </c>
      <c r="L20" s="31">
        <v>18911</v>
      </c>
      <c r="M20" s="31">
        <v>5.8470000000000001E-2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1516.55</v>
      </c>
      <c r="D21" s="40">
        <v>1512.2833333333335</v>
      </c>
      <c r="E21" s="40">
        <v>1497.5666666666671</v>
      </c>
      <c r="F21" s="40">
        <v>1478.5833333333335</v>
      </c>
      <c r="G21" s="40">
        <v>1463.866666666667</v>
      </c>
      <c r="H21" s="40">
        <v>1531.2666666666671</v>
      </c>
      <c r="I21" s="40">
        <v>1545.9833333333338</v>
      </c>
      <c r="J21" s="40">
        <v>1564.9666666666672</v>
      </c>
      <c r="K21" s="31">
        <v>1527</v>
      </c>
      <c r="L21" s="31">
        <v>1493.3</v>
      </c>
      <c r="M21" s="31">
        <v>31.498629999999999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1060.3499999999999</v>
      </c>
      <c r="D22" s="40">
        <v>1046.1166666666666</v>
      </c>
      <c r="E22" s="40">
        <v>1029.2333333333331</v>
      </c>
      <c r="F22" s="40">
        <v>998.11666666666656</v>
      </c>
      <c r="G22" s="40">
        <v>981.23333333333312</v>
      </c>
      <c r="H22" s="40">
        <v>1077.2333333333331</v>
      </c>
      <c r="I22" s="40">
        <v>1094.1166666666668</v>
      </c>
      <c r="J22" s="40">
        <v>1125.2333333333331</v>
      </c>
      <c r="K22" s="31">
        <v>1063</v>
      </c>
      <c r="L22" s="31">
        <v>1015</v>
      </c>
      <c r="M22" s="31">
        <v>24.26934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730</v>
      </c>
      <c r="D23" s="40">
        <v>730.83333333333337</v>
      </c>
      <c r="E23" s="40">
        <v>726.26666666666677</v>
      </c>
      <c r="F23" s="40">
        <v>722.53333333333342</v>
      </c>
      <c r="G23" s="40">
        <v>717.96666666666681</v>
      </c>
      <c r="H23" s="40">
        <v>734.56666666666672</v>
      </c>
      <c r="I23" s="40">
        <v>739.13333333333333</v>
      </c>
      <c r="J23" s="40">
        <v>742.86666666666667</v>
      </c>
      <c r="K23" s="31">
        <v>735.4</v>
      </c>
      <c r="L23" s="31">
        <v>727.1</v>
      </c>
      <c r="M23" s="31">
        <v>47.578580000000002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1383.4</v>
      </c>
      <c r="D24" s="40">
        <v>1342.5500000000002</v>
      </c>
      <c r="E24" s="40">
        <v>1298.4000000000003</v>
      </c>
      <c r="F24" s="40">
        <v>1213.4000000000001</v>
      </c>
      <c r="G24" s="40">
        <v>1169.2500000000002</v>
      </c>
      <c r="H24" s="40">
        <v>1427.5500000000004</v>
      </c>
      <c r="I24" s="40">
        <v>1471.7</v>
      </c>
      <c r="J24" s="40">
        <v>1556.7000000000005</v>
      </c>
      <c r="K24" s="31">
        <v>1386.7</v>
      </c>
      <c r="L24" s="31">
        <v>1257.55</v>
      </c>
      <c r="M24" s="31">
        <v>3.6360999999999999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1505.35</v>
      </c>
      <c r="D25" s="40">
        <v>1486.8999999999999</v>
      </c>
      <c r="E25" s="40">
        <v>1468.4499999999998</v>
      </c>
      <c r="F25" s="40">
        <v>1431.55</v>
      </c>
      <c r="G25" s="40">
        <v>1413.1</v>
      </c>
      <c r="H25" s="40">
        <v>1523.7999999999997</v>
      </c>
      <c r="I25" s="40">
        <v>1542.25</v>
      </c>
      <c r="J25" s="40">
        <v>1579.1499999999996</v>
      </c>
      <c r="K25" s="31">
        <v>1505.35</v>
      </c>
      <c r="L25" s="31">
        <v>1450</v>
      </c>
      <c r="M25" s="31">
        <v>4.0167099999999998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109.75</v>
      </c>
      <c r="D26" s="40">
        <v>109.5</v>
      </c>
      <c r="E26" s="40">
        <v>108.35</v>
      </c>
      <c r="F26" s="40">
        <v>106.94999999999999</v>
      </c>
      <c r="G26" s="40">
        <v>105.79999999999998</v>
      </c>
      <c r="H26" s="40">
        <v>110.9</v>
      </c>
      <c r="I26" s="40">
        <v>112.05000000000001</v>
      </c>
      <c r="J26" s="40">
        <v>113.45000000000002</v>
      </c>
      <c r="K26" s="31">
        <v>110.65</v>
      </c>
      <c r="L26" s="31">
        <v>108.1</v>
      </c>
      <c r="M26" s="31">
        <v>30.04167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208.15</v>
      </c>
      <c r="D27" s="40">
        <v>207.18333333333331</v>
      </c>
      <c r="E27" s="40">
        <v>204.36666666666662</v>
      </c>
      <c r="F27" s="40">
        <v>200.58333333333331</v>
      </c>
      <c r="G27" s="40">
        <v>197.76666666666662</v>
      </c>
      <c r="H27" s="40">
        <v>210.96666666666661</v>
      </c>
      <c r="I27" s="40">
        <v>213.78333333333327</v>
      </c>
      <c r="J27" s="40">
        <v>217.56666666666661</v>
      </c>
      <c r="K27" s="31">
        <v>210</v>
      </c>
      <c r="L27" s="31">
        <v>203.4</v>
      </c>
      <c r="M27" s="31">
        <v>33.231050000000003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2231.6999999999998</v>
      </c>
      <c r="D28" s="40">
        <v>2227.9333333333329</v>
      </c>
      <c r="E28" s="40">
        <v>2216.8666666666659</v>
      </c>
      <c r="F28" s="40">
        <v>2202.0333333333328</v>
      </c>
      <c r="G28" s="40">
        <v>2190.9666666666658</v>
      </c>
      <c r="H28" s="40">
        <v>2242.766666666666</v>
      </c>
      <c r="I28" s="40">
        <v>2253.8333333333326</v>
      </c>
      <c r="J28" s="40">
        <v>2268.6666666666661</v>
      </c>
      <c r="K28" s="31">
        <v>2239</v>
      </c>
      <c r="L28" s="31">
        <v>2213.1</v>
      </c>
      <c r="M28" s="31">
        <v>0.24784999999999999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751.25</v>
      </c>
      <c r="D29" s="40">
        <v>750.73333333333323</v>
      </c>
      <c r="E29" s="40">
        <v>742.61666666666645</v>
      </c>
      <c r="F29" s="40">
        <v>733.98333333333323</v>
      </c>
      <c r="G29" s="40">
        <v>725.86666666666645</v>
      </c>
      <c r="H29" s="40">
        <v>759.36666666666645</v>
      </c>
      <c r="I29" s="40">
        <v>767.48333333333323</v>
      </c>
      <c r="J29" s="40">
        <v>776.11666666666645</v>
      </c>
      <c r="K29" s="31">
        <v>758.85</v>
      </c>
      <c r="L29" s="31">
        <v>742.1</v>
      </c>
      <c r="M29" s="31">
        <v>2.1840999999999999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3901.8</v>
      </c>
      <c r="D30" s="40">
        <v>3895.7166666666667</v>
      </c>
      <c r="E30" s="40">
        <v>3858.4333333333334</v>
      </c>
      <c r="F30" s="40">
        <v>3815.0666666666666</v>
      </c>
      <c r="G30" s="40">
        <v>3777.7833333333333</v>
      </c>
      <c r="H30" s="40">
        <v>3939.0833333333335</v>
      </c>
      <c r="I30" s="40">
        <v>3976.3666666666672</v>
      </c>
      <c r="J30" s="40">
        <v>4019.7333333333336</v>
      </c>
      <c r="K30" s="31">
        <v>3933</v>
      </c>
      <c r="L30" s="31">
        <v>3852.35</v>
      </c>
      <c r="M30" s="31">
        <v>0.82413000000000003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694</v>
      </c>
      <c r="D31" s="40">
        <v>691.2166666666667</v>
      </c>
      <c r="E31" s="40">
        <v>686.43333333333339</v>
      </c>
      <c r="F31" s="40">
        <v>678.86666666666667</v>
      </c>
      <c r="G31" s="40">
        <v>674.08333333333337</v>
      </c>
      <c r="H31" s="40">
        <v>698.78333333333342</v>
      </c>
      <c r="I31" s="40">
        <v>703.56666666666672</v>
      </c>
      <c r="J31" s="40">
        <v>711.13333333333344</v>
      </c>
      <c r="K31" s="31">
        <v>696</v>
      </c>
      <c r="L31" s="31">
        <v>683.65</v>
      </c>
      <c r="M31" s="31">
        <v>11.119960000000001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417.7</v>
      </c>
      <c r="D32" s="40">
        <v>416.7</v>
      </c>
      <c r="E32" s="40">
        <v>413</v>
      </c>
      <c r="F32" s="40">
        <v>408.3</v>
      </c>
      <c r="G32" s="40">
        <v>404.6</v>
      </c>
      <c r="H32" s="40">
        <v>421.4</v>
      </c>
      <c r="I32" s="40">
        <v>425.09999999999991</v>
      </c>
      <c r="J32" s="40">
        <v>429.79999999999995</v>
      </c>
      <c r="K32" s="31">
        <v>420.4</v>
      </c>
      <c r="L32" s="31">
        <v>412</v>
      </c>
      <c r="M32" s="31">
        <v>52.354999999999997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4757.55</v>
      </c>
      <c r="D33" s="40">
        <v>4769.05</v>
      </c>
      <c r="E33" s="40">
        <v>4710.1000000000004</v>
      </c>
      <c r="F33" s="40">
        <v>4662.6500000000005</v>
      </c>
      <c r="G33" s="40">
        <v>4603.7000000000007</v>
      </c>
      <c r="H33" s="40">
        <v>4816.5</v>
      </c>
      <c r="I33" s="40">
        <v>4875.4499999999989</v>
      </c>
      <c r="J33" s="40">
        <v>4922.8999999999996</v>
      </c>
      <c r="K33" s="31">
        <v>4828</v>
      </c>
      <c r="L33" s="31">
        <v>4721.6000000000004</v>
      </c>
      <c r="M33" s="31">
        <v>6.3235400000000004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212.45</v>
      </c>
      <c r="D34" s="40">
        <v>212.15</v>
      </c>
      <c r="E34" s="40">
        <v>210.05</v>
      </c>
      <c r="F34" s="40">
        <v>207.65</v>
      </c>
      <c r="G34" s="40">
        <v>205.55</v>
      </c>
      <c r="H34" s="40">
        <v>214.55</v>
      </c>
      <c r="I34" s="40">
        <v>216.64999999999998</v>
      </c>
      <c r="J34" s="40">
        <v>219.05</v>
      </c>
      <c r="K34" s="31">
        <v>214.25</v>
      </c>
      <c r="L34" s="31">
        <v>209.75</v>
      </c>
      <c r="M34" s="31">
        <v>22.062539999999998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121.7</v>
      </c>
      <c r="D35" s="40">
        <v>122.3</v>
      </c>
      <c r="E35" s="40">
        <v>119.89999999999999</v>
      </c>
      <c r="F35" s="40">
        <v>118.1</v>
      </c>
      <c r="G35" s="40">
        <v>115.69999999999999</v>
      </c>
      <c r="H35" s="40">
        <v>124.1</v>
      </c>
      <c r="I35" s="40">
        <v>126.5</v>
      </c>
      <c r="J35" s="40">
        <v>128.30000000000001</v>
      </c>
      <c r="K35" s="31">
        <v>124.7</v>
      </c>
      <c r="L35" s="31">
        <v>120.5</v>
      </c>
      <c r="M35" s="31">
        <v>196.23902000000001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3108.75</v>
      </c>
      <c r="D36" s="40">
        <v>3090.35</v>
      </c>
      <c r="E36" s="40">
        <v>3066.45</v>
      </c>
      <c r="F36" s="40">
        <v>3024.15</v>
      </c>
      <c r="G36" s="40">
        <v>3000.25</v>
      </c>
      <c r="H36" s="40">
        <v>3132.6499999999996</v>
      </c>
      <c r="I36" s="40">
        <v>3156.55</v>
      </c>
      <c r="J36" s="40">
        <v>3198.8499999999995</v>
      </c>
      <c r="K36" s="31">
        <v>3114.25</v>
      </c>
      <c r="L36" s="31">
        <v>3048.05</v>
      </c>
      <c r="M36" s="31">
        <v>10.517469999999999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716.05</v>
      </c>
      <c r="D37" s="40">
        <v>713.26666666666677</v>
      </c>
      <c r="E37" s="40">
        <v>708.78333333333353</v>
      </c>
      <c r="F37" s="40">
        <v>701.51666666666677</v>
      </c>
      <c r="G37" s="40">
        <v>697.03333333333353</v>
      </c>
      <c r="H37" s="40">
        <v>720.53333333333353</v>
      </c>
      <c r="I37" s="40">
        <v>725.01666666666688</v>
      </c>
      <c r="J37" s="40">
        <v>732.28333333333353</v>
      </c>
      <c r="K37" s="31">
        <v>717.75</v>
      </c>
      <c r="L37" s="31">
        <v>706</v>
      </c>
      <c r="M37" s="31">
        <v>32.314210000000003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3888.35</v>
      </c>
      <c r="D38" s="40">
        <v>3874.2166666666672</v>
      </c>
      <c r="E38" s="40">
        <v>3849.4333333333343</v>
      </c>
      <c r="F38" s="40">
        <v>3810.5166666666673</v>
      </c>
      <c r="G38" s="40">
        <v>3785.7333333333345</v>
      </c>
      <c r="H38" s="40">
        <v>3913.1333333333341</v>
      </c>
      <c r="I38" s="40">
        <v>3937.916666666667</v>
      </c>
      <c r="J38" s="40">
        <v>3976.8333333333339</v>
      </c>
      <c r="K38" s="31">
        <v>3899</v>
      </c>
      <c r="L38" s="31">
        <v>3835.3</v>
      </c>
      <c r="M38" s="31">
        <v>2.67923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784.05</v>
      </c>
      <c r="D39" s="40">
        <v>775.85</v>
      </c>
      <c r="E39" s="40">
        <v>762.2</v>
      </c>
      <c r="F39" s="40">
        <v>740.35</v>
      </c>
      <c r="G39" s="40">
        <v>726.7</v>
      </c>
      <c r="H39" s="40">
        <v>797.7</v>
      </c>
      <c r="I39" s="40">
        <v>811.34999999999991</v>
      </c>
      <c r="J39" s="40">
        <v>833.2</v>
      </c>
      <c r="K39" s="31">
        <v>789.5</v>
      </c>
      <c r="L39" s="31">
        <v>754</v>
      </c>
      <c r="M39" s="31">
        <v>125.17507000000001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3720.4</v>
      </c>
      <c r="D40" s="40">
        <v>3727.3333333333335</v>
      </c>
      <c r="E40" s="40">
        <v>3698.0666666666671</v>
      </c>
      <c r="F40" s="40">
        <v>3675.7333333333336</v>
      </c>
      <c r="G40" s="40">
        <v>3646.4666666666672</v>
      </c>
      <c r="H40" s="40">
        <v>3749.666666666667</v>
      </c>
      <c r="I40" s="40">
        <v>3778.9333333333334</v>
      </c>
      <c r="J40" s="40">
        <v>3801.2666666666669</v>
      </c>
      <c r="K40" s="31">
        <v>3756.6</v>
      </c>
      <c r="L40" s="31">
        <v>3705</v>
      </c>
      <c r="M40" s="31">
        <v>5.6190300000000004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7165.5</v>
      </c>
      <c r="D41" s="40">
        <v>7114.166666666667</v>
      </c>
      <c r="E41" s="40">
        <v>7031.3333333333339</v>
      </c>
      <c r="F41" s="40">
        <v>6897.166666666667</v>
      </c>
      <c r="G41" s="40">
        <v>6814.3333333333339</v>
      </c>
      <c r="H41" s="40">
        <v>7248.3333333333339</v>
      </c>
      <c r="I41" s="40">
        <v>7331.1666666666679</v>
      </c>
      <c r="J41" s="40">
        <v>7465.3333333333339</v>
      </c>
      <c r="K41" s="31">
        <v>7197</v>
      </c>
      <c r="L41" s="31">
        <v>6980</v>
      </c>
      <c r="M41" s="31">
        <v>15.04382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16560.400000000001</v>
      </c>
      <c r="D42" s="40">
        <v>16471.8</v>
      </c>
      <c r="E42" s="40">
        <v>16348.599999999999</v>
      </c>
      <c r="F42" s="40">
        <v>16136.8</v>
      </c>
      <c r="G42" s="40">
        <v>16013.599999999999</v>
      </c>
      <c r="H42" s="40">
        <v>16683.599999999999</v>
      </c>
      <c r="I42" s="40">
        <v>16806.800000000003</v>
      </c>
      <c r="J42" s="40">
        <v>17018.599999999999</v>
      </c>
      <c r="K42" s="31">
        <v>16595</v>
      </c>
      <c r="L42" s="31">
        <v>16260</v>
      </c>
      <c r="M42" s="31">
        <v>3.3603800000000001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4239.3</v>
      </c>
      <c r="D43" s="40">
        <v>4249.45</v>
      </c>
      <c r="E43" s="40">
        <v>4199.8999999999996</v>
      </c>
      <c r="F43" s="40">
        <v>4160.5</v>
      </c>
      <c r="G43" s="40">
        <v>4110.95</v>
      </c>
      <c r="H43" s="40">
        <v>4288.8499999999995</v>
      </c>
      <c r="I43" s="40">
        <v>4338.4000000000005</v>
      </c>
      <c r="J43" s="40">
        <v>4377.7999999999993</v>
      </c>
      <c r="K43" s="31">
        <v>4299</v>
      </c>
      <c r="L43" s="31">
        <v>4210.05</v>
      </c>
      <c r="M43" s="31">
        <v>0.39517000000000002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2272.65</v>
      </c>
      <c r="D44" s="40">
        <v>2280.5</v>
      </c>
      <c r="E44" s="40">
        <v>2243.5</v>
      </c>
      <c r="F44" s="40">
        <v>2214.35</v>
      </c>
      <c r="G44" s="40">
        <v>2177.35</v>
      </c>
      <c r="H44" s="40">
        <v>2309.65</v>
      </c>
      <c r="I44" s="40">
        <v>2346.65</v>
      </c>
      <c r="J44" s="40">
        <v>2375.8000000000002</v>
      </c>
      <c r="K44" s="31">
        <v>2317.5</v>
      </c>
      <c r="L44" s="31">
        <v>2251.35</v>
      </c>
      <c r="M44" s="31">
        <v>5.0246500000000003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285.89999999999998</v>
      </c>
      <c r="D45" s="40">
        <v>283.83333333333331</v>
      </c>
      <c r="E45" s="40">
        <v>280.66666666666663</v>
      </c>
      <c r="F45" s="40">
        <v>275.43333333333334</v>
      </c>
      <c r="G45" s="40">
        <v>272.26666666666665</v>
      </c>
      <c r="H45" s="40">
        <v>289.06666666666661</v>
      </c>
      <c r="I45" s="40">
        <v>292.23333333333323</v>
      </c>
      <c r="J45" s="40">
        <v>297.46666666666658</v>
      </c>
      <c r="K45" s="31">
        <v>287</v>
      </c>
      <c r="L45" s="31">
        <v>278.60000000000002</v>
      </c>
      <c r="M45" s="31">
        <v>68.61797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76.95</v>
      </c>
      <c r="D46" s="40">
        <v>76.283333333333346</v>
      </c>
      <c r="E46" s="40">
        <v>75.416666666666686</v>
      </c>
      <c r="F46" s="40">
        <v>73.88333333333334</v>
      </c>
      <c r="G46" s="40">
        <v>73.01666666666668</v>
      </c>
      <c r="H46" s="40">
        <v>77.816666666666691</v>
      </c>
      <c r="I46" s="40">
        <v>78.683333333333337</v>
      </c>
      <c r="J46" s="40">
        <v>80.216666666666697</v>
      </c>
      <c r="K46" s="31">
        <v>77.150000000000006</v>
      </c>
      <c r="L46" s="31">
        <v>74.75</v>
      </c>
      <c r="M46" s="31">
        <v>219.09936999999999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67.95</v>
      </c>
      <c r="D47" s="40">
        <v>68</v>
      </c>
      <c r="E47" s="40">
        <v>67.45</v>
      </c>
      <c r="F47" s="40">
        <v>66.95</v>
      </c>
      <c r="G47" s="40">
        <v>66.400000000000006</v>
      </c>
      <c r="H47" s="40">
        <v>68.5</v>
      </c>
      <c r="I47" s="40">
        <v>69.050000000000011</v>
      </c>
      <c r="J47" s="40">
        <v>69.55</v>
      </c>
      <c r="K47" s="31">
        <v>68.55</v>
      </c>
      <c r="L47" s="31">
        <v>67.5</v>
      </c>
      <c r="M47" s="31">
        <v>17.98366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1769</v>
      </c>
      <c r="D48" s="40">
        <v>1757.6499999999999</v>
      </c>
      <c r="E48" s="40">
        <v>1734.3999999999996</v>
      </c>
      <c r="F48" s="40">
        <v>1699.7999999999997</v>
      </c>
      <c r="G48" s="40">
        <v>1676.5499999999995</v>
      </c>
      <c r="H48" s="40">
        <v>1792.2499999999998</v>
      </c>
      <c r="I48" s="40">
        <v>1815.5000000000002</v>
      </c>
      <c r="J48" s="40">
        <v>1850.1</v>
      </c>
      <c r="K48" s="31">
        <v>1780.9</v>
      </c>
      <c r="L48" s="31">
        <v>1723.05</v>
      </c>
      <c r="M48" s="31">
        <v>9.0835500000000007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810.65</v>
      </c>
      <c r="D49" s="40">
        <v>803.61666666666667</v>
      </c>
      <c r="E49" s="40">
        <v>795.2833333333333</v>
      </c>
      <c r="F49" s="40">
        <v>779.91666666666663</v>
      </c>
      <c r="G49" s="40">
        <v>771.58333333333326</v>
      </c>
      <c r="H49" s="40">
        <v>818.98333333333335</v>
      </c>
      <c r="I49" s="40">
        <v>827.31666666666661</v>
      </c>
      <c r="J49" s="40">
        <v>842.68333333333339</v>
      </c>
      <c r="K49" s="31">
        <v>811.95</v>
      </c>
      <c r="L49" s="31">
        <v>788.25</v>
      </c>
      <c r="M49" s="31">
        <v>9.2257300000000004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184.05</v>
      </c>
      <c r="D50" s="40">
        <v>184.83333333333334</v>
      </c>
      <c r="E50" s="40">
        <v>182.91666666666669</v>
      </c>
      <c r="F50" s="40">
        <v>181.78333333333333</v>
      </c>
      <c r="G50" s="40">
        <v>179.86666666666667</v>
      </c>
      <c r="H50" s="40">
        <v>185.9666666666667</v>
      </c>
      <c r="I50" s="40">
        <v>187.88333333333338</v>
      </c>
      <c r="J50" s="40">
        <v>189.01666666666671</v>
      </c>
      <c r="K50" s="31">
        <v>186.75</v>
      </c>
      <c r="L50" s="31">
        <v>183.7</v>
      </c>
      <c r="M50" s="31">
        <v>45.397410000000001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759.8</v>
      </c>
      <c r="D51" s="40">
        <v>755.81666666666661</v>
      </c>
      <c r="E51" s="40">
        <v>736.63333333333321</v>
      </c>
      <c r="F51" s="40">
        <v>713.46666666666658</v>
      </c>
      <c r="G51" s="40">
        <v>694.28333333333319</v>
      </c>
      <c r="H51" s="40">
        <v>778.98333333333323</v>
      </c>
      <c r="I51" s="40">
        <v>798.16666666666663</v>
      </c>
      <c r="J51" s="40">
        <v>821.33333333333326</v>
      </c>
      <c r="K51" s="31">
        <v>775</v>
      </c>
      <c r="L51" s="31">
        <v>732.65</v>
      </c>
      <c r="M51" s="31">
        <v>42.528599999999997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54.1</v>
      </c>
      <c r="D52" s="40">
        <v>54.199999999999996</v>
      </c>
      <c r="E52" s="40">
        <v>53.249999999999993</v>
      </c>
      <c r="F52" s="40">
        <v>52.4</v>
      </c>
      <c r="G52" s="40">
        <v>51.449999999999996</v>
      </c>
      <c r="H52" s="40">
        <v>55.04999999999999</v>
      </c>
      <c r="I52" s="40">
        <v>55.999999999999993</v>
      </c>
      <c r="J52" s="40">
        <v>56.849999999999987</v>
      </c>
      <c r="K52" s="31">
        <v>55.15</v>
      </c>
      <c r="L52" s="31">
        <v>53.35</v>
      </c>
      <c r="M52" s="31">
        <v>296.54255999999998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472.55</v>
      </c>
      <c r="D53" s="40">
        <v>473.01666666666671</v>
      </c>
      <c r="E53" s="40">
        <v>471.13333333333344</v>
      </c>
      <c r="F53" s="40">
        <v>469.71666666666675</v>
      </c>
      <c r="G53" s="40">
        <v>467.83333333333348</v>
      </c>
      <c r="H53" s="40">
        <v>474.43333333333339</v>
      </c>
      <c r="I53" s="40">
        <v>476.31666666666672</v>
      </c>
      <c r="J53" s="40">
        <v>477.73333333333335</v>
      </c>
      <c r="K53" s="31">
        <v>474.9</v>
      </c>
      <c r="L53" s="31">
        <v>471.6</v>
      </c>
      <c r="M53" s="31">
        <v>45.1492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620.45000000000005</v>
      </c>
      <c r="D54" s="40">
        <v>611.85</v>
      </c>
      <c r="E54" s="40">
        <v>598.70000000000005</v>
      </c>
      <c r="F54" s="40">
        <v>576.95000000000005</v>
      </c>
      <c r="G54" s="40">
        <v>563.80000000000007</v>
      </c>
      <c r="H54" s="40">
        <v>633.6</v>
      </c>
      <c r="I54" s="40">
        <v>646.74999999999989</v>
      </c>
      <c r="J54" s="40">
        <v>668.5</v>
      </c>
      <c r="K54" s="31">
        <v>625</v>
      </c>
      <c r="L54" s="31">
        <v>590.1</v>
      </c>
      <c r="M54" s="31">
        <v>397.59784999999999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356.6</v>
      </c>
      <c r="D55" s="40">
        <v>354.05</v>
      </c>
      <c r="E55" s="40">
        <v>350.1</v>
      </c>
      <c r="F55" s="40">
        <v>343.6</v>
      </c>
      <c r="G55" s="40">
        <v>339.65000000000003</v>
      </c>
      <c r="H55" s="40">
        <v>360.55</v>
      </c>
      <c r="I55" s="40">
        <v>364.49999999999994</v>
      </c>
      <c r="J55" s="40">
        <v>371</v>
      </c>
      <c r="K55" s="31">
        <v>358</v>
      </c>
      <c r="L55" s="31">
        <v>347.55</v>
      </c>
      <c r="M55" s="31">
        <v>29.051300000000001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1186</v>
      </c>
      <c r="D56" s="40">
        <v>1194</v>
      </c>
      <c r="E56" s="40">
        <v>1174</v>
      </c>
      <c r="F56" s="40">
        <v>1162</v>
      </c>
      <c r="G56" s="40">
        <v>1142</v>
      </c>
      <c r="H56" s="40">
        <v>1206</v>
      </c>
      <c r="I56" s="40">
        <v>1226</v>
      </c>
      <c r="J56" s="40">
        <v>1238</v>
      </c>
      <c r="K56" s="31">
        <v>1214</v>
      </c>
      <c r="L56" s="31">
        <v>1182</v>
      </c>
      <c r="M56" s="31">
        <v>1.20939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13826</v>
      </c>
      <c r="D57" s="40">
        <v>13782.216666666667</v>
      </c>
      <c r="E57" s="40">
        <v>13694.433333333334</v>
      </c>
      <c r="F57" s="40">
        <v>13562.866666666667</v>
      </c>
      <c r="G57" s="40">
        <v>13475.083333333334</v>
      </c>
      <c r="H57" s="40">
        <v>13913.783333333335</v>
      </c>
      <c r="I57" s="40">
        <v>14001.566666666668</v>
      </c>
      <c r="J57" s="40">
        <v>14133.133333333335</v>
      </c>
      <c r="K57" s="31">
        <v>13870</v>
      </c>
      <c r="L57" s="31">
        <v>13650.65</v>
      </c>
      <c r="M57" s="31">
        <v>0.17752000000000001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3986.35</v>
      </c>
      <c r="D58" s="40">
        <v>3970.6999999999994</v>
      </c>
      <c r="E58" s="40">
        <v>3947.8499999999985</v>
      </c>
      <c r="F58" s="40">
        <v>3909.349999999999</v>
      </c>
      <c r="G58" s="40">
        <v>3886.4999999999982</v>
      </c>
      <c r="H58" s="40">
        <v>4009.1999999999989</v>
      </c>
      <c r="I58" s="40">
        <v>4032.05</v>
      </c>
      <c r="J58" s="40">
        <v>4070.5499999999993</v>
      </c>
      <c r="K58" s="31">
        <v>3993.55</v>
      </c>
      <c r="L58" s="31">
        <v>3932.2</v>
      </c>
      <c r="M58" s="31">
        <v>4.6652399999999998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790.15</v>
      </c>
      <c r="D59" s="40">
        <v>781.7166666666667</v>
      </c>
      <c r="E59" s="40">
        <v>770.43333333333339</v>
      </c>
      <c r="F59" s="40">
        <v>750.7166666666667</v>
      </c>
      <c r="G59" s="40">
        <v>739.43333333333339</v>
      </c>
      <c r="H59" s="40">
        <v>801.43333333333339</v>
      </c>
      <c r="I59" s="40">
        <v>812.7166666666667</v>
      </c>
      <c r="J59" s="40">
        <v>832.43333333333339</v>
      </c>
      <c r="K59" s="31">
        <v>793</v>
      </c>
      <c r="L59" s="31">
        <v>762</v>
      </c>
      <c r="M59" s="31">
        <v>6.6093200000000003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555</v>
      </c>
      <c r="D60" s="40">
        <v>553.76666666666677</v>
      </c>
      <c r="E60" s="40">
        <v>550.08333333333348</v>
      </c>
      <c r="F60" s="40">
        <v>545.16666666666674</v>
      </c>
      <c r="G60" s="40">
        <v>541.48333333333346</v>
      </c>
      <c r="H60" s="40">
        <v>558.68333333333351</v>
      </c>
      <c r="I60" s="40">
        <v>562.36666666666667</v>
      </c>
      <c r="J60" s="40">
        <v>567.28333333333353</v>
      </c>
      <c r="K60" s="31">
        <v>557.45000000000005</v>
      </c>
      <c r="L60" s="31">
        <v>548.85</v>
      </c>
      <c r="M60" s="31">
        <v>22.48028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155.25</v>
      </c>
      <c r="D61" s="40">
        <v>154.38333333333333</v>
      </c>
      <c r="E61" s="40">
        <v>152.96666666666664</v>
      </c>
      <c r="F61" s="40">
        <v>150.68333333333331</v>
      </c>
      <c r="G61" s="40">
        <v>149.26666666666662</v>
      </c>
      <c r="H61" s="40">
        <v>156.66666666666666</v>
      </c>
      <c r="I61" s="40">
        <v>158.08333333333334</v>
      </c>
      <c r="J61" s="40">
        <v>160.36666666666667</v>
      </c>
      <c r="K61" s="31">
        <v>155.80000000000001</v>
      </c>
      <c r="L61" s="31">
        <v>152.1</v>
      </c>
      <c r="M61" s="31">
        <v>129.7072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133.1</v>
      </c>
      <c r="D62" s="40">
        <v>133.21666666666667</v>
      </c>
      <c r="E62" s="40">
        <v>131.98333333333335</v>
      </c>
      <c r="F62" s="40">
        <v>130.86666666666667</v>
      </c>
      <c r="G62" s="40">
        <v>129.63333333333335</v>
      </c>
      <c r="H62" s="40">
        <v>134.33333333333334</v>
      </c>
      <c r="I62" s="40">
        <v>135.56666666666663</v>
      </c>
      <c r="J62" s="40">
        <v>136.68333333333334</v>
      </c>
      <c r="K62" s="31">
        <v>134.44999999999999</v>
      </c>
      <c r="L62" s="31">
        <v>132.1</v>
      </c>
      <c r="M62" s="31">
        <v>7.4602399999999998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548.20000000000005</v>
      </c>
      <c r="D63" s="40">
        <v>540.91666666666663</v>
      </c>
      <c r="E63" s="40">
        <v>531.88333333333321</v>
      </c>
      <c r="F63" s="40">
        <v>515.56666666666661</v>
      </c>
      <c r="G63" s="40">
        <v>506.53333333333319</v>
      </c>
      <c r="H63" s="40">
        <v>557.23333333333323</v>
      </c>
      <c r="I63" s="40">
        <v>566.26666666666677</v>
      </c>
      <c r="J63" s="40">
        <v>582.58333333333326</v>
      </c>
      <c r="K63" s="31">
        <v>549.95000000000005</v>
      </c>
      <c r="L63" s="31">
        <v>524.6</v>
      </c>
      <c r="M63" s="31">
        <v>36.670589999999997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934.7</v>
      </c>
      <c r="D64" s="40">
        <v>930.55000000000007</v>
      </c>
      <c r="E64" s="40">
        <v>924.60000000000014</v>
      </c>
      <c r="F64" s="40">
        <v>914.50000000000011</v>
      </c>
      <c r="G64" s="40">
        <v>908.55000000000018</v>
      </c>
      <c r="H64" s="40">
        <v>940.65000000000009</v>
      </c>
      <c r="I64" s="40">
        <v>946.60000000000014</v>
      </c>
      <c r="J64" s="40">
        <v>956.7</v>
      </c>
      <c r="K64" s="31">
        <v>936.5</v>
      </c>
      <c r="L64" s="31">
        <v>920.45</v>
      </c>
      <c r="M64" s="31">
        <v>20.16968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151.9</v>
      </c>
      <c r="D65" s="40">
        <v>150.88333333333333</v>
      </c>
      <c r="E65" s="40">
        <v>149.51666666666665</v>
      </c>
      <c r="F65" s="40">
        <v>147.13333333333333</v>
      </c>
      <c r="G65" s="40">
        <v>145.76666666666665</v>
      </c>
      <c r="H65" s="40">
        <v>153.26666666666665</v>
      </c>
      <c r="I65" s="40">
        <v>154.63333333333333</v>
      </c>
      <c r="J65" s="40">
        <v>157.01666666666665</v>
      </c>
      <c r="K65" s="31">
        <v>152.25</v>
      </c>
      <c r="L65" s="31">
        <v>148.5</v>
      </c>
      <c r="M65" s="31">
        <v>21.711310000000001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143.6</v>
      </c>
      <c r="D66" s="40">
        <v>142.04999999999998</v>
      </c>
      <c r="E66" s="40">
        <v>140.14999999999998</v>
      </c>
      <c r="F66" s="40">
        <v>136.69999999999999</v>
      </c>
      <c r="G66" s="40">
        <v>134.79999999999998</v>
      </c>
      <c r="H66" s="40">
        <v>145.49999999999997</v>
      </c>
      <c r="I66" s="40">
        <v>147.4</v>
      </c>
      <c r="J66" s="40">
        <v>150.84999999999997</v>
      </c>
      <c r="K66" s="31">
        <v>143.94999999999999</v>
      </c>
      <c r="L66" s="31">
        <v>138.6</v>
      </c>
      <c r="M66" s="31">
        <v>113.3369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5121.45</v>
      </c>
      <c r="D67" s="40">
        <v>5119.1333333333332</v>
      </c>
      <c r="E67" s="40">
        <v>5083.9166666666661</v>
      </c>
      <c r="F67" s="40">
        <v>5046.3833333333332</v>
      </c>
      <c r="G67" s="40">
        <v>5011.1666666666661</v>
      </c>
      <c r="H67" s="40">
        <v>5156.6666666666661</v>
      </c>
      <c r="I67" s="40">
        <v>5191.8833333333332</v>
      </c>
      <c r="J67" s="40">
        <v>5229.4166666666661</v>
      </c>
      <c r="K67" s="31">
        <v>5154.3500000000004</v>
      </c>
      <c r="L67" s="31">
        <v>5081.6000000000004</v>
      </c>
      <c r="M67" s="31">
        <v>2.5297100000000001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1699.15</v>
      </c>
      <c r="D68" s="40">
        <v>1685.5833333333333</v>
      </c>
      <c r="E68" s="40">
        <v>1669.1666666666665</v>
      </c>
      <c r="F68" s="40">
        <v>1639.1833333333332</v>
      </c>
      <c r="G68" s="40">
        <v>1622.7666666666664</v>
      </c>
      <c r="H68" s="40">
        <v>1715.5666666666666</v>
      </c>
      <c r="I68" s="40">
        <v>1731.9833333333331</v>
      </c>
      <c r="J68" s="40">
        <v>1761.9666666666667</v>
      </c>
      <c r="K68" s="31">
        <v>1702</v>
      </c>
      <c r="L68" s="31">
        <v>1655.6</v>
      </c>
      <c r="M68" s="31">
        <v>7.5385400000000002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679.9</v>
      </c>
      <c r="D69" s="40">
        <v>672.55000000000007</v>
      </c>
      <c r="E69" s="40">
        <v>662.35000000000014</v>
      </c>
      <c r="F69" s="40">
        <v>644.80000000000007</v>
      </c>
      <c r="G69" s="40">
        <v>634.60000000000014</v>
      </c>
      <c r="H69" s="40">
        <v>690.10000000000014</v>
      </c>
      <c r="I69" s="40">
        <v>700.30000000000018</v>
      </c>
      <c r="J69" s="40">
        <v>717.85000000000014</v>
      </c>
      <c r="K69" s="31">
        <v>682.75</v>
      </c>
      <c r="L69" s="31">
        <v>655</v>
      </c>
      <c r="M69" s="31">
        <v>21.40598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786.85</v>
      </c>
      <c r="D70" s="40">
        <v>782.66666666666663</v>
      </c>
      <c r="E70" s="40">
        <v>774.48333333333323</v>
      </c>
      <c r="F70" s="40">
        <v>762.11666666666656</v>
      </c>
      <c r="G70" s="40">
        <v>753.93333333333317</v>
      </c>
      <c r="H70" s="40">
        <v>795.0333333333333</v>
      </c>
      <c r="I70" s="40">
        <v>803.2166666666667</v>
      </c>
      <c r="J70" s="40">
        <v>815.58333333333337</v>
      </c>
      <c r="K70" s="31">
        <v>790.85</v>
      </c>
      <c r="L70" s="31">
        <v>770.3</v>
      </c>
      <c r="M70" s="31">
        <v>5.9930899999999996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470.75</v>
      </c>
      <c r="D71" s="40">
        <v>468.98333333333335</v>
      </c>
      <c r="E71" s="40">
        <v>464.01666666666671</v>
      </c>
      <c r="F71" s="40">
        <v>457.28333333333336</v>
      </c>
      <c r="G71" s="40">
        <v>452.31666666666672</v>
      </c>
      <c r="H71" s="40">
        <v>475.7166666666667</v>
      </c>
      <c r="I71" s="40">
        <v>480.68333333333339</v>
      </c>
      <c r="J71" s="40">
        <v>487.41666666666669</v>
      </c>
      <c r="K71" s="31">
        <v>473.95</v>
      </c>
      <c r="L71" s="31">
        <v>462.25</v>
      </c>
      <c r="M71" s="31">
        <v>8.76539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999.4</v>
      </c>
      <c r="D72" s="40">
        <v>994.11666666666667</v>
      </c>
      <c r="E72" s="40">
        <v>985.2833333333333</v>
      </c>
      <c r="F72" s="40">
        <v>971.16666666666663</v>
      </c>
      <c r="G72" s="40">
        <v>962.33333333333326</v>
      </c>
      <c r="H72" s="40">
        <v>1008.2333333333333</v>
      </c>
      <c r="I72" s="40">
        <v>1017.0666666666666</v>
      </c>
      <c r="J72" s="40">
        <v>1031.1833333333334</v>
      </c>
      <c r="K72" s="31">
        <v>1002.95</v>
      </c>
      <c r="L72" s="31">
        <v>980</v>
      </c>
      <c r="M72" s="31">
        <v>7.49688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319.8</v>
      </c>
      <c r="D73" s="40">
        <v>317.58333333333331</v>
      </c>
      <c r="E73" s="40">
        <v>314.26666666666665</v>
      </c>
      <c r="F73" s="40">
        <v>308.73333333333335</v>
      </c>
      <c r="G73" s="40">
        <v>305.41666666666669</v>
      </c>
      <c r="H73" s="40">
        <v>323.11666666666662</v>
      </c>
      <c r="I73" s="40">
        <v>326.43333333333334</v>
      </c>
      <c r="J73" s="40">
        <v>331.96666666666658</v>
      </c>
      <c r="K73" s="31">
        <v>320.89999999999998</v>
      </c>
      <c r="L73" s="31">
        <v>312.05</v>
      </c>
      <c r="M73" s="31">
        <v>68.602500000000006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616.75</v>
      </c>
      <c r="D74" s="40">
        <v>614.76666666666665</v>
      </c>
      <c r="E74" s="40">
        <v>611.98333333333335</v>
      </c>
      <c r="F74" s="40">
        <v>607.2166666666667</v>
      </c>
      <c r="G74" s="40">
        <v>604.43333333333339</v>
      </c>
      <c r="H74" s="40">
        <v>619.5333333333333</v>
      </c>
      <c r="I74" s="40">
        <v>622.31666666666661</v>
      </c>
      <c r="J74" s="40">
        <v>627.08333333333326</v>
      </c>
      <c r="K74" s="31">
        <v>617.54999999999995</v>
      </c>
      <c r="L74" s="31">
        <v>610</v>
      </c>
      <c r="M74" s="31">
        <v>12.9945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2179.5</v>
      </c>
      <c r="D75" s="40">
        <v>2137.4666666666667</v>
      </c>
      <c r="E75" s="40">
        <v>2082.0333333333333</v>
      </c>
      <c r="F75" s="40">
        <v>1984.5666666666666</v>
      </c>
      <c r="G75" s="40">
        <v>1929.1333333333332</v>
      </c>
      <c r="H75" s="40">
        <v>2234.9333333333334</v>
      </c>
      <c r="I75" s="40">
        <v>2290.3666666666668</v>
      </c>
      <c r="J75" s="40">
        <v>2387.8333333333335</v>
      </c>
      <c r="K75" s="31">
        <v>2192.9</v>
      </c>
      <c r="L75" s="31">
        <v>2040</v>
      </c>
      <c r="M75" s="31">
        <v>4.0379399999999999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2270.1999999999998</v>
      </c>
      <c r="D76" s="40">
        <v>2231.7333333333331</v>
      </c>
      <c r="E76" s="40">
        <v>2183.4666666666662</v>
      </c>
      <c r="F76" s="40">
        <v>2096.7333333333331</v>
      </c>
      <c r="G76" s="40">
        <v>2048.4666666666662</v>
      </c>
      <c r="H76" s="40">
        <v>2318.4666666666662</v>
      </c>
      <c r="I76" s="40">
        <v>2366.7333333333336</v>
      </c>
      <c r="J76" s="40">
        <v>2453.4666666666662</v>
      </c>
      <c r="K76" s="31">
        <v>2280</v>
      </c>
      <c r="L76" s="31">
        <v>2145</v>
      </c>
      <c r="M76" s="31">
        <v>36.714309999999998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198</v>
      </c>
      <c r="D77" s="40">
        <v>195.53333333333333</v>
      </c>
      <c r="E77" s="40">
        <v>190.56666666666666</v>
      </c>
      <c r="F77" s="40">
        <v>183.13333333333333</v>
      </c>
      <c r="G77" s="40">
        <v>178.16666666666666</v>
      </c>
      <c r="H77" s="40">
        <v>202.96666666666667</v>
      </c>
      <c r="I77" s="40">
        <v>207.93333333333331</v>
      </c>
      <c r="J77" s="40">
        <v>215.36666666666667</v>
      </c>
      <c r="K77" s="31">
        <v>200.5</v>
      </c>
      <c r="L77" s="31">
        <v>188.1</v>
      </c>
      <c r="M77" s="31">
        <v>10.829689999999999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5104.25</v>
      </c>
      <c r="D78" s="40">
        <v>5056.0666666666666</v>
      </c>
      <c r="E78" s="40">
        <v>4978.1833333333334</v>
      </c>
      <c r="F78" s="40">
        <v>4852.1166666666668</v>
      </c>
      <c r="G78" s="40">
        <v>4774.2333333333336</v>
      </c>
      <c r="H78" s="40">
        <v>5182.1333333333332</v>
      </c>
      <c r="I78" s="40">
        <v>5260.0166666666664</v>
      </c>
      <c r="J78" s="40">
        <v>5386.083333333333</v>
      </c>
      <c r="K78" s="31">
        <v>5133.95</v>
      </c>
      <c r="L78" s="31">
        <v>4930</v>
      </c>
      <c r="M78" s="31">
        <v>8.6673899999999993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4115.2</v>
      </c>
      <c r="D79" s="40">
        <v>4100.4333333333334</v>
      </c>
      <c r="E79" s="40">
        <v>4015.8666666666668</v>
      </c>
      <c r="F79" s="40">
        <v>3916.5333333333333</v>
      </c>
      <c r="G79" s="40">
        <v>3831.9666666666667</v>
      </c>
      <c r="H79" s="40">
        <v>4199.7666666666664</v>
      </c>
      <c r="I79" s="40">
        <v>4284.3333333333339</v>
      </c>
      <c r="J79" s="40">
        <v>4383.666666666667</v>
      </c>
      <c r="K79" s="31">
        <v>4185</v>
      </c>
      <c r="L79" s="31">
        <v>4001.1</v>
      </c>
      <c r="M79" s="31">
        <v>3.1322899999999998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3965.35</v>
      </c>
      <c r="D80" s="40">
        <v>3938.1166666666668</v>
      </c>
      <c r="E80" s="40">
        <v>3877.2333333333336</v>
      </c>
      <c r="F80" s="40">
        <v>3789.1166666666668</v>
      </c>
      <c r="G80" s="40">
        <v>3728.2333333333336</v>
      </c>
      <c r="H80" s="40">
        <v>4026.2333333333336</v>
      </c>
      <c r="I80" s="40">
        <v>4087.1166666666668</v>
      </c>
      <c r="J80" s="40">
        <v>4175.2333333333336</v>
      </c>
      <c r="K80" s="31">
        <v>3999</v>
      </c>
      <c r="L80" s="31">
        <v>3850</v>
      </c>
      <c r="M80" s="31">
        <v>3.0079099999999999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4677.8500000000004</v>
      </c>
      <c r="D81" s="40">
        <v>4651.9666666666672</v>
      </c>
      <c r="E81" s="40">
        <v>4603.9333333333343</v>
      </c>
      <c r="F81" s="40">
        <v>4530.0166666666673</v>
      </c>
      <c r="G81" s="40">
        <v>4481.9833333333345</v>
      </c>
      <c r="H81" s="40">
        <v>4725.8833333333341</v>
      </c>
      <c r="I81" s="40">
        <v>4773.916666666667</v>
      </c>
      <c r="J81" s="40">
        <v>4847.8333333333339</v>
      </c>
      <c r="K81" s="31">
        <v>4700</v>
      </c>
      <c r="L81" s="31">
        <v>4578.05</v>
      </c>
      <c r="M81" s="31">
        <v>6.2836699999999999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2553.9499999999998</v>
      </c>
      <c r="D82" s="40">
        <v>2569.3166666666666</v>
      </c>
      <c r="E82" s="40">
        <v>2530.4333333333334</v>
      </c>
      <c r="F82" s="40">
        <v>2506.916666666667</v>
      </c>
      <c r="G82" s="40">
        <v>2468.0333333333338</v>
      </c>
      <c r="H82" s="40">
        <v>2592.833333333333</v>
      </c>
      <c r="I82" s="40">
        <v>2631.7166666666662</v>
      </c>
      <c r="J82" s="40">
        <v>2655.2333333333327</v>
      </c>
      <c r="K82" s="31">
        <v>2608.1999999999998</v>
      </c>
      <c r="L82" s="31">
        <v>2545.8000000000002</v>
      </c>
      <c r="M82" s="31">
        <v>9.2619399999999992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608.20000000000005</v>
      </c>
      <c r="D83" s="40">
        <v>604.68333333333339</v>
      </c>
      <c r="E83" s="40">
        <v>594.86666666666679</v>
      </c>
      <c r="F83" s="40">
        <v>581.53333333333342</v>
      </c>
      <c r="G83" s="40">
        <v>571.71666666666681</v>
      </c>
      <c r="H83" s="40">
        <v>618.01666666666677</v>
      </c>
      <c r="I83" s="40">
        <v>627.83333333333337</v>
      </c>
      <c r="J83" s="40">
        <v>641.16666666666674</v>
      </c>
      <c r="K83" s="31">
        <v>614.5</v>
      </c>
      <c r="L83" s="31">
        <v>591.35</v>
      </c>
      <c r="M83" s="31">
        <v>5.5583400000000003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1677.15</v>
      </c>
      <c r="D84" s="40">
        <v>1687.3833333333332</v>
      </c>
      <c r="E84" s="40">
        <v>1654.7666666666664</v>
      </c>
      <c r="F84" s="40">
        <v>1632.3833333333332</v>
      </c>
      <c r="G84" s="40">
        <v>1599.7666666666664</v>
      </c>
      <c r="H84" s="40">
        <v>1709.7666666666664</v>
      </c>
      <c r="I84" s="40">
        <v>1742.3833333333332</v>
      </c>
      <c r="J84" s="40">
        <v>1764.7666666666664</v>
      </c>
      <c r="K84" s="31">
        <v>1720</v>
      </c>
      <c r="L84" s="31">
        <v>1665</v>
      </c>
      <c r="M84" s="31">
        <v>0.40766000000000002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1366.4</v>
      </c>
      <c r="D85" s="40">
        <v>1365.0166666666667</v>
      </c>
      <c r="E85" s="40">
        <v>1351.3833333333332</v>
      </c>
      <c r="F85" s="40">
        <v>1336.3666666666666</v>
      </c>
      <c r="G85" s="40">
        <v>1322.7333333333331</v>
      </c>
      <c r="H85" s="40">
        <v>1380.0333333333333</v>
      </c>
      <c r="I85" s="40">
        <v>1393.666666666667</v>
      </c>
      <c r="J85" s="40">
        <v>1408.6833333333334</v>
      </c>
      <c r="K85" s="31">
        <v>1378.65</v>
      </c>
      <c r="L85" s="31">
        <v>1350</v>
      </c>
      <c r="M85" s="31">
        <v>9.5048600000000008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161.55000000000001</v>
      </c>
      <c r="D86" s="40">
        <v>160.63333333333333</v>
      </c>
      <c r="E86" s="40">
        <v>159.16666666666666</v>
      </c>
      <c r="F86" s="40">
        <v>156.78333333333333</v>
      </c>
      <c r="G86" s="40">
        <v>155.31666666666666</v>
      </c>
      <c r="H86" s="40">
        <v>163.01666666666665</v>
      </c>
      <c r="I86" s="40">
        <v>164.48333333333335</v>
      </c>
      <c r="J86" s="40">
        <v>166.86666666666665</v>
      </c>
      <c r="K86" s="31">
        <v>162.1</v>
      </c>
      <c r="L86" s="31">
        <v>158.25</v>
      </c>
      <c r="M86" s="31">
        <v>31.869630000000001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81.349999999999994</v>
      </c>
      <c r="D87" s="40">
        <v>80.516666666666666</v>
      </c>
      <c r="E87" s="40">
        <v>79.083333333333329</v>
      </c>
      <c r="F87" s="40">
        <v>76.816666666666663</v>
      </c>
      <c r="G87" s="40">
        <v>75.383333333333326</v>
      </c>
      <c r="H87" s="40">
        <v>82.783333333333331</v>
      </c>
      <c r="I87" s="40">
        <v>84.216666666666669</v>
      </c>
      <c r="J87" s="40">
        <v>86.483333333333334</v>
      </c>
      <c r="K87" s="31">
        <v>81.95</v>
      </c>
      <c r="L87" s="31">
        <v>78.25</v>
      </c>
      <c r="M87" s="31">
        <v>218.10177999999999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285.7</v>
      </c>
      <c r="D88" s="40">
        <v>290.5</v>
      </c>
      <c r="E88" s="40">
        <v>277.2</v>
      </c>
      <c r="F88" s="40">
        <v>268.7</v>
      </c>
      <c r="G88" s="40">
        <v>255.39999999999998</v>
      </c>
      <c r="H88" s="40">
        <v>299</v>
      </c>
      <c r="I88" s="40">
        <v>312.29999999999995</v>
      </c>
      <c r="J88" s="40">
        <v>320.8</v>
      </c>
      <c r="K88" s="31">
        <v>303.8</v>
      </c>
      <c r="L88" s="31">
        <v>282</v>
      </c>
      <c r="M88" s="31">
        <v>123.94477000000001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146</v>
      </c>
      <c r="D89" s="40">
        <v>145.35</v>
      </c>
      <c r="E89" s="40">
        <v>144</v>
      </c>
      <c r="F89" s="40">
        <v>142</v>
      </c>
      <c r="G89" s="40">
        <v>140.65</v>
      </c>
      <c r="H89" s="40">
        <v>147.35</v>
      </c>
      <c r="I89" s="40">
        <v>148.69999999999996</v>
      </c>
      <c r="J89" s="40">
        <v>150.69999999999999</v>
      </c>
      <c r="K89" s="31">
        <v>146.69999999999999</v>
      </c>
      <c r="L89" s="31">
        <v>143.35</v>
      </c>
      <c r="M89" s="31">
        <v>123.11639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29.4</v>
      </c>
      <c r="D90" s="40">
        <v>29.383333333333336</v>
      </c>
      <c r="E90" s="40">
        <v>29.166666666666671</v>
      </c>
      <c r="F90" s="40">
        <v>28.933333333333334</v>
      </c>
      <c r="G90" s="40">
        <v>28.716666666666669</v>
      </c>
      <c r="H90" s="40">
        <v>29.616666666666674</v>
      </c>
      <c r="I90" s="40">
        <v>29.833333333333336</v>
      </c>
      <c r="J90" s="40">
        <v>30.066666666666677</v>
      </c>
      <c r="K90" s="31">
        <v>29.6</v>
      </c>
      <c r="L90" s="31">
        <v>29.15</v>
      </c>
      <c r="M90" s="31">
        <v>67.606009999999998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3880.95</v>
      </c>
      <c r="D91" s="40">
        <v>3887.9833333333336</v>
      </c>
      <c r="E91" s="40">
        <v>3862.9666666666672</v>
      </c>
      <c r="F91" s="40">
        <v>3844.9833333333336</v>
      </c>
      <c r="G91" s="40">
        <v>3819.9666666666672</v>
      </c>
      <c r="H91" s="40">
        <v>3905.9666666666672</v>
      </c>
      <c r="I91" s="40">
        <v>3930.9833333333336</v>
      </c>
      <c r="J91" s="40">
        <v>3948.9666666666672</v>
      </c>
      <c r="K91" s="31">
        <v>3913</v>
      </c>
      <c r="L91" s="31">
        <v>3870</v>
      </c>
      <c r="M91" s="31">
        <v>3.2843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528.25</v>
      </c>
      <c r="D92" s="40">
        <v>524.58333333333337</v>
      </c>
      <c r="E92" s="40">
        <v>518.31666666666672</v>
      </c>
      <c r="F92" s="40">
        <v>508.38333333333333</v>
      </c>
      <c r="G92" s="40">
        <v>502.11666666666667</v>
      </c>
      <c r="H92" s="40">
        <v>534.51666666666677</v>
      </c>
      <c r="I92" s="40">
        <v>540.78333333333342</v>
      </c>
      <c r="J92" s="40">
        <v>550.71666666666681</v>
      </c>
      <c r="K92" s="31">
        <v>530.85</v>
      </c>
      <c r="L92" s="31">
        <v>514.65</v>
      </c>
      <c r="M92" s="31">
        <v>19.91723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627.15</v>
      </c>
      <c r="D93" s="40">
        <v>626.15</v>
      </c>
      <c r="E93" s="40">
        <v>622.25</v>
      </c>
      <c r="F93" s="40">
        <v>617.35</v>
      </c>
      <c r="G93" s="40">
        <v>613.45000000000005</v>
      </c>
      <c r="H93" s="40">
        <v>631.04999999999995</v>
      </c>
      <c r="I93" s="40">
        <v>634.94999999999982</v>
      </c>
      <c r="J93" s="40">
        <v>639.84999999999991</v>
      </c>
      <c r="K93" s="31">
        <v>630.04999999999995</v>
      </c>
      <c r="L93" s="31">
        <v>621.25</v>
      </c>
      <c r="M93" s="31">
        <v>0.62968999999999997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1087.5</v>
      </c>
      <c r="D94" s="40">
        <v>1081.7666666666667</v>
      </c>
      <c r="E94" s="40">
        <v>1063.5333333333333</v>
      </c>
      <c r="F94" s="40">
        <v>1039.5666666666666</v>
      </c>
      <c r="G94" s="40">
        <v>1021.3333333333333</v>
      </c>
      <c r="H94" s="40">
        <v>1105.7333333333333</v>
      </c>
      <c r="I94" s="40">
        <v>1123.9666666666665</v>
      </c>
      <c r="J94" s="40">
        <v>1147.9333333333334</v>
      </c>
      <c r="K94" s="31">
        <v>1100</v>
      </c>
      <c r="L94" s="31">
        <v>1057.8</v>
      </c>
      <c r="M94" s="31">
        <v>34.638129999999997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559.79999999999995</v>
      </c>
      <c r="D95" s="40">
        <v>560.6</v>
      </c>
      <c r="E95" s="40">
        <v>552.20000000000005</v>
      </c>
      <c r="F95" s="40">
        <v>544.6</v>
      </c>
      <c r="G95" s="40">
        <v>536.20000000000005</v>
      </c>
      <c r="H95" s="40">
        <v>568.20000000000005</v>
      </c>
      <c r="I95" s="40">
        <v>576.59999999999991</v>
      </c>
      <c r="J95" s="40">
        <v>584.20000000000005</v>
      </c>
      <c r="K95" s="31">
        <v>569</v>
      </c>
      <c r="L95" s="31">
        <v>553</v>
      </c>
      <c r="M95" s="31">
        <v>4.2469000000000001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1494.35</v>
      </c>
      <c r="D96" s="40">
        <v>1488.4333333333334</v>
      </c>
      <c r="E96" s="40">
        <v>1471.9166666666667</v>
      </c>
      <c r="F96" s="40">
        <v>1449.4833333333333</v>
      </c>
      <c r="G96" s="40">
        <v>1432.9666666666667</v>
      </c>
      <c r="H96" s="40">
        <v>1510.8666666666668</v>
      </c>
      <c r="I96" s="40">
        <v>1527.3833333333332</v>
      </c>
      <c r="J96" s="40">
        <v>1549.8166666666668</v>
      </c>
      <c r="K96" s="31">
        <v>1504.95</v>
      </c>
      <c r="L96" s="31">
        <v>1466</v>
      </c>
      <c r="M96" s="31">
        <v>5.81027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1471.15</v>
      </c>
      <c r="D97" s="40">
        <v>1472.05</v>
      </c>
      <c r="E97" s="40">
        <v>1461.1</v>
      </c>
      <c r="F97" s="40">
        <v>1451.05</v>
      </c>
      <c r="G97" s="40">
        <v>1440.1</v>
      </c>
      <c r="H97" s="40">
        <v>1482.1</v>
      </c>
      <c r="I97" s="40">
        <v>1493.0500000000002</v>
      </c>
      <c r="J97" s="40">
        <v>1503.1</v>
      </c>
      <c r="K97" s="31">
        <v>1483</v>
      </c>
      <c r="L97" s="31">
        <v>1462</v>
      </c>
      <c r="M97" s="31">
        <v>7.6459000000000001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711.25</v>
      </c>
      <c r="D98" s="40">
        <v>714.7833333333333</v>
      </c>
      <c r="E98" s="40">
        <v>705.71666666666658</v>
      </c>
      <c r="F98" s="40">
        <v>700.18333333333328</v>
      </c>
      <c r="G98" s="40">
        <v>691.11666666666656</v>
      </c>
      <c r="H98" s="40">
        <v>720.31666666666661</v>
      </c>
      <c r="I98" s="40">
        <v>729.38333333333321</v>
      </c>
      <c r="J98" s="40">
        <v>734.91666666666663</v>
      </c>
      <c r="K98" s="31">
        <v>723.85</v>
      </c>
      <c r="L98" s="31">
        <v>709.25</v>
      </c>
      <c r="M98" s="31">
        <v>7.8657599999999999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347.65</v>
      </c>
      <c r="D99" s="40">
        <v>348.13333333333327</v>
      </c>
      <c r="E99" s="40">
        <v>343.31666666666655</v>
      </c>
      <c r="F99" s="40">
        <v>338.98333333333329</v>
      </c>
      <c r="G99" s="40">
        <v>334.16666666666657</v>
      </c>
      <c r="H99" s="40">
        <v>352.46666666666653</v>
      </c>
      <c r="I99" s="40">
        <v>357.28333333333325</v>
      </c>
      <c r="J99" s="40">
        <v>361.6166666666665</v>
      </c>
      <c r="K99" s="31">
        <v>352.95</v>
      </c>
      <c r="L99" s="31">
        <v>343.8</v>
      </c>
      <c r="M99" s="31">
        <v>4.5290900000000001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1163.4000000000001</v>
      </c>
      <c r="D100" s="40">
        <v>1162.7666666666667</v>
      </c>
      <c r="E100" s="40">
        <v>1155.1833333333334</v>
      </c>
      <c r="F100" s="40">
        <v>1146.9666666666667</v>
      </c>
      <c r="G100" s="40">
        <v>1139.3833333333334</v>
      </c>
      <c r="H100" s="40">
        <v>1170.9833333333333</v>
      </c>
      <c r="I100" s="40">
        <v>1178.5666666666668</v>
      </c>
      <c r="J100" s="40">
        <v>1186.7833333333333</v>
      </c>
      <c r="K100" s="31">
        <v>1170.3499999999999</v>
      </c>
      <c r="L100" s="31">
        <v>1154.55</v>
      </c>
      <c r="M100" s="31">
        <v>29.568680000000001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3061.9</v>
      </c>
      <c r="D101" s="40">
        <v>3065.2833333333328</v>
      </c>
      <c r="E101" s="40">
        <v>3037.5666666666657</v>
      </c>
      <c r="F101" s="40">
        <v>3013.2333333333327</v>
      </c>
      <c r="G101" s="40">
        <v>2985.5166666666655</v>
      </c>
      <c r="H101" s="40">
        <v>3089.6166666666659</v>
      </c>
      <c r="I101" s="40">
        <v>3117.333333333333</v>
      </c>
      <c r="J101" s="40">
        <v>3141.6666666666661</v>
      </c>
      <c r="K101" s="31">
        <v>3093</v>
      </c>
      <c r="L101" s="31">
        <v>3040.95</v>
      </c>
      <c r="M101" s="31">
        <v>4.0204199999999997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1568.25</v>
      </c>
      <c r="D102" s="40">
        <v>1563.2833333333335</v>
      </c>
      <c r="E102" s="40">
        <v>1556.5666666666671</v>
      </c>
      <c r="F102" s="40">
        <v>1544.8833333333334</v>
      </c>
      <c r="G102" s="40">
        <v>1538.166666666667</v>
      </c>
      <c r="H102" s="40">
        <v>1574.9666666666672</v>
      </c>
      <c r="I102" s="40">
        <v>1581.6833333333338</v>
      </c>
      <c r="J102" s="40">
        <v>1593.3666666666672</v>
      </c>
      <c r="K102" s="31">
        <v>1570</v>
      </c>
      <c r="L102" s="31">
        <v>1551.6</v>
      </c>
      <c r="M102" s="31">
        <v>45.245829999999998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712.35</v>
      </c>
      <c r="D103" s="40">
        <v>710.55000000000007</v>
      </c>
      <c r="E103" s="40">
        <v>707.90000000000009</v>
      </c>
      <c r="F103" s="40">
        <v>703.45</v>
      </c>
      <c r="G103" s="40">
        <v>700.80000000000007</v>
      </c>
      <c r="H103" s="40">
        <v>715.00000000000011</v>
      </c>
      <c r="I103" s="40">
        <v>717.65</v>
      </c>
      <c r="J103" s="40">
        <v>722.10000000000014</v>
      </c>
      <c r="K103" s="31">
        <v>713.2</v>
      </c>
      <c r="L103" s="31">
        <v>706.1</v>
      </c>
      <c r="M103" s="31">
        <v>30.236550000000001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1266.5</v>
      </c>
      <c r="D104" s="40">
        <v>1255.5</v>
      </c>
      <c r="E104" s="40">
        <v>1241</v>
      </c>
      <c r="F104" s="40">
        <v>1215.5</v>
      </c>
      <c r="G104" s="40">
        <v>1201</v>
      </c>
      <c r="H104" s="40">
        <v>1281</v>
      </c>
      <c r="I104" s="40">
        <v>1295.5</v>
      </c>
      <c r="J104" s="40">
        <v>1321</v>
      </c>
      <c r="K104" s="31">
        <v>1270</v>
      </c>
      <c r="L104" s="31">
        <v>1230</v>
      </c>
      <c r="M104" s="31">
        <v>11.05428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2726.25</v>
      </c>
      <c r="D105" s="40">
        <v>2711.75</v>
      </c>
      <c r="E105" s="40">
        <v>2694.5</v>
      </c>
      <c r="F105" s="40">
        <v>2662.75</v>
      </c>
      <c r="G105" s="40">
        <v>2645.5</v>
      </c>
      <c r="H105" s="40">
        <v>2743.5</v>
      </c>
      <c r="I105" s="40">
        <v>2760.75</v>
      </c>
      <c r="J105" s="40">
        <v>2792.5</v>
      </c>
      <c r="K105" s="31">
        <v>2729</v>
      </c>
      <c r="L105" s="31">
        <v>2680</v>
      </c>
      <c r="M105" s="31">
        <v>5.1874700000000002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448.05</v>
      </c>
      <c r="D106" s="40">
        <v>447.06666666666661</v>
      </c>
      <c r="E106" s="40">
        <v>441.63333333333321</v>
      </c>
      <c r="F106" s="40">
        <v>435.21666666666658</v>
      </c>
      <c r="G106" s="40">
        <v>429.78333333333319</v>
      </c>
      <c r="H106" s="40">
        <v>453.48333333333323</v>
      </c>
      <c r="I106" s="40">
        <v>458.91666666666663</v>
      </c>
      <c r="J106" s="40">
        <v>465.33333333333326</v>
      </c>
      <c r="K106" s="31">
        <v>452.5</v>
      </c>
      <c r="L106" s="31">
        <v>440.65</v>
      </c>
      <c r="M106" s="31">
        <v>117.3573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1399.95</v>
      </c>
      <c r="D107" s="40">
        <v>1402.3166666666666</v>
      </c>
      <c r="E107" s="40">
        <v>1347.6333333333332</v>
      </c>
      <c r="F107" s="40">
        <v>1295.3166666666666</v>
      </c>
      <c r="G107" s="40">
        <v>1240.6333333333332</v>
      </c>
      <c r="H107" s="40">
        <v>1454.6333333333332</v>
      </c>
      <c r="I107" s="40">
        <v>1509.3166666666666</v>
      </c>
      <c r="J107" s="40">
        <v>1561.6333333333332</v>
      </c>
      <c r="K107" s="31">
        <v>1457</v>
      </c>
      <c r="L107" s="31">
        <v>1350</v>
      </c>
      <c r="M107" s="31">
        <v>33.938020000000002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259.60000000000002</v>
      </c>
      <c r="D108" s="40">
        <v>258.78333333333336</v>
      </c>
      <c r="E108" s="40">
        <v>256.81666666666672</v>
      </c>
      <c r="F108" s="40">
        <v>254.03333333333336</v>
      </c>
      <c r="G108" s="40">
        <v>252.06666666666672</v>
      </c>
      <c r="H108" s="40">
        <v>261.56666666666672</v>
      </c>
      <c r="I108" s="40">
        <v>263.5333333333333</v>
      </c>
      <c r="J108" s="40">
        <v>266.31666666666672</v>
      </c>
      <c r="K108" s="31">
        <v>260.75</v>
      </c>
      <c r="L108" s="31">
        <v>256</v>
      </c>
      <c r="M108" s="31">
        <v>30.50309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2687.7</v>
      </c>
      <c r="D109" s="40">
        <v>2688.35</v>
      </c>
      <c r="E109" s="40">
        <v>2670.95</v>
      </c>
      <c r="F109" s="40">
        <v>2654.2</v>
      </c>
      <c r="G109" s="40">
        <v>2636.7999999999997</v>
      </c>
      <c r="H109" s="40">
        <v>2705.1</v>
      </c>
      <c r="I109" s="40">
        <v>2722.5000000000005</v>
      </c>
      <c r="J109" s="40">
        <v>2739.25</v>
      </c>
      <c r="K109" s="31">
        <v>2705.75</v>
      </c>
      <c r="L109" s="31">
        <v>2671.6</v>
      </c>
      <c r="M109" s="31">
        <v>11.681900000000001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324.05</v>
      </c>
      <c r="D110" s="40">
        <v>322.71666666666664</v>
      </c>
      <c r="E110" s="40">
        <v>320.43333333333328</v>
      </c>
      <c r="F110" s="40">
        <v>316.81666666666666</v>
      </c>
      <c r="G110" s="40">
        <v>314.5333333333333</v>
      </c>
      <c r="H110" s="40">
        <v>326.33333333333326</v>
      </c>
      <c r="I110" s="40">
        <v>328.61666666666667</v>
      </c>
      <c r="J110" s="40">
        <v>332.23333333333323</v>
      </c>
      <c r="K110" s="31">
        <v>325</v>
      </c>
      <c r="L110" s="31">
        <v>319.10000000000002</v>
      </c>
      <c r="M110" s="31">
        <v>7.4775799999999997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2755.7</v>
      </c>
      <c r="D111" s="40">
        <v>2747.9</v>
      </c>
      <c r="E111" s="40">
        <v>2730.9</v>
      </c>
      <c r="F111" s="40">
        <v>2706.1</v>
      </c>
      <c r="G111" s="40">
        <v>2689.1</v>
      </c>
      <c r="H111" s="40">
        <v>2772.7000000000003</v>
      </c>
      <c r="I111" s="40">
        <v>2789.7000000000003</v>
      </c>
      <c r="J111" s="40">
        <v>2814.5000000000005</v>
      </c>
      <c r="K111" s="31">
        <v>2764.9</v>
      </c>
      <c r="L111" s="31">
        <v>2723.1</v>
      </c>
      <c r="M111" s="31">
        <v>17.31926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713.65</v>
      </c>
      <c r="D112" s="40">
        <v>709.85</v>
      </c>
      <c r="E112" s="40">
        <v>704.7</v>
      </c>
      <c r="F112" s="40">
        <v>695.75</v>
      </c>
      <c r="G112" s="40">
        <v>690.6</v>
      </c>
      <c r="H112" s="40">
        <v>718.80000000000007</v>
      </c>
      <c r="I112" s="40">
        <v>723.94999999999993</v>
      </c>
      <c r="J112" s="40">
        <v>732.90000000000009</v>
      </c>
      <c r="K112" s="31">
        <v>715</v>
      </c>
      <c r="L112" s="31">
        <v>700.9</v>
      </c>
      <c r="M112" s="31">
        <v>107.97869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1585.15</v>
      </c>
      <c r="D113" s="40">
        <v>1583.3833333333332</v>
      </c>
      <c r="E113" s="40">
        <v>1566.7666666666664</v>
      </c>
      <c r="F113" s="40">
        <v>1548.3833333333332</v>
      </c>
      <c r="G113" s="40">
        <v>1531.7666666666664</v>
      </c>
      <c r="H113" s="40">
        <v>1601.7666666666664</v>
      </c>
      <c r="I113" s="40">
        <v>1618.3833333333332</v>
      </c>
      <c r="J113" s="40">
        <v>1636.7666666666664</v>
      </c>
      <c r="K113" s="31">
        <v>1600</v>
      </c>
      <c r="L113" s="31">
        <v>1565</v>
      </c>
      <c r="M113" s="31">
        <v>12.170299999999999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659</v>
      </c>
      <c r="D114" s="40">
        <v>662.63333333333333</v>
      </c>
      <c r="E114" s="40">
        <v>651.36666666666667</v>
      </c>
      <c r="F114" s="40">
        <v>643.73333333333335</v>
      </c>
      <c r="G114" s="40">
        <v>632.4666666666667</v>
      </c>
      <c r="H114" s="40">
        <v>670.26666666666665</v>
      </c>
      <c r="I114" s="40">
        <v>681.5333333333333</v>
      </c>
      <c r="J114" s="40">
        <v>689.16666666666663</v>
      </c>
      <c r="K114" s="31">
        <v>673.9</v>
      </c>
      <c r="L114" s="31">
        <v>655</v>
      </c>
      <c r="M114" s="31">
        <v>26.94191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729.2</v>
      </c>
      <c r="D115" s="40">
        <v>725.51666666666677</v>
      </c>
      <c r="E115" s="40">
        <v>709.68333333333351</v>
      </c>
      <c r="F115" s="40">
        <v>690.16666666666674</v>
      </c>
      <c r="G115" s="40">
        <v>674.33333333333348</v>
      </c>
      <c r="H115" s="40">
        <v>745.03333333333353</v>
      </c>
      <c r="I115" s="40">
        <v>760.86666666666679</v>
      </c>
      <c r="J115" s="40">
        <v>780.38333333333355</v>
      </c>
      <c r="K115" s="31">
        <v>741.35</v>
      </c>
      <c r="L115" s="31">
        <v>706</v>
      </c>
      <c r="M115" s="31">
        <v>8.3047699999999995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43.45</v>
      </c>
      <c r="D116" s="40">
        <v>43.366666666666674</v>
      </c>
      <c r="E116" s="40">
        <v>42.783333333333346</v>
      </c>
      <c r="F116" s="40">
        <v>42.116666666666674</v>
      </c>
      <c r="G116" s="40">
        <v>41.533333333333346</v>
      </c>
      <c r="H116" s="40">
        <v>44.033333333333346</v>
      </c>
      <c r="I116" s="40">
        <v>44.616666666666674</v>
      </c>
      <c r="J116" s="40">
        <v>45.283333333333346</v>
      </c>
      <c r="K116" s="31">
        <v>43.95</v>
      </c>
      <c r="L116" s="31">
        <v>42.7</v>
      </c>
      <c r="M116" s="31">
        <v>245.15423000000001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208</v>
      </c>
      <c r="D117" s="40">
        <v>207.4</v>
      </c>
      <c r="E117" s="40">
        <v>206.60000000000002</v>
      </c>
      <c r="F117" s="40">
        <v>205.20000000000002</v>
      </c>
      <c r="G117" s="40">
        <v>204.40000000000003</v>
      </c>
      <c r="H117" s="40">
        <v>208.8</v>
      </c>
      <c r="I117" s="40">
        <v>209.60000000000002</v>
      </c>
      <c r="J117" s="40">
        <v>211</v>
      </c>
      <c r="K117" s="31">
        <v>208.2</v>
      </c>
      <c r="L117" s="31">
        <v>206</v>
      </c>
      <c r="M117" s="31">
        <v>120.84844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227.95</v>
      </c>
      <c r="D118" s="40">
        <v>226.29999999999998</v>
      </c>
      <c r="E118" s="40">
        <v>222.89999999999998</v>
      </c>
      <c r="F118" s="40">
        <v>217.85</v>
      </c>
      <c r="G118" s="40">
        <v>214.45</v>
      </c>
      <c r="H118" s="40">
        <v>231.34999999999997</v>
      </c>
      <c r="I118" s="40">
        <v>234.75</v>
      </c>
      <c r="J118" s="40">
        <v>239.79999999999995</v>
      </c>
      <c r="K118" s="31">
        <v>229.7</v>
      </c>
      <c r="L118" s="31">
        <v>221.25</v>
      </c>
      <c r="M118" s="31">
        <v>129.02298999999999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7786.9</v>
      </c>
      <c r="D119" s="40">
        <v>7592.3</v>
      </c>
      <c r="E119" s="40">
        <v>7359.6</v>
      </c>
      <c r="F119" s="40">
        <v>6932.3</v>
      </c>
      <c r="G119" s="40">
        <v>6699.6</v>
      </c>
      <c r="H119" s="40">
        <v>8019.6</v>
      </c>
      <c r="I119" s="40">
        <v>8252.2999999999993</v>
      </c>
      <c r="J119" s="40">
        <v>8679.6</v>
      </c>
      <c r="K119" s="31">
        <v>7825</v>
      </c>
      <c r="L119" s="31">
        <v>7165</v>
      </c>
      <c r="M119" s="31">
        <v>5.4103199999999996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140.9</v>
      </c>
      <c r="D120" s="40">
        <v>140.78333333333333</v>
      </c>
      <c r="E120" s="40">
        <v>139.66666666666666</v>
      </c>
      <c r="F120" s="40">
        <v>138.43333333333334</v>
      </c>
      <c r="G120" s="40">
        <v>137.31666666666666</v>
      </c>
      <c r="H120" s="40">
        <v>142.01666666666665</v>
      </c>
      <c r="I120" s="40">
        <v>143.13333333333333</v>
      </c>
      <c r="J120" s="40">
        <v>144.36666666666665</v>
      </c>
      <c r="K120" s="31">
        <v>141.9</v>
      </c>
      <c r="L120" s="31">
        <v>139.55000000000001</v>
      </c>
      <c r="M120" s="31">
        <v>14.42938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107.35</v>
      </c>
      <c r="D121" s="40">
        <v>107.21666666666665</v>
      </c>
      <c r="E121" s="40">
        <v>106.23333333333331</v>
      </c>
      <c r="F121" s="40">
        <v>105.11666666666665</v>
      </c>
      <c r="G121" s="40">
        <v>104.1333333333333</v>
      </c>
      <c r="H121" s="40">
        <v>108.33333333333331</v>
      </c>
      <c r="I121" s="40">
        <v>109.31666666666666</v>
      </c>
      <c r="J121" s="40">
        <v>110.43333333333332</v>
      </c>
      <c r="K121" s="31">
        <v>108.2</v>
      </c>
      <c r="L121" s="31">
        <v>106.1</v>
      </c>
      <c r="M121" s="31">
        <v>128.26846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2697.75</v>
      </c>
      <c r="D122" s="40">
        <v>2689.9166666666665</v>
      </c>
      <c r="E122" s="40">
        <v>2666.833333333333</v>
      </c>
      <c r="F122" s="40">
        <v>2635.9166666666665</v>
      </c>
      <c r="G122" s="40">
        <v>2612.833333333333</v>
      </c>
      <c r="H122" s="40">
        <v>2720.833333333333</v>
      </c>
      <c r="I122" s="40">
        <v>2743.9166666666661</v>
      </c>
      <c r="J122" s="40">
        <v>2774.833333333333</v>
      </c>
      <c r="K122" s="31">
        <v>2713</v>
      </c>
      <c r="L122" s="31">
        <v>2659</v>
      </c>
      <c r="M122" s="31">
        <v>13.28435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531.9</v>
      </c>
      <c r="D123" s="40">
        <v>530.9</v>
      </c>
      <c r="E123" s="40">
        <v>526.29999999999995</v>
      </c>
      <c r="F123" s="40">
        <v>520.69999999999993</v>
      </c>
      <c r="G123" s="40">
        <v>516.09999999999991</v>
      </c>
      <c r="H123" s="40">
        <v>536.5</v>
      </c>
      <c r="I123" s="40">
        <v>541.10000000000014</v>
      </c>
      <c r="J123" s="40">
        <v>546.70000000000005</v>
      </c>
      <c r="K123" s="31">
        <v>535.5</v>
      </c>
      <c r="L123" s="31">
        <v>525.29999999999995</v>
      </c>
      <c r="M123" s="31">
        <v>16.18526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216.6</v>
      </c>
      <c r="D124" s="40">
        <v>217.01666666666665</v>
      </c>
      <c r="E124" s="40">
        <v>214.6333333333333</v>
      </c>
      <c r="F124" s="40">
        <v>212.66666666666666</v>
      </c>
      <c r="G124" s="40">
        <v>210.2833333333333</v>
      </c>
      <c r="H124" s="40">
        <v>218.98333333333329</v>
      </c>
      <c r="I124" s="40">
        <v>221.36666666666662</v>
      </c>
      <c r="J124" s="40">
        <v>223.33333333333329</v>
      </c>
      <c r="K124" s="31">
        <v>219.4</v>
      </c>
      <c r="L124" s="31">
        <v>215.05</v>
      </c>
      <c r="M124" s="31">
        <v>17.969159999999999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1005.1</v>
      </c>
      <c r="D125" s="40">
        <v>1002.7999999999998</v>
      </c>
      <c r="E125" s="40">
        <v>993.59999999999968</v>
      </c>
      <c r="F125" s="40">
        <v>982.0999999999998</v>
      </c>
      <c r="G125" s="40">
        <v>972.89999999999964</v>
      </c>
      <c r="H125" s="40">
        <v>1014.2999999999997</v>
      </c>
      <c r="I125" s="40">
        <v>1023.4999999999998</v>
      </c>
      <c r="J125" s="40">
        <v>1034.9999999999998</v>
      </c>
      <c r="K125" s="31">
        <v>1012</v>
      </c>
      <c r="L125" s="31">
        <v>991.3</v>
      </c>
      <c r="M125" s="31">
        <v>28.686039999999998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6063</v>
      </c>
      <c r="D126" s="40">
        <v>6015.583333333333</v>
      </c>
      <c r="E126" s="40">
        <v>5943.0166666666664</v>
      </c>
      <c r="F126" s="40">
        <v>5823.0333333333338</v>
      </c>
      <c r="G126" s="40">
        <v>5750.4666666666672</v>
      </c>
      <c r="H126" s="40">
        <v>6135.5666666666657</v>
      </c>
      <c r="I126" s="40">
        <v>6208.1333333333332</v>
      </c>
      <c r="J126" s="40">
        <v>6328.116666666665</v>
      </c>
      <c r="K126" s="31">
        <v>6088.15</v>
      </c>
      <c r="L126" s="31">
        <v>5895.6</v>
      </c>
      <c r="M126" s="31">
        <v>5.2436800000000003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1698.05</v>
      </c>
      <c r="D127" s="40">
        <v>1702.3666666666668</v>
      </c>
      <c r="E127" s="40">
        <v>1686.0833333333335</v>
      </c>
      <c r="F127" s="40">
        <v>1674.1166666666668</v>
      </c>
      <c r="G127" s="40">
        <v>1657.8333333333335</v>
      </c>
      <c r="H127" s="40">
        <v>1714.3333333333335</v>
      </c>
      <c r="I127" s="40">
        <v>1730.6166666666668</v>
      </c>
      <c r="J127" s="40">
        <v>1742.5833333333335</v>
      </c>
      <c r="K127" s="31">
        <v>1718.65</v>
      </c>
      <c r="L127" s="31">
        <v>1690.4</v>
      </c>
      <c r="M127" s="31">
        <v>65.596670000000003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1819.25</v>
      </c>
      <c r="D128" s="40">
        <v>1807.0833333333333</v>
      </c>
      <c r="E128" s="40">
        <v>1787.1666666666665</v>
      </c>
      <c r="F128" s="40">
        <v>1755.0833333333333</v>
      </c>
      <c r="G128" s="40">
        <v>1735.1666666666665</v>
      </c>
      <c r="H128" s="40">
        <v>1839.1666666666665</v>
      </c>
      <c r="I128" s="40">
        <v>1859.083333333333</v>
      </c>
      <c r="J128" s="40">
        <v>1891.1666666666665</v>
      </c>
      <c r="K128" s="31">
        <v>1827</v>
      </c>
      <c r="L128" s="31">
        <v>1775</v>
      </c>
      <c r="M128" s="31">
        <v>6.0386600000000001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2481.3000000000002</v>
      </c>
      <c r="D129" s="40">
        <v>2480.1833333333334</v>
      </c>
      <c r="E129" s="40">
        <v>2453.3666666666668</v>
      </c>
      <c r="F129" s="40">
        <v>2425.4333333333334</v>
      </c>
      <c r="G129" s="40">
        <v>2398.6166666666668</v>
      </c>
      <c r="H129" s="40">
        <v>2508.1166666666668</v>
      </c>
      <c r="I129" s="40">
        <v>2534.9333333333334</v>
      </c>
      <c r="J129" s="40">
        <v>2562.8666666666668</v>
      </c>
      <c r="K129" s="31">
        <v>2507</v>
      </c>
      <c r="L129" s="31">
        <v>2452.25</v>
      </c>
      <c r="M129" s="31">
        <v>1.99088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252.2</v>
      </c>
      <c r="D130" s="40">
        <v>250.15</v>
      </c>
      <c r="E130" s="40">
        <v>244.05</v>
      </c>
      <c r="F130" s="40">
        <v>235.9</v>
      </c>
      <c r="G130" s="40">
        <v>229.8</v>
      </c>
      <c r="H130" s="40">
        <v>258.3</v>
      </c>
      <c r="I130" s="40">
        <v>264.39999999999998</v>
      </c>
      <c r="J130" s="40">
        <v>272.55</v>
      </c>
      <c r="K130" s="31">
        <v>256.25</v>
      </c>
      <c r="L130" s="31">
        <v>242</v>
      </c>
      <c r="M130" s="31">
        <v>20.709150000000001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686.55</v>
      </c>
      <c r="D131" s="40">
        <v>687.86666666666667</v>
      </c>
      <c r="E131" s="40">
        <v>681.73333333333335</v>
      </c>
      <c r="F131" s="40">
        <v>676.91666666666663</v>
      </c>
      <c r="G131" s="40">
        <v>670.7833333333333</v>
      </c>
      <c r="H131" s="40">
        <v>692.68333333333339</v>
      </c>
      <c r="I131" s="40">
        <v>698.81666666666683</v>
      </c>
      <c r="J131" s="40">
        <v>703.63333333333344</v>
      </c>
      <c r="K131" s="31">
        <v>694</v>
      </c>
      <c r="L131" s="31">
        <v>683.05</v>
      </c>
      <c r="M131" s="31">
        <v>58.915759999999999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381.45</v>
      </c>
      <c r="D132" s="40">
        <v>380.45</v>
      </c>
      <c r="E132" s="40">
        <v>376</v>
      </c>
      <c r="F132" s="40">
        <v>370.55</v>
      </c>
      <c r="G132" s="40">
        <v>366.1</v>
      </c>
      <c r="H132" s="40">
        <v>385.9</v>
      </c>
      <c r="I132" s="40">
        <v>390.34999999999991</v>
      </c>
      <c r="J132" s="40">
        <v>395.79999999999995</v>
      </c>
      <c r="K132" s="31">
        <v>384.9</v>
      </c>
      <c r="L132" s="31">
        <v>375</v>
      </c>
      <c r="M132" s="31">
        <v>81.424819999999997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3907.45</v>
      </c>
      <c r="D133" s="40">
        <v>3881.1</v>
      </c>
      <c r="E133" s="40">
        <v>3843.3999999999996</v>
      </c>
      <c r="F133" s="40">
        <v>3779.35</v>
      </c>
      <c r="G133" s="40">
        <v>3741.6499999999996</v>
      </c>
      <c r="H133" s="40">
        <v>3945.1499999999996</v>
      </c>
      <c r="I133" s="40">
        <v>3982.8499999999995</v>
      </c>
      <c r="J133" s="40">
        <v>4046.8999999999996</v>
      </c>
      <c r="K133" s="31">
        <v>3918.8</v>
      </c>
      <c r="L133" s="31">
        <v>3817.05</v>
      </c>
      <c r="M133" s="31">
        <v>5.6005700000000003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1735.85</v>
      </c>
      <c r="D134" s="40">
        <v>1730.4499999999998</v>
      </c>
      <c r="E134" s="40">
        <v>1721.3499999999997</v>
      </c>
      <c r="F134" s="40">
        <v>1706.85</v>
      </c>
      <c r="G134" s="40">
        <v>1697.7499999999998</v>
      </c>
      <c r="H134" s="40">
        <v>1744.9499999999996</v>
      </c>
      <c r="I134" s="40">
        <v>1754.05</v>
      </c>
      <c r="J134" s="40">
        <v>1768.5499999999995</v>
      </c>
      <c r="K134" s="31">
        <v>1739.55</v>
      </c>
      <c r="L134" s="31">
        <v>1715.95</v>
      </c>
      <c r="M134" s="31">
        <v>25.61253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83.9</v>
      </c>
      <c r="D135" s="40">
        <v>83.183333333333337</v>
      </c>
      <c r="E135" s="40">
        <v>82.166666666666671</v>
      </c>
      <c r="F135" s="40">
        <v>80.433333333333337</v>
      </c>
      <c r="G135" s="40">
        <v>79.416666666666671</v>
      </c>
      <c r="H135" s="40">
        <v>84.916666666666671</v>
      </c>
      <c r="I135" s="40">
        <v>85.933333333333323</v>
      </c>
      <c r="J135" s="40">
        <v>87.666666666666671</v>
      </c>
      <c r="K135" s="31">
        <v>84.2</v>
      </c>
      <c r="L135" s="31">
        <v>81.45</v>
      </c>
      <c r="M135" s="31">
        <v>102.4676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3908.95</v>
      </c>
      <c r="D136" s="40">
        <v>3945.65</v>
      </c>
      <c r="E136" s="40">
        <v>3866.3</v>
      </c>
      <c r="F136" s="40">
        <v>3823.65</v>
      </c>
      <c r="G136" s="40">
        <v>3744.3</v>
      </c>
      <c r="H136" s="40">
        <v>3988.3</v>
      </c>
      <c r="I136" s="40">
        <v>4067.6499999999996</v>
      </c>
      <c r="J136" s="40">
        <v>4110.3</v>
      </c>
      <c r="K136" s="31">
        <v>4025</v>
      </c>
      <c r="L136" s="31">
        <v>3903</v>
      </c>
      <c r="M136" s="31">
        <v>2.9998300000000002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397.4</v>
      </c>
      <c r="D137" s="40">
        <v>395.0333333333333</v>
      </c>
      <c r="E137" s="40">
        <v>391.91666666666663</v>
      </c>
      <c r="F137" s="40">
        <v>386.43333333333334</v>
      </c>
      <c r="G137" s="40">
        <v>383.31666666666666</v>
      </c>
      <c r="H137" s="40">
        <v>400.51666666666659</v>
      </c>
      <c r="I137" s="40">
        <v>403.63333333333327</v>
      </c>
      <c r="J137" s="40">
        <v>409.11666666666656</v>
      </c>
      <c r="K137" s="31">
        <v>398.15</v>
      </c>
      <c r="L137" s="31">
        <v>389.55</v>
      </c>
      <c r="M137" s="31">
        <v>30.491540000000001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5272.95</v>
      </c>
      <c r="D138" s="40">
        <v>5276.15</v>
      </c>
      <c r="E138" s="40">
        <v>5226.8999999999996</v>
      </c>
      <c r="F138" s="40">
        <v>5180.8500000000004</v>
      </c>
      <c r="G138" s="40">
        <v>5131.6000000000004</v>
      </c>
      <c r="H138" s="40">
        <v>5322.1999999999989</v>
      </c>
      <c r="I138" s="40">
        <v>5371.4499999999989</v>
      </c>
      <c r="J138" s="40">
        <v>5417.4999999999982</v>
      </c>
      <c r="K138" s="31">
        <v>5325.4</v>
      </c>
      <c r="L138" s="31">
        <v>5230.1000000000004</v>
      </c>
      <c r="M138" s="31">
        <v>2.9343900000000001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1660.1</v>
      </c>
      <c r="D139" s="40">
        <v>1663.3833333333332</v>
      </c>
      <c r="E139" s="40">
        <v>1641.8166666666664</v>
      </c>
      <c r="F139" s="40">
        <v>1623.5333333333331</v>
      </c>
      <c r="G139" s="40">
        <v>1601.9666666666662</v>
      </c>
      <c r="H139" s="40">
        <v>1681.6666666666665</v>
      </c>
      <c r="I139" s="40">
        <v>1703.2333333333331</v>
      </c>
      <c r="J139" s="40">
        <v>1721.5166666666667</v>
      </c>
      <c r="K139" s="31">
        <v>1684.95</v>
      </c>
      <c r="L139" s="31">
        <v>1645.1</v>
      </c>
      <c r="M139" s="31">
        <v>33.459339999999997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649.20000000000005</v>
      </c>
      <c r="D140" s="40">
        <v>649.91666666666663</v>
      </c>
      <c r="E140" s="40">
        <v>645.13333333333321</v>
      </c>
      <c r="F140" s="40">
        <v>641.06666666666661</v>
      </c>
      <c r="G140" s="40">
        <v>636.28333333333319</v>
      </c>
      <c r="H140" s="40">
        <v>653.98333333333323</v>
      </c>
      <c r="I140" s="40">
        <v>658.76666666666677</v>
      </c>
      <c r="J140" s="40">
        <v>662.83333333333326</v>
      </c>
      <c r="K140" s="31">
        <v>654.70000000000005</v>
      </c>
      <c r="L140" s="31">
        <v>645.85</v>
      </c>
      <c r="M140" s="31">
        <v>24.618480000000002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952.5</v>
      </c>
      <c r="D141" s="40">
        <v>950.16666666666663</v>
      </c>
      <c r="E141" s="40">
        <v>944.33333333333326</v>
      </c>
      <c r="F141" s="40">
        <v>936.16666666666663</v>
      </c>
      <c r="G141" s="40">
        <v>930.33333333333326</v>
      </c>
      <c r="H141" s="40">
        <v>958.33333333333326</v>
      </c>
      <c r="I141" s="40">
        <v>964.16666666666652</v>
      </c>
      <c r="J141" s="40">
        <v>972.33333333333326</v>
      </c>
      <c r="K141" s="31">
        <v>956</v>
      </c>
      <c r="L141" s="31">
        <v>942</v>
      </c>
      <c r="M141" s="31">
        <v>8.8551400000000005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78185.5</v>
      </c>
      <c r="D142" s="40">
        <v>77853.483333333337</v>
      </c>
      <c r="E142" s="40">
        <v>77332.016666666677</v>
      </c>
      <c r="F142" s="40">
        <v>76478.53333333334</v>
      </c>
      <c r="G142" s="40">
        <v>75957.06666666668</v>
      </c>
      <c r="H142" s="40">
        <v>78706.966666666674</v>
      </c>
      <c r="I142" s="40">
        <v>79228.433333333349</v>
      </c>
      <c r="J142" s="40">
        <v>80081.916666666672</v>
      </c>
      <c r="K142" s="31">
        <v>78374.95</v>
      </c>
      <c r="L142" s="31">
        <v>77000</v>
      </c>
      <c r="M142" s="31">
        <v>9.0450000000000003E-2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1136.8499999999999</v>
      </c>
      <c r="D143" s="40">
        <v>1136.3</v>
      </c>
      <c r="E143" s="40">
        <v>1129.5999999999999</v>
      </c>
      <c r="F143" s="40">
        <v>1122.3499999999999</v>
      </c>
      <c r="G143" s="40">
        <v>1115.6499999999999</v>
      </c>
      <c r="H143" s="40">
        <v>1143.55</v>
      </c>
      <c r="I143" s="40">
        <v>1150.2500000000002</v>
      </c>
      <c r="J143" s="40">
        <v>1157.5</v>
      </c>
      <c r="K143" s="31">
        <v>1143</v>
      </c>
      <c r="L143" s="31">
        <v>1129.05</v>
      </c>
      <c r="M143" s="31">
        <v>2.7101600000000001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159.69999999999999</v>
      </c>
      <c r="D144" s="40">
        <v>158.61666666666667</v>
      </c>
      <c r="E144" s="40">
        <v>156.83333333333334</v>
      </c>
      <c r="F144" s="40">
        <v>153.96666666666667</v>
      </c>
      <c r="G144" s="40">
        <v>152.18333333333334</v>
      </c>
      <c r="H144" s="40">
        <v>161.48333333333335</v>
      </c>
      <c r="I144" s="40">
        <v>163.26666666666665</v>
      </c>
      <c r="J144" s="40">
        <v>166.13333333333335</v>
      </c>
      <c r="K144" s="31">
        <v>160.4</v>
      </c>
      <c r="L144" s="31">
        <v>155.75</v>
      </c>
      <c r="M144" s="31">
        <v>81.590900000000005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791.55</v>
      </c>
      <c r="D145" s="40">
        <v>789.56666666666661</v>
      </c>
      <c r="E145" s="40">
        <v>784.98333333333323</v>
      </c>
      <c r="F145" s="40">
        <v>778.41666666666663</v>
      </c>
      <c r="G145" s="40">
        <v>773.83333333333326</v>
      </c>
      <c r="H145" s="40">
        <v>796.13333333333321</v>
      </c>
      <c r="I145" s="40">
        <v>800.7166666666667</v>
      </c>
      <c r="J145" s="40">
        <v>807.28333333333319</v>
      </c>
      <c r="K145" s="31">
        <v>794.15</v>
      </c>
      <c r="L145" s="31">
        <v>783</v>
      </c>
      <c r="M145" s="31">
        <v>30.28708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160.44999999999999</v>
      </c>
      <c r="D146" s="40">
        <v>161.06666666666666</v>
      </c>
      <c r="E146" s="40">
        <v>159.38333333333333</v>
      </c>
      <c r="F146" s="40">
        <v>158.31666666666666</v>
      </c>
      <c r="G146" s="40">
        <v>156.63333333333333</v>
      </c>
      <c r="H146" s="40">
        <v>162.13333333333333</v>
      </c>
      <c r="I146" s="40">
        <v>163.81666666666666</v>
      </c>
      <c r="J146" s="40">
        <v>164.88333333333333</v>
      </c>
      <c r="K146" s="31">
        <v>162.75</v>
      </c>
      <c r="L146" s="31">
        <v>160</v>
      </c>
      <c r="M146" s="31">
        <v>55.69312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525.04999999999995</v>
      </c>
      <c r="D147" s="40">
        <v>527.48333333333323</v>
      </c>
      <c r="E147" s="40">
        <v>521.71666666666647</v>
      </c>
      <c r="F147" s="40">
        <v>518.38333333333321</v>
      </c>
      <c r="G147" s="40">
        <v>512.61666666666645</v>
      </c>
      <c r="H147" s="40">
        <v>530.81666666666649</v>
      </c>
      <c r="I147" s="40">
        <v>536.58333333333314</v>
      </c>
      <c r="J147" s="40">
        <v>539.91666666666652</v>
      </c>
      <c r="K147" s="31">
        <v>533.25</v>
      </c>
      <c r="L147" s="31">
        <v>524.15</v>
      </c>
      <c r="M147" s="31">
        <v>18.75825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6796.9</v>
      </c>
      <c r="D148" s="40">
        <v>6753.583333333333</v>
      </c>
      <c r="E148" s="40">
        <v>6697.1666666666661</v>
      </c>
      <c r="F148" s="40">
        <v>6597.4333333333334</v>
      </c>
      <c r="G148" s="40">
        <v>6541.0166666666664</v>
      </c>
      <c r="H148" s="40">
        <v>6853.3166666666657</v>
      </c>
      <c r="I148" s="40">
        <v>6909.7333333333318</v>
      </c>
      <c r="J148" s="40">
        <v>7009.4666666666653</v>
      </c>
      <c r="K148" s="31">
        <v>6810</v>
      </c>
      <c r="L148" s="31">
        <v>6653.85</v>
      </c>
      <c r="M148" s="31">
        <v>8.1944700000000008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1063.3</v>
      </c>
      <c r="D149" s="40">
        <v>1049.9166666666667</v>
      </c>
      <c r="E149" s="40">
        <v>1029.8833333333334</v>
      </c>
      <c r="F149" s="40">
        <v>996.4666666666667</v>
      </c>
      <c r="G149" s="40">
        <v>976.43333333333339</v>
      </c>
      <c r="H149" s="40">
        <v>1083.3333333333335</v>
      </c>
      <c r="I149" s="40">
        <v>1103.3666666666668</v>
      </c>
      <c r="J149" s="40">
        <v>1136.7833333333335</v>
      </c>
      <c r="K149" s="31">
        <v>1069.95</v>
      </c>
      <c r="L149" s="31">
        <v>1016.5</v>
      </c>
      <c r="M149" s="31">
        <v>8.55063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3600.25</v>
      </c>
      <c r="D150" s="40">
        <v>3620.75</v>
      </c>
      <c r="E150" s="40">
        <v>3560.05</v>
      </c>
      <c r="F150" s="40">
        <v>3519.8500000000004</v>
      </c>
      <c r="G150" s="40">
        <v>3459.1500000000005</v>
      </c>
      <c r="H150" s="40">
        <v>3660.95</v>
      </c>
      <c r="I150" s="40">
        <v>3721.6499999999996</v>
      </c>
      <c r="J150" s="40">
        <v>3761.8499999999995</v>
      </c>
      <c r="K150" s="31">
        <v>3681.45</v>
      </c>
      <c r="L150" s="31">
        <v>3580.55</v>
      </c>
      <c r="M150" s="31">
        <v>10.92305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2865.05</v>
      </c>
      <c r="D151" s="40">
        <v>2884.9833333333336</v>
      </c>
      <c r="E151" s="40">
        <v>2833.0666666666671</v>
      </c>
      <c r="F151" s="40">
        <v>2801.0833333333335</v>
      </c>
      <c r="G151" s="40">
        <v>2749.166666666667</v>
      </c>
      <c r="H151" s="40">
        <v>2916.9666666666672</v>
      </c>
      <c r="I151" s="40">
        <v>2968.8833333333332</v>
      </c>
      <c r="J151" s="40">
        <v>3000.8666666666672</v>
      </c>
      <c r="K151" s="31">
        <v>2936.9</v>
      </c>
      <c r="L151" s="31">
        <v>2853</v>
      </c>
      <c r="M151" s="31">
        <v>6.8857499999999998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1503.2</v>
      </c>
      <c r="D152" s="40">
        <v>1505.9166666666667</v>
      </c>
      <c r="E152" s="40">
        <v>1493.0333333333335</v>
      </c>
      <c r="F152" s="40">
        <v>1482.8666666666668</v>
      </c>
      <c r="G152" s="40">
        <v>1469.9833333333336</v>
      </c>
      <c r="H152" s="40">
        <v>1516.0833333333335</v>
      </c>
      <c r="I152" s="40">
        <v>1528.9666666666667</v>
      </c>
      <c r="J152" s="40">
        <v>1539.1333333333334</v>
      </c>
      <c r="K152" s="31">
        <v>1518.8</v>
      </c>
      <c r="L152" s="31">
        <v>1495.75</v>
      </c>
      <c r="M152" s="31">
        <v>8.2273499999999995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948.35</v>
      </c>
      <c r="D153" s="40">
        <v>945</v>
      </c>
      <c r="E153" s="40">
        <v>938.4</v>
      </c>
      <c r="F153" s="40">
        <v>928.44999999999993</v>
      </c>
      <c r="G153" s="40">
        <v>921.84999999999991</v>
      </c>
      <c r="H153" s="40">
        <v>954.95</v>
      </c>
      <c r="I153" s="40">
        <v>961.55</v>
      </c>
      <c r="J153" s="40">
        <v>971.50000000000011</v>
      </c>
      <c r="K153" s="31">
        <v>951.6</v>
      </c>
      <c r="L153" s="31">
        <v>935.05</v>
      </c>
      <c r="M153" s="31">
        <v>1.60825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155.55000000000001</v>
      </c>
      <c r="D154" s="40">
        <v>155.04999999999998</v>
      </c>
      <c r="E154" s="40">
        <v>154.09999999999997</v>
      </c>
      <c r="F154" s="40">
        <v>152.64999999999998</v>
      </c>
      <c r="G154" s="40">
        <v>151.69999999999996</v>
      </c>
      <c r="H154" s="40">
        <v>156.49999999999997</v>
      </c>
      <c r="I154" s="40">
        <v>157.44999999999996</v>
      </c>
      <c r="J154" s="40">
        <v>158.89999999999998</v>
      </c>
      <c r="K154" s="31">
        <v>156</v>
      </c>
      <c r="L154" s="31">
        <v>153.6</v>
      </c>
      <c r="M154" s="31">
        <v>145.97197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114.95</v>
      </c>
      <c r="D155" s="40">
        <v>114.56666666666666</v>
      </c>
      <c r="E155" s="40">
        <v>113.63333333333333</v>
      </c>
      <c r="F155" s="40">
        <v>112.31666666666666</v>
      </c>
      <c r="G155" s="40">
        <v>111.38333333333333</v>
      </c>
      <c r="H155" s="40">
        <v>115.88333333333333</v>
      </c>
      <c r="I155" s="40">
        <v>116.81666666666666</v>
      </c>
      <c r="J155" s="40">
        <v>118.13333333333333</v>
      </c>
      <c r="K155" s="31">
        <v>115.5</v>
      </c>
      <c r="L155" s="31">
        <v>113.25</v>
      </c>
      <c r="M155" s="31">
        <v>99.151700000000005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3924.7</v>
      </c>
      <c r="D156" s="40">
        <v>3924.5666666666671</v>
      </c>
      <c r="E156" s="40">
        <v>3870.1333333333341</v>
      </c>
      <c r="F156" s="40">
        <v>3815.5666666666671</v>
      </c>
      <c r="G156" s="40">
        <v>3761.1333333333341</v>
      </c>
      <c r="H156" s="40">
        <v>3979.1333333333341</v>
      </c>
      <c r="I156" s="40">
        <v>4033.5666666666675</v>
      </c>
      <c r="J156" s="40">
        <v>4088.1333333333341</v>
      </c>
      <c r="K156" s="31">
        <v>3979</v>
      </c>
      <c r="L156" s="31">
        <v>3870</v>
      </c>
      <c r="M156" s="31">
        <v>5.3643099999999997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19742.25</v>
      </c>
      <c r="D157" s="40">
        <v>19849.666666666668</v>
      </c>
      <c r="E157" s="40">
        <v>19576.833333333336</v>
      </c>
      <c r="F157" s="40">
        <v>19411.416666666668</v>
      </c>
      <c r="G157" s="40">
        <v>19138.583333333336</v>
      </c>
      <c r="H157" s="40">
        <v>20015.083333333336</v>
      </c>
      <c r="I157" s="40">
        <v>20287.916666666672</v>
      </c>
      <c r="J157" s="40">
        <v>20453.333333333336</v>
      </c>
      <c r="K157" s="31">
        <v>20122.5</v>
      </c>
      <c r="L157" s="31">
        <v>19684.25</v>
      </c>
      <c r="M157" s="31">
        <v>1.33958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420.65</v>
      </c>
      <c r="D158" s="40">
        <v>417.41666666666669</v>
      </c>
      <c r="E158" s="40">
        <v>410.43333333333339</v>
      </c>
      <c r="F158" s="40">
        <v>400.2166666666667</v>
      </c>
      <c r="G158" s="40">
        <v>393.23333333333341</v>
      </c>
      <c r="H158" s="40">
        <v>427.63333333333338</v>
      </c>
      <c r="I158" s="40">
        <v>434.61666666666662</v>
      </c>
      <c r="J158" s="40">
        <v>444.83333333333337</v>
      </c>
      <c r="K158" s="31">
        <v>424.4</v>
      </c>
      <c r="L158" s="31">
        <v>407.2</v>
      </c>
      <c r="M158" s="31">
        <v>21.3994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698.2</v>
      </c>
      <c r="D159" s="40">
        <v>690.48333333333323</v>
      </c>
      <c r="E159" s="40">
        <v>678.01666666666642</v>
      </c>
      <c r="F159" s="40">
        <v>657.83333333333314</v>
      </c>
      <c r="G159" s="40">
        <v>645.36666666666633</v>
      </c>
      <c r="H159" s="40">
        <v>710.66666666666652</v>
      </c>
      <c r="I159" s="40">
        <v>723.13333333333344</v>
      </c>
      <c r="J159" s="40">
        <v>743.31666666666661</v>
      </c>
      <c r="K159" s="31">
        <v>702.95</v>
      </c>
      <c r="L159" s="31">
        <v>670.3</v>
      </c>
      <c r="M159" s="31">
        <v>2.2294700000000001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120.15</v>
      </c>
      <c r="D160" s="40">
        <v>119.10000000000001</v>
      </c>
      <c r="E160" s="40">
        <v>117.80000000000001</v>
      </c>
      <c r="F160" s="40">
        <v>115.45</v>
      </c>
      <c r="G160" s="40">
        <v>114.15</v>
      </c>
      <c r="H160" s="40">
        <v>121.45000000000002</v>
      </c>
      <c r="I160" s="40">
        <v>122.75</v>
      </c>
      <c r="J160" s="40">
        <v>125.10000000000002</v>
      </c>
      <c r="K160" s="31">
        <v>120.4</v>
      </c>
      <c r="L160" s="31">
        <v>116.75</v>
      </c>
      <c r="M160" s="31">
        <v>159.33413999999999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174.05</v>
      </c>
      <c r="D161" s="40">
        <v>175.54999999999998</v>
      </c>
      <c r="E161" s="40">
        <v>171.99999999999997</v>
      </c>
      <c r="F161" s="40">
        <v>169.95</v>
      </c>
      <c r="G161" s="40">
        <v>166.39999999999998</v>
      </c>
      <c r="H161" s="40">
        <v>177.59999999999997</v>
      </c>
      <c r="I161" s="40">
        <v>181.14999999999998</v>
      </c>
      <c r="J161" s="40">
        <v>183.19999999999996</v>
      </c>
      <c r="K161" s="31">
        <v>179.1</v>
      </c>
      <c r="L161" s="31">
        <v>173.5</v>
      </c>
      <c r="M161" s="31">
        <v>8.8790899999999997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3317.9</v>
      </c>
      <c r="D162" s="40">
        <v>3302.8333333333335</v>
      </c>
      <c r="E162" s="40">
        <v>3216.0666666666671</v>
      </c>
      <c r="F162" s="40">
        <v>3114.2333333333336</v>
      </c>
      <c r="G162" s="40">
        <v>3027.4666666666672</v>
      </c>
      <c r="H162" s="40">
        <v>3404.666666666667</v>
      </c>
      <c r="I162" s="40">
        <v>3491.4333333333334</v>
      </c>
      <c r="J162" s="40">
        <v>3593.2666666666669</v>
      </c>
      <c r="K162" s="31">
        <v>3389.6</v>
      </c>
      <c r="L162" s="31">
        <v>3201</v>
      </c>
      <c r="M162" s="31">
        <v>7.4256799999999998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31424.2</v>
      </c>
      <c r="D163" s="40">
        <v>31271.383333333331</v>
      </c>
      <c r="E163" s="40">
        <v>31052.766666666663</v>
      </c>
      <c r="F163" s="40">
        <v>30681.333333333332</v>
      </c>
      <c r="G163" s="40">
        <v>30462.716666666664</v>
      </c>
      <c r="H163" s="40">
        <v>31642.816666666662</v>
      </c>
      <c r="I163" s="40">
        <v>31861.433333333331</v>
      </c>
      <c r="J163" s="40">
        <v>32232.866666666661</v>
      </c>
      <c r="K163" s="31">
        <v>31490</v>
      </c>
      <c r="L163" s="31">
        <v>30899.95</v>
      </c>
      <c r="M163" s="31">
        <v>0.21906999999999999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230.3</v>
      </c>
      <c r="D164" s="40">
        <v>229.6</v>
      </c>
      <c r="E164" s="40">
        <v>228.2</v>
      </c>
      <c r="F164" s="40">
        <v>226.1</v>
      </c>
      <c r="G164" s="40">
        <v>224.7</v>
      </c>
      <c r="H164" s="40">
        <v>231.7</v>
      </c>
      <c r="I164" s="40">
        <v>233.10000000000002</v>
      </c>
      <c r="J164" s="40">
        <v>235.2</v>
      </c>
      <c r="K164" s="31">
        <v>231</v>
      </c>
      <c r="L164" s="31">
        <v>227.5</v>
      </c>
      <c r="M164" s="31">
        <v>26.789429999999999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5730.4</v>
      </c>
      <c r="D165" s="40">
        <v>5696.833333333333</v>
      </c>
      <c r="E165" s="40">
        <v>5626.2666666666664</v>
      </c>
      <c r="F165" s="40">
        <v>5522.1333333333332</v>
      </c>
      <c r="G165" s="40">
        <v>5451.5666666666666</v>
      </c>
      <c r="H165" s="40">
        <v>5800.9666666666662</v>
      </c>
      <c r="I165" s="40">
        <v>5871.5333333333338</v>
      </c>
      <c r="J165" s="40">
        <v>5975.6666666666661</v>
      </c>
      <c r="K165" s="31">
        <v>5767.4</v>
      </c>
      <c r="L165" s="31">
        <v>5592.7</v>
      </c>
      <c r="M165" s="31">
        <v>0.52498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2262.15</v>
      </c>
      <c r="D166" s="40">
        <v>2252.0499999999997</v>
      </c>
      <c r="E166" s="40">
        <v>2225.0999999999995</v>
      </c>
      <c r="F166" s="40">
        <v>2188.0499999999997</v>
      </c>
      <c r="G166" s="40">
        <v>2161.0999999999995</v>
      </c>
      <c r="H166" s="40">
        <v>2289.0999999999995</v>
      </c>
      <c r="I166" s="40">
        <v>2316.0499999999993</v>
      </c>
      <c r="J166" s="40">
        <v>2353.0999999999995</v>
      </c>
      <c r="K166" s="31">
        <v>2279</v>
      </c>
      <c r="L166" s="31">
        <v>2215</v>
      </c>
      <c r="M166" s="31">
        <v>4.6181599999999996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2599.5</v>
      </c>
      <c r="D167" s="40">
        <v>2613.4833333333331</v>
      </c>
      <c r="E167" s="40">
        <v>2567.0166666666664</v>
      </c>
      <c r="F167" s="40">
        <v>2534.5333333333333</v>
      </c>
      <c r="G167" s="40">
        <v>2488.0666666666666</v>
      </c>
      <c r="H167" s="40">
        <v>2645.9666666666662</v>
      </c>
      <c r="I167" s="40">
        <v>2692.4333333333325</v>
      </c>
      <c r="J167" s="40">
        <v>2724.9166666666661</v>
      </c>
      <c r="K167" s="31">
        <v>2659.95</v>
      </c>
      <c r="L167" s="31">
        <v>2581</v>
      </c>
      <c r="M167" s="31">
        <v>7.3081100000000001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2033.55</v>
      </c>
      <c r="D168" s="40">
        <v>1994.6166666666668</v>
      </c>
      <c r="E168" s="40">
        <v>1941.2333333333336</v>
      </c>
      <c r="F168" s="40">
        <v>1848.9166666666667</v>
      </c>
      <c r="G168" s="40">
        <v>1795.5333333333335</v>
      </c>
      <c r="H168" s="40">
        <v>2086.9333333333334</v>
      </c>
      <c r="I168" s="40">
        <v>2140.3166666666666</v>
      </c>
      <c r="J168" s="40">
        <v>2232.6333333333337</v>
      </c>
      <c r="K168" s="31">
        <v>2048</v>
      </c>
      <c r="L168" s="31">
        <v>1902.3</v>
      </c>
      <c r="M168" s="31">
        <v>17.456510000000002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129.80000000000001</v>
      </c>
      <c r="D169" s="40">
        <v>129.20000000000002</v>
      </c>
      <c r="E169" s="40">
        <v>127.60000000000002</v>
      </c>
      <c r="F169" s="40">
        <v>125.4</v>
      </c>
      <c r="G169" s="40">
        <v>123.80000000000001</v>
      </c>
      <c r="H169" s="40">
        <v>131.40000000000003</v>
      </c>
      <c r="I169" s="40">
        <v>133</v>
      </c>
      <c r="J169" s="40">
        <v>135.20000000000005</v>
      </c>
      <c r="K169" s="31">
        <v>130.80000000000001</v>
      </c>
      <c r="L169" s="31">
        <v>127</v>
      </c>
      <c r="M169" s="31">
        <v>48.93573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175.5</v>
      </c>
      <c r="D170" s="40">
        <v>174.88333333333335</v>
      </c>
      <c r="E170" s="40">
        <v>173.41666666666671</v>
      </c>
      <c r="F170" s="40">
        <v>171.33333333333337</v>
      </c>
      <c r="G170" s="40">
        <v>169.86666666666673</v>
      </c>
      <c r="H170" s="40">
        <v>176.9666666666667</v>
      </c>
      <c r="I170" s="40">
        <v>178.43333333333334</v>
      </c>
      <c r="J170" s="40">
        <v>180.51666666666668</v>
      </c>
      <c r="K170" s="31">
        <v>176.35</v>
      </c>
      <c r="L170" s="31">
        <v>172.8</v>
      </c>
      <c r="M170" s="31">
        <v>108.84301000000001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347.8</v>
      </c>
      <c r="D171" s="40">
        <v>349.86666666666662</v>
      </c>
      <c r="E171" s="40">
        <v>343.93333333333322</v>
      </c>
      <c r="F171" s="40">
        <v>340.06666666666661</v>
      </c>
      <c r="G171" s="40">
        <v>334.13333333333321</v>
      </c>
      <c r="H171" s="40">
        <v>353.73333333333323</v>
      </c>
      <c r="I171" s="40">
        <v>359.66666666666663</v>
      </c>
      <c r="J171" s="40">
        <v>363.53333333333325</v>
      </c>
      <c r="K171" s="31">
        <v>355.8</v>
      </c>
      <c r="L171" s="31">
        <v>346</v>
      </c>
      <c r="M171" s="31">
        <v>4.8733199999999997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13805.85</v>
      </c>
      <c r="D172" s="40">
        <v>13776.949999999999</v>
      </c>
      <c r="E172" s="40">
        <v>13603.899999999998</v>
      </c>
      <c r="F172" s="40">
        <v>13401.949999999999</v>
      </c>
      <c r="G172" s="40">
        <v>13228.899999999998</v>
      </c>
      <c r="H172" s="40">
        <v>13978.899999999998</v>
      </c>
      <c r="I172" s="40">
        <v>14151.949999999997</v>
      </c>
      <c r="J172" s="40">
        <v>14353.899999999998</v>
      </c>
      <c r="K172" s="31">
        <v>13950</v>
      </c>
      <c r="L172" s="31">
        <v>13575</v>
      </c>
      <c r="M172" s="31">
        <v>8.6929999999999993E-2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36.75</v>
      </c>
      <c r="D173" s="40">
        <v>36.6</v>
      </c>
      <c r="E173" s="40">
        <v>36.300000000000004</v>
      </c>
      <c r="F173" s="40">
        <v>35.85</v>
      </c>
      <c r="G173" s="40">
        <v>35.550000000000004</v>
      </c>
      <c r="H173" s="40">
        <v>37.050000000000004</v>
      </c>
      <c r="I173" s="40">
        <v>37.35</v>
      </c>
      <c r="J173" s="40">
        <v>37.800000000000004</v>
      </c>
      <c r="K173" s="31">
        <v>36.9</v>
      </c>
      <c r="L173" s="31">
        <v>36.15</v>
      </c>
      <c r="M173" s="31">
        <v>315.85995000000003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169.3</v>
      </c>
      <c r="D174" s="40">
        <v>167.54999999999998</v>
      </c>
      <c r="E174" s="40">
        <v>165.24999999999997</v>
      </c>
      <c r="F174" s="40">
        <v>161.19999999999999</v>
      </c>
      <c r="G174" s="40">
        <v>158.89999999999998</v>
      </c>
      <c r="H174" s="40">
        <v>171.59999999999997</v>
      </c>
      <c r="I174" s="40">
        <v>173.89999999999998</v>
      </c>
      <c r="J174" s="40">
        <v>177.94999999999996</v>
      </c>
      <c r="K174" s="31">
        <v>169.85</v>
      </c>
      <c r="L174" s="31">
        <v>163.5</v>
      </c>
      <c r="M174" s="31">
        <v>96.701080000000005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149.85</v>
      </c>
      <c r="D175" s="40">
        <v>149.28333333333333</v>
      </c>
      <c r="E175" s="40">
        <v>147.91666666666666</v>
      </c>
      <c r="F175" s="40">
        <v>145.98333333333332</v>
      </c>
      <c r="G175" s="40">
        <v>144.61666666666665</v>
      </c>
      <c r="H175" s="40">
        <v>151.21666666666667</v>
      </c>
      <c r="I175" s="40">
        <v>152.58333333333334</v>
      </c>
      <c r="J175" s="40">
        <v>154.51666666666668</v>
      </c>
      <c r="K175" s="31">
        <v>150.65</v>
      </c>
      <c r="L175" s="31">
        <v>147.35</v>
      </c>
      <c r="M175" s="31">
        <v>35.50817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2270.25</v>
      </c>
      <c r="D176" s="40">
        <v>2260.9666666666667</v>
      </c>
      <c r="E176" s="40">
        <v>2246.0833333333335</v>
      </c>
      <c r="F176" s="40">
        <v>2221.916666666667</v>
      </c>
      <c r="G176" s="40">
        <v>2207.0333333333338</v>
      </c>
      <c r="H176" s="40">
        <v>2285.1333333333332</v>
      </c>
      <c r="I176" s="40">
        <v>2300.0166666666664</v>
      </c>
      <c r="J176" s="40">
        <v>2324.1833333333329</v>
      </c>
      <c r="K176" s="31">
        <v>2275.85</v>
      </c>
      <c r="L176" s="31">
        <v>2236.8000000000002</v>
      </c>
      <c r="M176" s="31">
        <v>64.734870000000001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1094.8499999999999</v>
      </c>
      <c r="D177" s="40">
        <v>1096.5333333333333</v>
      </c>
      <c r="E177" s="40">
        <v>1087.0666666666666</v>
      </c>
      <c r="F177" s="40">
        <v>1079.2833333333333</v>
      </c>
      <c r="G177" s="40">
        <v>1069.8166666666666</v>
      </c>
      <c r="H177" s="40">
        <v>1104.3166666666666</v>
      </c>
      <c r="I177" s="40">
        <v>1113.7833333333333</v>
      </c>
      <c r="J177" s="40">
        <v>1121.5666666666666</v>
      </c>
      <c r="K177" s="31">
        <v>1106</v>
      </c>
      <c r="L177" s="31">
        <v>1088.75</v>
      </c>
      <c r="M177" s="31">
        <v>7.8237500000000004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1180.7</v>
      </c>
      <c r="D178" s="40">
        <v>1185.4166666666667</v>
      </c>
      <c r="E178" s="40">
        <v>1171.8333333333335</v>
      </c>
      <c r="F178" s="40">
        <v>1162.9666666666667</v>
      </c>
      <c r="G178" s="40">
        <v>1149.3833333333334</v>
      </c>
      <c r="H178" s="40">
        <v>1194.2833333333335</v>
      </c>
      <c r="I178" s="40">
        <v>1207.866666666667</v>
      </c>
      <c r="J178" s="40">
        <v>1216.7333333333336</v>
      </c>
      <c r="K178" s="31">
        <v>1199</v>
      </c>
      <c r="L178" s="31">
        <v>1176.55</v>
      </c>
      <c r="M178" s="31">
        <v>16.908329999999999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9713.1</v>
      </c>
      <c r="D179" s="40">
        <v>9669.0500000000011</v>
      </c>
      <c r="E179" s="40">
        <v>9459.2000000000025</v>
      </c>
      <c r="F179" s="40">
        <v>9205.3000000000011</v>
      </c>
      <c r="G179" s="40">
        <v>8995.4500000000025</v>
      </c>
      <c r="H179" s="40">
        <v>9922.9500000000025</v>
      </c>
      <c r="I179" s="40">
        <v>10132.800000000001</v>
      </c>
      <c r="J179" s="40">
        <v>10386.700000000003</v>
      </c>
      <c r="K179" s="31">
        <v>9878.9</v>
      </c>
      <c r="L179" s="31">
        <v>9415.15</v>
      </c>
      <c r="M179" s="31">
        <v>6.7520800000000003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8816.7000000000007</v>
      </c>
      <c r="D180" s="40">
        <v>8811.7666666666682</v>
      </c>
      <c r="E180" s="40">
        <v>8739.8333333333358</v>
      </c>
      <c r="F180" s="40">
        <v>8662.9666666666672</v>
      </c>
      <c r="G180" s="40">
        <v>8591.0333333333347</v>
      </c>
      <c r="H180" s="40">
        <v>8888.6333333333369</v>
      </c>
      <c r="I180" s="40">
        <v>8960.5666666666675</v>
      </c>
      <c r="J180" s="40">
        <v>9037.4333333333379</v>
      </c>
      <c r="K180" s="31">
        <v>8883.7000000000007</v>
      </c>
      <c r="L180" s="31">
        <v>8734.9</v>
      </c>
      <c r="M180" s="31">
        <v>9.4189999999999996E-2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27157.85</v>
      </c>
      <c r="D181" s="40">
        <v>27136.216666666664</v>
      </c>
      <c r="E181" s="40">
        <v>26852.433333333327</v>
      </c>
      <c r="F181" s="40">
        <v>26547.016666666663</v>
      </c>
      <c r="G181" s="40">
        <v>26263.233333333326</v>
      </c>
      <c r="H181" s="40">
        <v>27441.633333333328</v>
      </c>
      <c r="I181" s="40">
        <v>27725.416666666661</v>
      </c>
      <c r="J181" s="40">
        <v>28030.833333333328</v>
      </c>
      <c r="K181" s="31">
        <v>27420</v>
      </c>
      <c r="L181" s="31">
        <v>26830.799999999999</v>
      </c>
      <c r="M181" s="31">
        <v>0.41389999999999999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1334.95</v>
      </c>
      <c r="D182" s="40">
        <v>1319.1333333333332</v>
      </c>
      <c r="E182" s="40">
        <v>1299.0166666666664</v>
      </c>
      <c r="F182" s="40">
        <v>1263.0833333333333</v>
      </c>
      <c r="G182" s="40">
        <v>1242.9666666666665</v>
      </c>
      <c r="H182" s="40">
        <v>1355.0666666666664</v>
      </c>
      <c r="I182" s="40">
        <v>1375.1833333333332</v>
      </c>
      <c r="J182" s="40">
        <v>1411.1166666666663</v>
      </c>
      <c r="K182" s="31">
        <v>1339.25</v>
      </c>
      <c r="L182" s="31">
        <v>1283.2</v>
      </c>
      <c r="M182" s="31">
        <v>14.14264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2258.4</v>
      </c>
      <c r="D183" s="40">
        <v>2249.7666666666669</v>
      </c>
      <c r="E183" s="40">
        <v>2235.4833333333336</v>
      </c>
      <c r="F183" s="40">
        <v>2212.5666666666666</v>
      </c>
      <c r="G183" s="40">
        <v>2198.2833333333333</v>
      </c>
      <c r="H183" s="40">
        <v>2272.6833333333338</v>
      </c>
      <c r="I183" s="40">
        <v>2286.9666666666676</v>
      </c>
      <c r="J183" s="40">
        <v>2309.8833333333341</v>
      </c>
      <c r="K183" s="31">
        <v>2264.0500000000002</v>
      </c>
      <c r="L183" s="31">
        <v>2226.85</v>
      </c>
      <c r="M183" s="31">
        <v>2.6095899999999999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422.7</v>
      </c>
      <c r="D184" s="40">
        <v>419.83333333333331</v>
      </c>
      <c r="E184" s="40">
        <v>416.36666666666662</v>
      </c>
      <c r="F184" s="40">
        <v>410.0333333333333</v>
      </c>
      <c r="G184" s="40">
        <v>406.56666666666661</v>
      </c>
      <c r="H184" s="40">
        <v>426.16666666666663</v>
      </c>
      <c r="I184" s="40">
        <v>429.63333333333333</v>
      </c>
      <c r="J184" s="40">
        <v>435.96666666666664</v>
      </c>
      <c r="K184" s="31">
        <v>423.3</v>
      </c>
      <c r="L184" s="31">
        <v>413.5</v>
      </c>
      <c r="M184" s="31">
        <v>203.08690999999999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121.5</v>
      </c>
      <c r="D185" s="40">
        <v>121.03333333333335</v>
      </c>
      <c r="E185" s="40">
        <v>119.26666666666669</v>
      </c>
      <c r="F185" s="40">
        <v>117.03333333333335</v>
      </c>
      <c r="G185" s="40">
        <v>115.26666666666669</v>
      </c>
      <c r="H185" s="40">
        <v>123.26666666666669</v>
      </c>
      <c r="I185" s="40">
        <v>125.03333333333335</v>
      </c>
      <c r="J185" s="40">
        <v>127.26666666666669</v>
      </c>
      <c r="K185" s="31">
        <v>122.8</v>
      </c>
      <c r="L185" s="31">
        <v>118.8</v>
      </c>
      <c r="M185" s="31">
        <v>431.52497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787.2</v>
      </c>
      <c r="D186" s="40">
        <v>783.43333333333339</v>
      </c>
      <c r="E186" s="40">
        <v>771.91666666666674</v>
      </c>
      <c r="F186" s="40">
        <v>756.63333333333333</v>
      </c>
      <c r="G186" s="40">
        <v>745.11666666666667</v>
      </c>
      <c r="H186" s="40">
        <v>798.71666666666681</v>
      </c>
      <c r="I186" s="40">
        <v>810.23333333333346</v>
      </c>
      <c r="J186" s="40">
        <v>825.51666666666688</v>
      </c>
      <c r="K186" s="31">
        <v>794.95</v>
      </c>
      <c r="L186" s="31">
        <v>768.15</v>
      </c>
      <c r="M186" s="31">
        <v>36.171250000000001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485.1</v>
      </c>
      <c r="D187" s="40">
        <v>487.2166666666667</v>
      </c>
      <c r="E187" s="40">
        <v>480.58333333333337</v>
      </c>
      <c r="F187" s="40">
        <v>476.06666666666666</v>
      </c>
      <c r="G187" s="40">
        <v>469.43333333333334</v>
      </c>
      <c r="H187" s="40">
        <v>491.73333333333341</v>
      </c>
      <c r="I187" s="40">
        <v>498.36666666666673</v>
      </c>
      <c r="J187" s="40">
        <v>502.88333333333344</v>
      </c>
      <c r="K187" s="31">
        <v>493.85</v>
      </c>
      <c r="L187" s="31">
        <v>482.7</v>
      </c>
      <c r="M187" s="31">
        <v>13.635020000000001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630.1</v>
      </c>
      <c r="D188" s="40">
        <v>633.19999999999993</v>
      </c>
      <c r="E188" s="40">
        <v>617.64999999999986</v>
      </c>
      <c r="F188" s="40">
        <v>605.19999999999993</v>
      </c>
      <c r="G188" s="40">
        <v>589.64999999999986</v>
      </c>
      <c r="H188" s="40">
        <v>645.64999999999986</v>
      </c>
      <c r="I188" s="40">
        <v>661.19999999999982</v>
      </c>
      <c r="J188" s="40">
        <v>673.64999999999986</v>
      </c>
      <c r="K188" s="31">
        <v>648.75</v>
      </c>
      <c r="L188" s="31">
        <v>620.75</v>
      </c>
      <c r="M188" s="31">
        <v>10.890140000000001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519.79999999999995</v>
      </c>
      <c r="D189" s="40">
        <v>516.0333333333333</v>
      </c>
      <c r="E189" s="40">
        <v>508.81666666666661</v>
      </c>
      <c r="F189" s="40">
        <v>497.83333333333331</v>
      </c>
      <c r="G189" s="40">
        <v>490.61666666666662</v>
      </c>
      <c r="H189" s="40">
        <v>527.01666666666665</v>
      </c>
      <c r="I189" s="40">
        <v>534.23333333333335</v>
      </c>
      <c r="J189" s="40">
        <v>545.21666666666658</v>
      </c>
      <c r="K189" s="31">
        <v>523.25</v>
      </c>
      <c r="L189" s="31">
        <v>505.05</v>
      </c>
      <c r="M189" s="31">
        <v>19.86619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834.4</v>
      </c>
      <c r="D190" s="40">
        <v>835.4666666666667</v>
      </c>
      <c r="E190" s="40">
        <v>830.93333333333339</v>
      </c>
      <c r="F190" s="40">
        <v>827.4666666666667</v>
      </c>
      <c r="G190" s="40">
        <v>822.93333333333339</v>
      </c>
      <c r="H190" s="40">
        <v>838.93333333333339</v>
      </c>
      <c r="I190" s="40">
        <v>843.4666666666667</v>
      </c>
      <c r="J190" s="40">
        <v>846.93333333333339</v>
      </c>
      <c r="K190" s="31">
        <v>840</v>
      </c>
      <c r="L190" s="31">
        <v>832</v>
      </c>
      <c r="M190" s="31">
        <v>15.528840000000001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3701.3</v>
      </c>
      <c r="D191" s="40">
        <v>3709.75</v>
      </c>
      <c r="E191" s="40">
        <v>3679.15</v>
      </c>
      <c r="F191" s="40">
        <v>3657</v>
      </c>
      <c r="G191" s="40">
        <v>3626.4</v>
      </c>
      <c r="H191" s="40">
        <v>3731.9</v>
      </c>
      <c r="I191" s="40">
        <v>3762.5000000000005</v>
      </c>
      <c r="J191" s="40">
        <v>3784.65</v>
      </c>
      <c r="K191" s="31">
        <v>3740.35</v>
      </c>
      <c r="L191" s="31">
        <v>3687.6</v>
      </c>
      <c r="M191" s="31">
        <v>20.331140000000001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860.5</v>
      </c>
      <c r="D192" s="40">
        <v>857.75</v>
      </c>
      <c r="E192" s="40">
        <v>852.75</v>
      </c>
      <c r="F192" s="40">
        <v>845</v>
      </c>
      <c r="G192" s="40">
        <v>840</v>
      </c>
      <c r="H192" s="40">
        <v>865.5</v>
      </c>
      <c r="I192" s="40">
        <v>870.5</v>
      </c>
      <c r="J192" s="40">
        <v>878.25</v>
      </c>
      <c r="K192" s="31">
        <v>862.75</v>
      </c>
      <c r="L192" s="31">
        <v>850</v>
      </c>
      <c r="M192" s="31">
        <v>18.755140000000001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4826.75</v>
      </c>
      <c r="D193" s="40">
        <v>4846.4000000000005</v>
      </c>
      <c r="E193" s="40">
        <v>4780.3500000000013</v>
      </c>
      <c r="F193" s="40">
        <v>4733.9500000000007</v>
      </c>
      <c r="G193" s="40">
        <v>4667.9000000000015</v>
      </c>
      <c r="H193" s="40">
        <v>4892.8000000000011</v>
      </c>
      <c r="I193" s="40">
        <v>4958.8500000000004</v>
      </c>
      <c r="J193" s="40">
        <v>5005.2500000000009</v>
      </c>
      <c r="K193" s="31">
        <v>4912.45</v>
      </c>
      <c r="L193" s="31">
        <v>4800</v>
      </c>
      <c r="M193" s="31">
        <v>1.37887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291.95</v>
      </c>
      <c r="D194" s="40">
        <v>291.78333333333336</v>
      </c>
      <c r="E194" s="40">
        <v>290.06666666666672</v>
      </c>
      <c r="F194" s="40">
        <v>288.18333333333334</v>
      </c>
      <c r="G194" s="40">
        <v>286.4666666666667</v>
      </c>
      <c r="H194" s="40">
        <v>293.66666666666674</v>
      </c>
      <c r="I194" s="40">
        <v>295.38333333333333</v>
      </c>
      <c r="J194" s="40">
        <v>297.26666666666677</v>
      </c>
      <c r="K194" s="31">
        <v>293.5</v>
      </c>
      <c r="L194" s="31">
        <v>289.89999999999998</v>
      </c>
      <c r="M194" s="31">
        <v>172.17097000000001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129.15</v>
      </c>
      <c r="D195" s="40">
        <v>129.08333333333334</v>
      </c>
      <c r="E195" s="40">
        <v>128.06666666666669</v>
      </c>
      <c r="F195" s="40">
        <v>126.98333333333335</v>
      </c>
      <c r="G195" s="40">
        <v>125.9666666666667</v>
      </c>
      <c r="H195" s="40">
        <v>130.16666666666669</v>
      </c>
      <c r="I195" s="40">
        <v>131.18333333333334</v>
      </c>
      <c r="J195" s="40">
        <v>132.26666666666668</v>
      </c>
      <c r="K195" s="31">
        <v>130.1</v>
      </c>
      <c r="L195" s="31">
        <v>128</v>
      </c>
      <c r="M195" s="31">
        <v>175.45527999999999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1440.6</v>
      </c>
      <c r="D196" s="40">
        <v>1427.8666666666668</v>
      </c>
      <c r="E196" s="40">
        <v>1410.7333333333336</v>
      </c>
      <c r="F196" s="40">
        <v>1380.8666666666668</v>
      </c>
      <c r="G196" s="40">
        <v>1363.7333333333336</v>
      </c>
      <c r="H196" s="40">
        <v>1457.7333333333336</v>
      </c>
      <c r="I196" s="40">
        <v>1474.8666666666668</v>
      </c>
      <c r="J196" s="40">
        <v>1504.7333333333336</v>
      </c>
      <c r="K196" s="31">
        <v>1445</v>
      </c>
      <c r="L196" s="31">
        <v>1398</v>
      </c>
      <c r="M196" s="31">
        <v>134.44387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1419.2</v>
      </c>
      <c r="D197" s="40">
        <v>1430.0333333333335</v>
      </c>
      <c r="E197" s="40">
        <v>1405.0666666666671</v>
      </c>
      <c r="F197" s="40">
        <v>1390.9333333333336</v>
      </c>
      <c r="G197" s="40">
        <v>1365.9666666666672</v>
      </c>
      <c r="H197" s="40">
        <v>1444.166666666667</v>
      </c>
      <c r="I197" s="40">
        <v>1469.1333333333337</v>
      </c>
      <c r="J197" s="40">
        <v>1483.2666666666669</v>
      </c>
      <c r="K197" s="31">
        <v>1455</v>
      </c>
      <c r="L197" s="31">
        <v>1415.9</v>
      </c>
      <c r="M197" s="31">
        <v>27.42699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994.2</v>
      </c>
      <c r="D198" s="40">
        <v>993.55000000000007</v>
      </c>
      <c r="E198" s="40">
        <v>984.50000000000011</v>
      </c>
      <c r="F198" s="40">
        <v>974.80000000000007</v>
      </c>
      <c r="G198" s="40">
        <v>965.75000000000011</v>
      </c>
      <c r="H198" s="40">
        <v>1003.2500000000001</v>
      </c>
      <c r="I198" s="40">
        <v>1012.3000000000001</v>
      </c>
      <c r="J198" s="40">
        <v>1022.0000000000001</v>
      </c>
      <c r="K198" s="31">
        <v>1002.6</v>
      </c>
      <c r="L198" s="31">
        <v>983.85</v>
      </c>
      <c r="M198" s="31">
        <v>3.4232300000000002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1878.45</v>
      </c>
      <c r="D199" s="40">
        <v>1865.7333333333333</v>
      </c>
      <c r="E199" s="40">
        <v>1844.5166666666667</v>
      </c>
      <c r="F199" s="40">
        <v>1810.5833333333333</v>
      </c>
      <c r="G199" s="40">
        <v>1789.3666666666666</v>
      </c>
      <c r="H199" s="40">
        <v>1899.6666666666667</v>
      </c>
      <c r="I199" s="40">
        <v>1920.8833333333334</v>
      </c>
      <c r="J199" s="40">
        <v>1954.8166666666668</v>
      </c>
      <c r="K199" s="31">
        <v>1886.95</v>
      </c>
      <c r="L199" s="31">
        <v>1831.8</v>
      </c>
      <c r="M199" s="31">
        <v>16.70309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3092.4</v>
      </c>
      <c r="D200" s="40">
        <v>3087.4</v>
      </c>
      <c r="E200" s="40">
        <v>3045</v>
      </c>
      <c r="F200" s="40">
        <v>2997.6</v>
      </c>
      <c r="G200" s="40">
        <v>2955.2</v>
      </c>
      <c r="H200" s="40">
        <v>3134.8</v>
      </c>
      <c r="I200" s="40">
        <v>3177.2000000000007</v>
      </c>
      <c r="J200" s="40">
        <v>3224.6000000000004</v>
      </c>
      <c r="K200" s="31">
        <v>3129.8</v>
      </c>
      <c r="L200" s="31">
        <v>3040</v>
      </c>
      <c r="M200" s="31">
        <v>2.6959200000000001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490.85</v>
      </c>
      <c r="D201" s="40">
        <v>492.73333333333335</v>
      </c>
      <c r="E201" s="40">
        <v>485.66666666666669</v>
      </c>
      <c r="F201" s="40">
        <v>480.48333333333335</v>
      </c>
      <c r="G201" s="40">
        <v>473.41666666666669</v>
      </c>
      <c r="H201" s="40">
        <v>497.91666666666669</v>
      </c>
      <c r="I201" s="40">
        <v>504.98333333333329</v>
      </c>
      <c r="J201" s="40">
        <v>510.16666666666669</v>
      </c>
      <c r="K201" s="31">
        <v>499.8</v>
      </c>
      <c r="L201" s="31">
        <v>487.55</v>
      </c>
      <c r="M201" s="31">
        <v>21.096630000000001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991.3</v>
      </c>
      <c r="D202" s="40">
        <v>983.1</v>
      </c>
      <c r="E202" s="40">
        <v>959.2</v>
      </c>
      <c r="F202" s="40">
        <v>927.1</v>
      </c>
      <c r="G202" s="40">
        <v>903.2</v>
      </c>
      <c r="H202" s="40">
        <v>1015.2</v>
      </c>
      <c r="I202" s="40">
        <v>1039.0999999999999</v>
      </c>
      <c r="J202" s="40">
        <v>1071.2</v>
      </c>
      <c r="K202" s="31">
        <v>1007</v>
      </c>
      <c r="L202" s="31">
        <v>951</v>
      </c>
      <c r="M202" s="31">
        <v>19.813300000000002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740.45</v>
      </c>
      <c r="D203" s="40">
        <v>738.33333333333337</v>
      </c>
      <c r="E203" s="40">
        <v>732.11666666666679</v>
      </c>
      <c r="F203" s="40">
        <v>723.78333333333342</v>
      </c>
      <c r="G203" s="40">
        <v>717.56666666666683</v>
      </c>
      <c r="H203" s="40">
        <v>746.66666666666674</v>
      </c>
      <c r="I203" s="40">
        <v>752.88333333333321</v>
      </c>
      <c r="J203" s="40">
        <v>761.2166666666667</v>
      </c>
      <c r="K203" s="31">
        <v>744.55</v>
      </c>
      <c r="L203" s="31">
        <v>730</v>
      </c>
      <c r="M203" s="31">
        <v>23.581530000000001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7703.8</v>
      </c>
      <c r="D204" s="40">
        <v>7672.8</v>
      </c>
      <c r="E204" s="40">
        <v>7602</v>
      </c>
      <c r="F204" s="40">
        <v>7500.2</v>
      </c>
      <c r="G204" s="40">
        <v>7429.4</v>
      </c>
      <c r="H204" s="40">
        <v>7774.6</v>
      </c>
      <c r="I204" s="40">
        <v>7845.4000000000015</v>
      </c>
      <c r="J204" s="40">
        <v>7947.2000000000007</v>
      </c>
      <c r="K204" s="31">
        <v>7743.6</v>
      </c>
      <c r="L204" s="31">
        <v>7571</v>
      </c>
      <c r="M204" s="31">
        <v>3.1995200000000001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34.9</v>
      </c>
      <c r="D205" s="40">
        <v>34.733333333333334</v>
      </c>
      <c r="E205" s="40">
        <v>34.466666666666669</v>
      </c>
      <c r="F205" s="40">
        <v>34.033333333333331</v>
      </c>
      <c r="G205" s="40">
        <v>33.766666666666666</v>
      </c>
      <c r="H205" s="40">
        <v>35.166666666666671</v>
      </c>
      <c r="I205" s="40">
        <v>35.433333333333337</v>
      </c>
      <c r="J205" s="40">
        <v>35.866666666666674</v>
      </c>
      <c r="K205" s="31">
        <v>35</v>
      </c>
      <c r="L205" s="31">
        <v>34.299999999999997</v>
      </c>
      <c r="M205" s="31">
        <v>46.960070000000002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1469.15</v>
      </c>
      <c r="D206" s="40">
        <v>1468.1833333333334</v>
      </c>
      <c r="E206" s="40">
        <v>1452.4666666666667</v>
      </c>
      <c r="F206" s="40">
        <v>1435.7833333333333</v>
      </c>
      <c r="G206" s="40">
        <v>1420.0666666666666</v>
      </c>
      <c r="H206" s="40">
        <v>1484.8666666666668</v>
      </c>
      <c r="I206" s="40">
        <v>1500.5833333333335</v>
      </c>
      <c r="J206" s="40">
        <v>1517.2666666666669</v>
      </c>
      <c r="K206" s="31">
        <v>1483.9</v>
      </c>
      <c r="L206" s="31">
        <v>1451.5</v>
      </c>
      <c r="M206" s="31">
        <v>2.9367000000000001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708.65</v>
      </c>
      <c r="D207" s="40">
        <v>709.70000000000016</v>
      </c>
      <c r="E207" s="40">
        <v>702.40000000000032</v>
      </c>
      <c r="F207" s="40">
        <v>696.1500000000002</v>
      </c>
      <c r="G207" s="40">
        <v>688.85000000000036</v>
      </c>
      <c r="H207" s="40">
        <v>715.95000000000027</v>
      </c>
      <c r="I207" s="40">
        <v>723.25000000000023</v>
      </c>
      <c r="J207" s="40">
        <v>729.50000000000023</v>
      </c>
      <c r="K207" s="31">
        <v>717</v>
      </c>
      <c r="L207" s="31">
        <v>703.45</v>
      </c>
      <c r="M207" s="31">
        <v>20.261089999999999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241.65</v>
      </c>
      <c r="D208" s="40">
        <v>242.18333333333331</v>
      </c>
      <c r="E208" s="40">
        <v>238.96666666666661</v>
      </c>
      <c r="F208" s="40">
        <v>236.2833333333333</v>
      </c>
      <c r="G208" s="40">
        <v>233.06666666666661</v>
      </c>
      <c r="H208" s="40">
        <v>244.86666666666662</v>
      </c>
      <c r="I208" s="40">
        <v>248.08333333333331</v>
      </c>
      <c r="J208" s="40">
        <v>250.76666666666662</v>
      </c>
      <c r="K208" s="31">
        <v>245.4</v>
      </c>
      <c r="L208" s="31">
        <v>239.5</v>
      </c>
      <c r="M208" s="31">
        <v>7.8861299999999996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848.6</v>
      </c>
      <c r="D209" s="40">
        <v>850.86666666666667</v>
      </c>
      <c r="E209" s="40">
        <v>842.73333333333335</v>
      </c>
      <c r="F209" s="40">
        <v>836.86666666666667</v>
      </c>
      <c r="G209" s="40">
        <v>828.73333333333335</v>
      </c>
      <c r="H209" s="40">
        <v>856.73333333333335</v>
      </c>
      <c r="I209" s="40">
        <v>864.86666666666679</v>
      </c>
      <c r="J209" s="40">
        <v>870.73333333333335</v>
      </c>
      <c r="K209" s="31">
        <v>859</v>
      </c>
      <c r="L209" s="31">
        <v>845</v>
      </c>
      <c r="M209" s="31">
        <v>4.5423799999999996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298.60000000000002</v>
      </c>
      <c r="D210" s="40">
        <v>298.8</v>
      </c>
      <c r="E210" s="40">
        <v>294.90000000000003</v>
      </c>
      <c r="F210" s="40">
        <v>291.20000000000005</v>
      </c>
      <c r="G210" s="40">
        <v>287.30000000000007</v>
      </c>
      <c r="H210" s="40">
        <v>302.5</v>
      </c>
      <c r="I210" s="40">
        <v>306.39999999999998</v>
      </c>
      <c r="J210" s="40">
        <v>310.09999999999997</v>
      </c>
      <c r="K210" s="31">
        <v>302.7</v>
      </c>
      <c r="L210" s="31">
        <v>295.10000000000002</v>
      </c>
      <c r="M210" s="31">
        <v>222.46795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5.95</v>
      </c>
      <c r="D211" s="40">
        <v>5.9833333333333343</v>
      </c>
      <c r="E211" s="40">
        <v>5.8666666666666689</v>
      </c>
      <c r="F211" s="40">
        <v>5.783333333333335</v>
      </c>
      <c r="G211" s="40">
        <v>5.6666666666666696</v>
      </c>
      <c r="H211" s="40">
        <v>6.0666666666666682</v>
      </c>
      <c r="I211" s="40">
        <v>6.1833333333333336</v>
      </c>
      <c r="J211" s="40">
        <v>6.2666666666666675</v>
      </c>
      <c r="K211" s="31">
        <v>6.1</v>
      </c>
      <c r="L211" s="31">
        <v>5.9</v>
      </c>
      <c r="M211" s="31">
        <v>849.25689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986.35</v>
      </c>
      <c r="D212" s="40">
        <v>988.5</v>
      </c>
      <c r="E212" s="40">
        <v>979.05</v>
      </c>
      <c r="F212" s="40">
        <v>971.75</v>
      </c>
      <c r="G212" s="40">
        <v>962.3</v>
      </c>
      <c r="H212" s="40">
        <v>995.8</v>
      </c>
      <c r="I212" s="40">
        <v>1005.25</v>
      </c>
      <c r="J212" s="40">
        <v>1012.55</v>
      </c>
      <c r="K212" s="31">
        <v>997.95</v>
      </c>
      <c r="L212" s="31">
        <v>981.2</v>
      </c>
      <c r="M212" s="31">
        <v>8.2176500000000008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2025.5</v>
      </c>
      <c r="D213" s="40">
        <v>2024.5833333333333</v>
      </c>
      <c r="E213" s="40">
        <v>2011.1666666666665</v>
      </c>
      <c r="F213" s="40">
        <v>1996.8333333333333</v>
      </c>
      <c r="G213" s="40">
        <v>1983.4166666666665</v>
      </c>
      <c r="H213" s="40">
        <v>2038.9166666666665</v>
      </c>
      <c r="I213" s="40">
        <v>2052.333333333333</v>
      </c>
      <c r="J213" s="40">
        <v>2066.6666666666665</v>
      </c>
      <c r="K213" s="31">
        <v>2038</v>
      </c>
      <c r="L213" s="31">
        <v>2010.25</v>
      </c>
      <c r="M213" s="31">
        <v>0.68733999999999995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632.45000000000005</v>
      </c>
      <c r="D214" s="40">
        <v>634.16666666666663</v>
      </c>
      <c r="E214" s="40">
        <v>628.83333333333326</v>
      </c>
      <c r="F214" s="40">
        <v>625.21666666666658</v>
      </c>
      <c r="G214" s="40">
        <v>619.88333333333321</v>
      </c>
      <c r="H214" s="40">
        <v>637.7833333333333</v>
      </c>
      <c r="I214" s="40">
        <v>643.11666666666656</v>
      </c>
      <c r="J214" s="40">
        <v>646.73333333333335</v>
      </c>
      <c r="K214" s="40">
        <v>639.5</v>
      </c>
      <c r="L214" s="40">
        <v>630.54999999999995</v>
      </c>
      <c r="M214" s="40">
        <v>43.71855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10.9</v>
      </c>
      <c r="D215" s="40">
        <v>10.950000000000001</v>
      </c>
      <c r="E215" s="40">
        <v>10.750000000000002</v>
      </c>
      <c r="F215" s="40">
        <v>10.600000000000001</v>
      </c>
      <c r="G215" s="40">
        <v>10.400000000000002</v>
      </c>
      <c r="H215" s="40">
        <v>11.100000000000001</v>
      </c>
      <c r="I215" s="40">
        <v>11.3</v>
      </c>
      <c r="J215" s="40">
        <v>11.450000000000001</v>
      </c>
      <c r="K215" s="40">
        <v>11.15</v>
      </c>
      <c r="L215" s="40">
        <v>10.8</v>
      </c>
      <c r="M215" s="40">
        <v>1158.3690300000001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173.1</v>
      </c>
      <c r="D216" s="40">
        <v>172.88333333333333</v>
      </c>
      <c r="E216" s="40">
        <v>171.66666666666666</v>
      </c>
      <c r="F216" s="40">
        <v>170.23333333333332</v>
      </c>
      <c r="G216" s="40">
        <v>169.01666666666665</v>
      </c>
      <c r="H216" s="40">
        <v>174.31666666666666</v>
      </c>
      <c r="I216" s="40">
        <v>175.53333333333336</v>
      </c>
      <c r="J216" s="40">
        <v>176.96666666666667</v>
      </c>
      <c r="K216" s="40">
        <v>174.1</v>
      </c>
      <c r="L216" s="40">
        <v>171.45</v>
      </c>
      <c r="M216" s="40">
        <v>60.470869999999998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49"/>
      <c r="B1" s="55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44439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42" t="s">
        <v>16</v>
      </c>
      <c r="B9" s="544" t="s">
        <v>18</v>
      </c>
      <c r="C9" s="548" t="s">
        <v>20</v>
      </c>
      <c r="D9" s="548" t="s">
        <v>21</v>
      </c>
      <c r="E9" s="539" t="s">
        <v>22</v>
      </c>
      <c r="F9" s="540"/>
      <c r="G9" s="541"/>
      <c r="H9" s="539" t="s">
        <v>23</v>
      </c>
      <c r="I9" s="540"/>
      <c r="J9" s="541"/>
      <c r="K9" s="26"/>
      <c r="L9" s="27"/>
      <c r="M9" s="53"/>
      <c r="N9" s="1"/>
      <c r="O9" s="1"/>
    </row>
    <row r="10" spans="1:15" ht="42.75" customHeight="1">
      <c r="A10" s="546"/>
      <c r="B10" s="547"/>
      <c r="C10" s="547"/>
      <c r="D10" s="54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22979.1</v>
      </c>
      <c r="D11" s="40">
        <v>22886.516666666666</v>
      </c>
      <c r="E11" s="40">
        <v>22710.583333333332</v>
      </c>
      <c r="F11" s="40">
        <v>22442.066666666666</v>
      </c>
      <c r="G11" s="40">
        <v>22266.133333333331</v>
      </c>
      <c r="H11" s="40">
        <v>23155.033333333333</v>
      </c>
      <c r="I11" s="40">
        <v>23330.966666666667</v>
      </c>
      <c r="J11" s="40">
        <v>23599.483333333334</v>
      </c>
      <c r="K11" s="31">
        <v>23062.45</v>
      </c>
      <c r="L11" s="31">
        <v>22618</v>
      </c>
      <c r="M11" s="31">
        <v>0.21576999999999999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1921.7</v>
      </c>
      <c r="D12" s="40">
        <v>1892.8999999999999</v>
      </c>
      <c r="E12" s="40">
        <v>1860.7999999999997</v>
      </c>
      <c r="F12" s="40">
        <v>1799.8999999999999</v>
      </c>
      <c r="G12" s="40">
        <v>1767.7999999999997</v>
      </c>
      <c r="H12" s="40">
        <v>1953.7999999999997</v>
      </c>
      <c r="I12" s="40">
        <v>1985.8999999999996</v>
      </c>
      <c r="J12" s="40">
        <v>2046.7999999999997</v>
      </c>
      <c r="K12" s="31">
        <v>1925</v>
      </c>
      <c r="L12" s="31">
        <v>1832</v>
      </c>
      <c r="M12" s="31">
        <v>6.5682999999999998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2186.85</v>
      </c>
      <c r="D13" s="40">
        <v>2200.8333333333335</v>
      </c>
      <c r="E13" s="40">
        <v>2137.666666666667</v>
      </c>
      <c r="F13" s="40">
        <v>2088.4833333333336</v>
      </c>
      <c r="G13" s="40">
        <v>2025.3166666666671</v>
      </c>
      <c r="H13" s="40">
        <v>2250.0166666666669</v>
      </c>
      <c r="I13" s="40">
        <v>2313.1833333333338</v>
      </c>
      <c r="J13" s="40">
        <v>2362.3666666666668</v>
      </c>
      <c r="K13" s="31">
        <v>2264</v>
      </c>
      <c r="L13" s="31">
        <v>2151.65</v>
      </c>
      <c r="M13" s="31">
        <v>0.98089999999999999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2386.5</v>
      </c>
      <c r="D14" s="40">
        <v>2375.5</v>
      </c>
      <c r="E14" s="40">
        <v>2361</v>
      </c>
      <c r="F14" s="40">
        <v>2335.5</v>
      </c>
      <c r="G14" s="40">
        <v>2321</v>
      </c>
      <c r="H14" s="40">
        <v>2401</v>
      </c>
      <c r="I14" s="40">
        <v>2415.5</v>
      </c>
      <c r="J14" s="40">
        <v>2441</v>
      </c>
      <c r="K14" s="31">
        <v>2390</v>
      </c>
      <c r="L14" s="31">
        <v>2350</v>
      </c>
      <c r="M14" s="31">
        <v>4.5671999999999997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1962.85</v>
      </c>
      <c r="D15" s="40">
        <v>1966.6000000000001</v>
      </c>
      <c r="E15" s="40">
        <v>1936.2500000000002</v>
      </c>
      <c r="F15" s="40">
        <v>1909.65</v>
      </c>
      <c r="G15" s="40">
        <v>1879.3000000000002</v>
      </c>
      <c r="H15" s="40">
        <v>1993.2000000000003</v>
      </c>
      <c r="I15" s="40">
        <v>2023.5500000000002</v>
      </c>
      <c r="J15" s="40">
        <v>2050.1500000000005</v>
      </c>
      <c r="K15" s="31">
        <v>1996.95</v>
      </c>
      <c r="L15" s="31">
        <v>1940</v>
      </c>
      <c r="M15" s="31">
        <v>0.16088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1645</v>
      </c>
      <c r="D16" s="40">
        <v>1649.8166666666666</v>
      </c>
      <c r="E16" s="40">
        <v>1633.7333333333331</v>
      </c>
      <c r="F16" s="40">
        <v>1622.4666666666665</v>
      </c>
      <c r="G16" s="40">
        <v>1606.383333333333</v>
      </c>
      <c r="H16" s="40">
        <v>1661.0833333333333</v>
      </c>
      <c r="I16" s="40">
        <v>1677.1666666666667</v>
      </c>
      <c r="J16" s="40">
        <v>1688.4333333333334</v>
      </c>
      <c r="K16" s="31">
        <v>1665.9</v>
      </c>
      <c r="L16" s="31">
        <v>1638.55</v>
      </c>
      <c r="M16" s="31">
        <v>1.3661300000000001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1294.9000000000001</v>
      </c>
      <c r="D17" s="40">
        <v>1283.3833333333334</v>
      </c>
      <c r="E17" s="40">
        <v>1257.7666666666669</v>
      </c>
      <c r="F17" s="40">
        <v>1220.6333333333334</v>
      </c>
      <c r="G17" s="40">
        <v>1195.0166666666669</v>
      </c>
      <c r="H17" s="40">
        <v>1320.5166666666669</v>
      </c>
      <c r="I17" s="40">
        <v>1346.1333333333332</v>
      </c>
      <c r="J17" s="40">
        <v>1383.2666666666669</v>
      </c>
      <c r="K17" s="31">
        <v>1309</v>
      </c>
      <c r="L17" s="31">
        <v>1246.25</v>
      </c>
      <c r="M17" s="31">
        <v>23.423929999999999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607.35</v>
      </c>
      <c r="D18" s="40">
        <v>608.63333333333333</v>
      </c>
      <c r="E18" s="40">
        <v>602.86666666666667</v>
      </c>
      <c r="F18" s="40">
        <v>598.38333333333333</v>
      </c>
      <c r="G18" s="40">
        <v>592.61666666666667</v>
      </c>
      <c r="H18" s="40">
        <v>613.11666666666667</v>
      </c>
      <c r="I18" s="40">
        <v>618.88333333333333</v>
      </c>
      <c r="J18" s="40">
        <v>623.36666666666667</v>
      </c>
      <c r="K18" s="31">
        <v>614.4</v>
      </c>
      <c r="L18" s="31">
        <v>604.15</v>
      </c>
      <c r="M18" s="31">
        <v>1.5936699999999999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933.15</v>
      </c>
      <c r="D19" s="40">
        <v>930.48333333333323</v>
      </c>
      <c r="E19" s="40">
        <v>916.26666666666642</v>
      </c>
      <c r="F19" s="40">
        <v>899.38333333333321</v>
      </c>
      <c r="G19" s="40">
        <v>885.1666666666664</v>
      </c>
      <c r="H19" s="40">
        <v>947.36666666666645</v>
      </c>
      <c r="I19" s="40">
        <v>961.58333333333337</v>
      </c>
      <c r="J19" s="40">
        <v>978.46666666666647</v>
      </c>
      <c r="K19" s="31">
        <v>944.7</v>
      </c>
      <c r="L19" s="31">
        <v>913.6</v>
      </c>
      <c r="M19" s="31">
        <v>10.29523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2467.3000000000002</v>
      </c>
      <c r="D20" s="40">
        <v>2464.1</v>
      </c>
      <c r="E20" s="40">
        <v>2443.1999999999998</v>
      </c>
      <c r="F20" s="40">
        <v>2419.1</v>
      </c>
      <c r="G20" s="40">
        <v>2398.1999999999998</v>
      </c>
      <c r="H20" s="40">
        <v>2488.1999999999998</v>
      </c>
      <c r="I20" s="40">
        <v>2509.1000000000004</v>
      </c>
      <c r="J20" s="40">
        <v>2533.1999999999998</v>
      </c>
      <c r="K20" s="31">
        <v>2485</v>
      </c>
      <c r="L20" s="31">
        <v>2440</v>
      </c>
      <c r="M20" s="31">
        <v>0.82399999999999995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19137.8</v>
      </c>
      <c r="D21" s="40">
        <v>19082.899999999998</v>
      </c>
      <c r="E21" s="40">
        <v>18965.899999999994</v>
      </c>
      <c r="F21" s="40">
        <v>18793.999999999996</v>
      </c>
      <c r="G21" s="40">
        <v>18676.999999999993</v>
      </c>
      <c r="H21" s="40">
        <v>19254.799999999996</v>
      </c>
      <c r="I21" s="40">
        <v>19371.800000000003</v>
      </c>
      <c r="J21" s="40">
        <v>19543.699999999997</v>
      </c>
      <c r="K21" s="31">
        <v>19199.900000000001</v>
      </c>
      <c r="L21" s="31">
        <v>18911</v>
      </c>
      <c r="M21" s="31">
        <v>5.8470000000000001E-2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1516.55</v>
      </c>
      <c r="D22" s="40">
        <v>1512.2833333333335</v>
      </c>
      <c r="E22" s="40">
        <v>1497.5666666666671</v>
      </c>
      <c r="F22" s="40">
        <v>1478.5833333333335</v>
      </c>
      <c r="G22" s="40">
        <v>1463.866666666667</v>
      </c>
      <c r="H22" s="40">
        <v>1531.2666666666671</v>
      </c>
      <c r="I22" s="40">
        <v>1545.9833333333338</v>
      </c>
      <c r="J22" s="40">
        <v>1564.9666666666672</v>
      </c>
      <c r="K22" s="31">
        <v>1527</v>
      </c>
      <c r="L22" s="31">
        <v>1493.3</v>
      </c>
      <c r="M22" s="31">
        <v>31.498629999999999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1060.3499999999999</v>
      </c>
      <c r="D23" s="40">
        <v>1046.1166666666666</v>
      </c>
      <c r="E23" s="40">
        <v>1029.2333333333331</v>
      </c>
      <c r="F23" s="40">
        <v>998.11666666666656</v>
      </c>
      <c r="G23" s="40">
        <v>981.23333333333312</v>
      </c>
      <c r="H23" s="40">
        <v>1077.2333333333331</v>
      </c>
      <c r="I23" s="40">
        <v>1094.1166666666668</v>
      </c>
      <c r="J23" s="40">
        <v>1125.2333333333331</v>
      </c>
      <c r="K23" s="31">
        <v>1063</v>
      </c>
      <c r="L23" s="31">
        <v>1015</v>
      </c>
      <c r="M23" s="31">
        <v>24.26934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730</v>
      </c>
      <c r="D24" s="40">
        <v>730.83333333333337</v>
      </c>
      <c r="E24" s="40">
        <v>726.26666666666677</v>
      </c>
      <c r="F24" s="40">
        <v>722.53333333333342</v>
      </c>
      <c r="G24" s="40">
        <v>717.96666666666681</v>
      </c>
      <c r="H24" s="40">
        <v>734.56666666666672</v>
      </c>
      <c r="I24" s="40">
        <v>739.13333333333333</v>
      </c>
      <c r="J24" s="40">
        <v>742.86666666666667</v>
      </c>
      <c r="K24" s="31">
        <v>735.4</v>
      </c>
      <c r="L24" s="31">
        <v>727.1</v>
      </c>
      <c r="M24" s="31">
        <v>47.578580000000002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1383.4</v>
      </c>
      <c r="D25" s="40">
        <v>1342.5500000000002</v>
      </c>
      <c r="E25" s="40">
        <v>1298.4000000000003</v>
      </c>
      <c r="F25" s="40">
        <v>1213.4000000000001</v>
      </c>
      <c r="G25" s="40">
        <v>1169.2500000000002</v>
      </c>
      <c r="H25" s="40">
        <v>1427.5500000000004</v>
      </c>
      <c r="I25" s="40">
        <v>1471.7</v>
      </c>
      <c r="J25" s="40">
        <v>1556.7000000000005</v>
      </c>
      <c r="K25" s="31">
        <v>1386.7</v>
      </c>
      <c r="L25" s="31">
        <v>1257.55</v>
      </c>
      <c r="M25" s="31">
        <v>3.6360999999999999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1505.35</v>
      </c>
      <c r="D26" s="40">
        <v>1486.8999999999999</v>
      </c>
      <c r="E26" s="40">
        <v>1468.4499999999998</v>
      </c>
      <c r="F26" s="40">
        <v>1431.55</v>
      </c>
      <c r="G26" s="40">
        <v>1413.1</v>
      </c>
      <c r="H26" s="40">
        <v>1523.7999999999997</v>
      </c>
      <c r="I26" s="40">
        <v>1542.25</v>
      </c>
      <c r="J26" s="40">
        <v>1579.1499999999996</v>
      </c>
      <c r="K26" s="31">
        <v>1505.35</v>
      </c>
      <c r="L26" s="31">
        <v>1450</v>
      </c>
      <c r="M26" s="31">
        <v>4.0167099999999998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109.75</v>
      </c>
      <c r="D27" s="40">
        <v>109.5</v>
      </c>
      <c r="E27" s="40">
        <v>108.35</v>
      </c>
      <c r="F27" s="40">
        <v>106.94999999999999</v>
      </c>
      <c r="G27" s="40">
        <v>105.79999999999998</v>
      </c>
      <c r="H27" s="40">
        <v>110.9</v>
      </c>
      <c r="I27" s="40">
        <v>112.05000000000001</v>
      </c>
      <c r="J27" s="40">
        <v>113.45000000000002</v>
      </c>
      <c r="K27" s="31">
        <v>110.65</v>
      </c>
      <c r="L27" s="31">
        <v>108.1</v>
      </c>
      <c r="M27" s="31">
        <v>30.04167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208.15</v>
      </c>
      <c r="D28" s="40">
        <v>207.18333333333331</v>
      </c>
      <c r="E28" s="40">
        <v>204.36666666666662</v>
      </c>
      <c r="F28" s="40">
        <v>200.58333333333331</v>
      </c>
      <c r="G28" s="40">
        <v>197.76666666666662</v>
      </c>
      <c r="H28" s="40">
        <v>210.96666666666661</v>
      </c>
      <c r="I28" s="40">
        <v>213.78333333333327</v>
      </c>
      <c r="J28" s="40">
        <v>217.56666666666661</v>
      </c>
      <c r="K28" s="31">
        <v>210</v>
      </c>
      <c r="L28" s="31">
        <v>203.4</v>
      </c>
      <c r="M28" s="31">
        <v>33.231050000000003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375.15</v>
      </c>
      <c r="D29" s="40">
        <v>376.86666666666662</v>
      </c>
      <c r="E29" s="40">
        <v>371.78333333333325</v>
      </c>
      <c r="F29" s="40">
        <v>368.41666666666663</v>
      </c>
      <c r="G29" s="40">
        <v>363.33333333333326</v>
      </c>
      <c r="H29" s="40">
        <v>380.23333333333323</v>
      </c>
      <c r="I29" s="40">
        <v>385.31666666666661</v>
      </c>
      <c r="J29" s="40">
        <v>388.68333333333322</v>
      </c>
      <c r="K29" s="31">
        <v>381.95</v>
      </c>
      <c r="L29" s="31">
        <v>373.5</v>
      </c>
      <c r="M29" s="31">
        <v>2.3767399999999999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268.60000000000002</v>
      </c>
      <c r="D30" s="40">
        <v>268.88333333333338</v>
      </c>
      <c r="E30" s="40">
        <v>266.76666666666677</v>
      </c>
      <c r="F30" s="40">
        <v>264.93333333333339</v>
      </c>
      <c r="G30" s="40">
        <v>262.81666666666678</v>
      </c>
      <c r="H30" s="40">
        <v>270.71666666666675</v>
      </c>
      <c r="I30" s="40">
        <v>272.83333333333343</v>
      </c>
      <c r="J30" s="40">
        <v>274.66666666666674</v>
      </c>
      <c r="K30" s="31">
        <v>271</v>
      </c>
      <c r="L30" s="31">
        <v>267.05</v>
      </c>
      <c r="M30" s="31">
        <v>4.1914199999999999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4581.5</v>
      </c>
      <c r="D31" s="40">
        <v>4531</v>
      </c>
      <c r="E31" s="40">
        <v>4480.5</v>
      </c>
      <c r="F31" s="40">
        <v>4379.5</v>
      </c>
      <c r="G31" s="40">
        <v>4329</v>
      </c>
      <c r="H31" s="40">
        <v>4632</v>
      </c>
      <c r="I31" s="40">
        <v>4682.5</v>
      </c>
      <c r="J31" s="40">
        <v>4783.5</v>
      </c>
      <c r="K31" s="31">
        <v>4581.5</v>
      </c>
      <c r="L31" s="31">
        <v>4430</v>
      </c>
      <c r="M31" s="31">
        <v>1.1709499999999999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2231.6999999999998</v>
      </c>
      <c r="D32" s="40">
        <v>2227.9333333333329</v>
      </c>
      <c r="E32" s="40">
        <v>2216.8666666666659</v>
      </c>
      <c r="F32" s="40">
        <v>2202.0333333333328</v>
      </c>
      <c r="G32" s="40">
        <v>2190.9666666666658</v>
      </c>
      <c r="H32" s="40">
        <v>2242.766666666666</v>
      </c>
      <c r="I32" s="40">
        <v>2253.8333333333326</v>
      </c>
      <c r="J32" s="40">
        <v>2268.6666666666661</v>
      </c>
      <c r="K32" s="31">
        <v>2239</v>
      </c>
      <c r="L32" s="31">
        <v>2213.1</v>
      </c>
      <c r="M32" s="31">
        <v>0.24784999999999999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2208.1999999999998</v>
      </c>
      <c r="D33" s="40">
        <v>2216.1166666666663</v>
      </c>
      <c r="E33" s="40">
        <v>2193.2833333333328</v>
      </c>
      <c r="F33" s="40">
        <v>2178.3666666666663</v>
      </c>
      <c r="G33" s="40">
        <v>2155.5333333333328</v>
      </c>
      <c r="H33" s="40">
        <v>2231.0333333333328</v>
      </c>
      <c r="I33" s="40">
        <v>2253.8666666666659</v>
      </c>
      <c r="J33" s="40">
        <v>2268.7833333333328</v>
      </c>
      <c r="K33" s="31">
        <v>2238.9499999999998</v>
      </c>
      <c r="L33" s="31">
        <v>2201.1999999999998</v>
      </c>
      <c r="M33" s="31">
        <v>0.11393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104.45</v>
      </c>
      <c r="D34" s="40">
        <v>104.21666666666665</v>
      </c>
      <c r="E34" s="40">
        <v>102.73333333333331</v>
      </c>
      <c r="F34" s="40">
        <v>101.01666666666665</v>
      </c>
      <c r="G34" s="40">
        <v>99.533333333333303</v>
      </c>
      <c r="H34" s="40">
        <v>105.93333333333331</v>
      </c>
      <c r="I34" s="40">
        <v>107.41666666666666</v>
      </c>
      <c r="J34" s="40">
        <v>109.13333333333331</v>
      </c>
      <c r="K34" s="31">
        <v>105.7</v>
      </c>
      <c r="L34" s="31">
        <v>102.5</v>
      </c>
      <c r="M34" s="31">
        <v>1.62164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751.25</v>
      </c>
      <c r="D35" s="40">
        <v>750.73333333333323</v>
      </c>
      <c r="E35" s="40">
        <v>742.61666666666645</v>
      </c>
      <c r="F35" s="40">
        <v>733.98333333333323</v>
      </c>
      <c r="G35" s="40">
        <v>725.86666666666645</v>
      </c>
      <c r="H35" s="40">
        <v>759.36666666666645</v>
      </c>
      <c r="I35" s="40">
        <v>767.48333333333323</v>
      </c>
      <c r="J35" s="40">
        <v>776.11666666666645</v>
      </c>
      <c r="K35" s="31">
        <v>758.85</v>
      </c>
      <c r="L35" s="31">
        <v>742.1</v>
      </c>
      <c r="M35" s="31">
        <v>2.1840999999999999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3901.8</v>
      </c>
      <c r="D36" s="40">
        <v>3895.7166666666667</v>
      </c>
      <c r="E36" s="40">
        <v>3858.4333333333334</v>
      </c>
      <c r="F36" s="40">
        <v>3815.0666666666666</v>
      </c>
      <c r="G36" s="40">
        <v>3777.7833333333333</v>
      </c>
      <c r="H36" s="40">
        <v>3939.0833333333335</v>
      </c>
      <c r="I36" s="40">
        <v>3976.3666666666672</v>
      </c>
      <c r="J36" s="40">
        <v>4019.7333333333336</v>
      </c>
      <c r="K36" s="31">
        <v>3933</v>
      </c>
      <c r="L36" s="31">
        <v>3852.35</v>
      </c>
      <c r="M36" s="31">
        <v>0.82413000000000003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4347.25</v>
      </c>
      <c r="D37" s="40">
        <v>4359.5</v>
      </c>
      <c r="E37" s="40">
        <v>4282.75</v>
      </c>
      <c r="F37" s="40">
        <v>4218.25</v>
      </c>
      <c r="G37" s="40">
        <v>4141.5</v>
      </c>
      <c r="H37" s="40">
        <v>4424</v>
      </c>
      <c r="I37" s="40">
        <v>4500.75</v>
      </c>
      <c r="J37" s="40">
        <v>4565.25</v>
      </c>
      <c r="K37" s="31">
        <v>4436.25</v>
      </c>
      <c r="L37" s="31">
        <v>4295</v>
      </c>
      <c r="M37" s="31">
        <v>2.0817299999999999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22.55</v>
      </c>
      <c r="D38" s="40">
        <v>22.55</v>
      </c>
      <c r="E38" s="40">
        <v>22.1</v>
      </c>
      <c r="F38" s="40">
        <v>21.650000000000002</v>
      </c>
      <c r="G38" s="40">
        <v>21.200000000000003</v>
      </c>
      <c r="H38" s="40">
        <v>23</v>
      </c>
      <c r="I38" s="40">
        <v>23.449999999999996</v>
      </c>
      <c r="J38" s="40">
        <v>23.9</v>
      </c>
      <c r="K38" s="31">
        <v>23</v>
      </c>
      <c r="L38" s="31">
        <v>22.1</v>
      </c>
      <c r="M38" s="31">
        <v>57.613529999999997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694</v>
      </c>
      <c r="D39" s="40">
        <v>691.2166666666667</v>
      </c>
      <c r="E39" s="40">
        <v>686.43333333333339</v>
      </c>
      <c r="F39" s="40">
        <v>678.86666666666667</v>
      </c>
      <c r="G39" s="40">
        <v>674.08333333333337</v>
      </c>
      <c r="H39" s="40">
        <v>698.78333333333342</v>
      </c>
      <c r="I39" s="40">
        <v>703.56666666666672</v>
      </c>
      <c r="J39" s="40">
        <v>711.13333333333344</v>
      </c>
      <c r="K39" s="31">
        <v>696</v>
      </c>
      <c r="L39" s="31">
        <v>683.65</v>
      </c>
      <c r="M39" s="31">
        <v>11.119960000000001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2899.35</v>
      </c>
      <c r="D40" s="40">
        <v>2898.0500000000006</v>
      </c>
      <c r="E40" s="40">
        <v>2871.1000000000013</v>
      </c>
      <c r="F40" s="40">
        <v>2842.8500000000008</v>
      </c>
      <c r="G40" s="40">
        <v>2815.9000000000015</v>
      </c>
      <c r="H40" s="40">
        <v>2926.3000000000011</v>
      </c>
      <c r="I40" s="40">
        <v>2953.2500000000009</v>
      </c>
      <c r="J40" s="40">
        <v>2981.5000000000009</v>
      </c>
      <c r="K40" s="31">
        <v>2925</v>
      </c>
      <c r="L40" s="31">
        <v>2869.8</v>
      </c>
      <c r="M40" s="31">
        <v>0.24179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417.7</v>
      </c>
      <c r="D41" s="40">
        <v>416.7</v>
      </c>
      <c r="E41" s="40">
        <v>413</v>
      </c>
      <c r="F41" s="40">
        <v>408.3</v>
      </c>
      <c r="G41" s="40">
        <v>404.6</v>
      </c>
      <c r="H41" s="40">
        <v>421.4</v>
      </c>
      <c r="I41" s="40">
        <v>425.09999999999991</v>
      </c>
      <c r="J41" s="40">
        <v>429.79999999999995</v>
      </c>
      <c r="K41" s="31">
        <v>420.4</v>
      </c>
      <c r="L41" s="31">
        <v>412</v>
      </c>
      <c r="M41" s="31">
        <v>52.354999999999997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1200.7</v>
      </c>
      <c r="D42" s="40">
        <v>1165.5166666666667</v>
      </c>
      <c r="E42" s="40">
        <v>1130.3333333333333</v>
      </c>
      <c r="F42" s="40">
        <v>1059.9666666666667</v>
      </c>
      <c r="G42" s="40">
        <v>1024.7833333333333</v>
      </c>
      <c r="H42" s="40">
        <v>1235.8833333333332</v>
      </c>
      <c r="I42" s="40">
        <v>1271.0666666666666</v>
      </c>
      <c r="J42" s="40">
        <v>1341.4333333333332</v>
      </c>
      <c r="K42" s="31">
        <v>1200.7</v>
      </c>
      <c r="L42" s="31">
        <v>1095.1500000000001</v>
      </c>
      <c r="M42" s="31">
        <v>4.1282399999999999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4757.55</v>
      </c>
      <c r="D43" s="40">
        <v>4769.05</v>
      </c>
      <c r="E43" s="40">
        <v>4710.1000000000004</v>
      </c>
      <c r="F43" s="40">
        <v>4662.6500000000005</v>
      </c>
      <c r="G43" s="40">
        <v>4603.7000000000007</v>
      </c>
      <c r="H43" s="40">
        <v>4816.5</v>
      </c>
      <c r="I43" s="40">
        <v>4875.4499999999989</v>
      </c>
      <c r="J43" s="40">
        <v>4922.8999999999996</v>
      </c>
      <c r="K43" s="31">
        <v>4828</v>
      </c>
      <c r="L43" s="31">
        <v>4721.6000000000004</v>
      </c>
      <c r="M43" s="31">
        <v>6.3235400000000004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212.45</v>
      </c>
      <c r="D44" s="40">
        <v>212.15</v>
      </c>
      <c r="E44" s="40">
        <v>210.05</v>
      </c>
      <c r="F44" s="40">
        <v>207.65</v>
      </c>
      <c r="G44" s="40">
        <v>205.55</v>
      </c>
      <c r="H44" s="40">
        <v>214.55</v>
      </c>
      <c r="I44" s="40">
        <v>216.64999999999998</v>
      </c>
      <c r="J44" s="40">
        <v>219.05</v>
      </c>
      <c r="K44" s="31">
        <v>214.25</v>
      </c>
      <c r="L44" s="31">
        <v>209.75</v>
      </c>
      <c r="M44" s="31">
        <v>22.062539999999998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371.25</v>
      </c>
      <c r="D45" s="40">
        <v>370.5333333333333</v>
      </c>
      <c r="E45" s="40">
        <v>365.81666666666661</v>
      </c>
      <c r="F45" s="40">
        <v>360.38333333333333</v>
      </c>
      <c r="G45" s="40">
        <v>355.66666666666663</v>
      </c>
      <c r="H45" s="40">
        <v>375.96666666666658</v>
      </c>
      <c r="I45" s="40">
        <v>380.68333333333328</v>
      </c>
      <c r="J45" s="40">
        <v>386.11666666666656</v>
      </c>
      <c r="K45" s="31">
        <v>375.25</v>
      </c>
      <c r="L45" s="31">
        <v>365.1</v>
      </c>
      <c r="M45" s="31">
        <v>0.90425999999999995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121.7</v>
      </c>
      <c r="D46" s="40">
        <v>122.3</v>
      </c>
      <c r="E46" s="40">
        <v>119.89999999999999</v>
      </c>
      <c r="F46" s="40">
        <v>118.1</v>
      </c>
      <c r="G46" s="40">
        <v>115.69999999999999</v>
      </c>
      <c r="H46" s="40">
        <v>124.1</v>
      </c>
      <c r="I46" s="40">
        <v>126.5</v>
      </c>
      <c r="J46" s="40">
        <v>128.30000000000001</v>
      </c>
      <c r="K46" s="31">
        <v>124.7</v>
      </c>
      <c r="L46" s="31">
        <v>120.5</v>
      </c>
      <c r="M46" s="31">
        <v>196.23902000000001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99.6</v>
      </c>
      <c r="D47" s="40">
        <v>99.833333333333329</v>
      </c>
      <c r="E47" s="40">
        <v>98.916666666666657</v>
      </c>
      <c r="F47" s="40">
        <v>98.233333333333334</v>
      </c>
      <c r="G47" s="40">
        <v>97.316666666666663</v>
      </c>
      <c r="H47" s="40">
        <v>100.51666666666665</v>
      </c>
      <c r="I47" s="40">
        <v>101.43333333333331</v>
      </c>
      <c r="J47" s="40">
        <v>102.11666666666665</v>
      </c>
      <c r="K47" s="31">
        <v>100.75</v>
      </c>
      <c r="L47" s="31">
        <v>99.15</v>
      </c>
      <c r="M47" s="31">
        <v>5.4239199999999999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3108.75</v>
      </c>
      <c r="D48" s="40">
        <v>3090.35</v>
      </c>
      <c r="E48" s="40">
        <v>3066.45</v>
      </c>
      <c r="F48" s="40">
        <v>3024.15</v>
      </c>
      <c r="G48" s="40">
        <v>3000.25</v>
      </c>
      <c r="H48" s="40">
        <v>3132.6499999999996</v>
      </c>
      <c r="I48" s="40">
        <v>3156.55</v>
      </c>
      <c r="J48" s="40">
        <v>3198.8499999999995</v>
      </c>
      <c r="K48" s="31">
        <v>3114.25</v>
      </c>
      <c r="L48" s="31">
        <v>3048.05</v>
      </c>
      <c r="M48" s="31">
        <v>10.517469999999999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215.05</v>
      </c>
      <c r="D49" s="40">
        <v>210.48333333333335</v>
      </c>
      <c r="E49" s="40">
        <v>201.56666666666669</v>
      </c>
      <c r="F49" s="40">
        <v>188.08333333333334</v>
      </c>
      <c r="G49" s="40">
        <v>179.16666666666669</v>
      </c>
      <c r="H49" s="40">
        <v>223.9666666666667</v>
      </c>
      <c r="I49" s="40">
        <v>232.88333333333333</v>
      </c>
      <c r="J49" s="40">
        <v>246.3666666666667</v>
      </c>
      <c r="K49" s="31">
        <v>219.4</v>
      </c>
      <c r="L49" s="31">
        <v>197</v>
      </c>
      <c r="M49" s="31">
        <v>89.925790000000006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3107.2</v>
      </c>
      <c r="D50" s="40">
        <v>3107.0833333333335</v>
      </c>
      <c r="E50" s="40">
        <v>3061.166666666667</v>
      </c>
      <c r="F50" s="40">
        <v>3015.1333333333337</v>
      </c>
      <c r="G50" s="40">
        <v>2969.2166666666672</v>
      </c>
      <c r="H50" s="40">
        <v>3153.1166666666668</v>
      </c>
      <c r="I50" s="40">
        <v>3199.0333333333338</v>
      </c>
      <c r="J50" s="40">
        <v>3245.0666666666666</v>
      </c>
      <c r="K50" s="31">
        <v>3153</v>
      </c>
      <c r="L50" s="31">
        <v>3061.05</v>
      </c>
      <c r="M50" s="31">
        <v>0.22094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2006</v>
      </c>
      <c r="D51" s="40">
        <v>2006.2166666666665</v>
      </c>
      <c r="E51" s="40">
        <v>1973.7833333333328</v>
      </c>
      <c r="F51" s="40">
        <v>1941.5666666666664</v>
      </c>
      <c r="G51" s="40">
        <v>1909.1333333333328</v>
      </c>
      <c r="H51" s="40">
        <v>2038.4333333333329</v>
      </c>
      <c r="I51" s="40">
        <v>2070.8666666666668</v>
      </c>
      <c r="J51" s="40">
        <v>2103.083333333333</v>
      </c>
      <c r="K51" s="31">
        <v>2038.65</v>
      </c>
      <c r="L51" s="31">
        <v>1974</v>
      </c>
      <c r="M51" s="31">
        <v>3.48055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9153.2999999999993</v>
      </c>
      <c r="D52" s="40">
        <v>9114.6333333333332</v>
      </c>
      <c r="E52" s="40">
        <v>9038.7166666666672</v>
      </c>
      <c r="F52" s="40">
        <v>8924.1333333333332</v>
      </c>
      <c r="G52" s="40">
        <v>8848.2166666666672</v>
      </c>
      <c r="H52" s="40">
        <v>9229.2166666666672</v>
      </c>
      <c r="I52" s="40">
        <v>9305.133333333335</v>
      </c>
      <c r="J52" s="40">
        <v>9419.7166666666672</v>
      </c>
      <c r="K52" s="31">
        <v>9190.5499999999993</v>
      </c>
      <c r="L52" s="31">
        <v>9000.0499999999993</v>
      </c>
      <c r="M52" s="31">
        <v>0.14444000000000001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716.05</v>
      </c>
      <c r="D53" s="40">
        <v>713.26666666666677</v>
      </c>
      <c r="E53" s="40">
        <v>708.78333333333353</v>
      </c>
      <c r="F53" s="40">
        <v>701.51666666666677</v>
      </c>
      <c r="G53" s="40">
        <v>697.03333333333353</v>
      </c>
      <c r="H53" s="40">
        <v>720.53333333333353</v>
      </c>
      <c r="I53" s="40">
        <v>725.01666666666688</v>
      </c>
      <c r="J53" s="40">
        <v>732.28333333333353</v>
      </c>
      <c r="K53" s="31">
        <v>717.75</v>
      </c>
      <c r="L53" s="31">
        <v>706</v>
      </c>
      <c r="M53" s="31">
        <v>32.314210000000003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566.75</v>
      </c>
      <c r="D54" s="40">
        <v>568.13333333333333</v>
      </c>
      <c r="E54" s="40">
        <v>559.81666666666661</v>
      </c>
      <c r="F54" s="40">
        <v>552.88333333333333</v>
      </c>
      <c r="G54" s="40">
        <v>544.56666666666661</v>
      </c>
      <c r="H54" s="40">
        <v>575.06666666666661</v>
      </c>
      <c r="I54" s="40">
        <v>583.38333333333344</v>
      </c>
      <c r="J54" s="40">
        <v>590.31666666666661</v>
      </c>
      <c r="K54" s="31">
        <v>576.45000000000005</v>
      </c>
      <c r="L54" s="31">
        <v>561.20000000000005</v>
      </c>
      <c r="M54" s="31">
        <v>2.0041099999999998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3888.35</v>
      </c>
      <c r="D55" s="40">
        <v>3874.2166666666672</v>
      </c>
      <c r="E55" s="40">
        <v>3849.4333333333343</v>
      </c>
      <c r="F55" s="40">
        <v>3810.5166666666673</v>
      </c>
      <c r="G55" s="40">
        <v>3785.7333333333345</v>
      </c>
      <c r="H55" s="40">
        <v>3913.1333333333341</v>
      </c>
      <c r="I55" s="40">
        <v>3937.916666666667</v>
      </c>
      <c r="J55" s="40">
        <v>3976.8333333333339</v>
      </c>
      <c r="K55" s="31">
        <v>3899</v>
      </c>
      <c r="L55" s="31">
        <v>3835.3</v>
      </c>
      <c r="M55" s="31">
        <v>2.67923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784.05</v>
      </c>
      <c r="D56" s="40">
        <v>775.85</v>
      </c>
      <c r="E56" s="40">
        <v>762.2</v>
      </c>
      <c r="F56" s="40">
        <v>740.35</v>
      </c>
      <c r="G56" s="40">
        <v>726.7</v>
      </c>
      <c r="H56" s="40">
        <v>797.7</v>
      </c>
      <c r="I56" s="40">
        <v>811.34999999999991</v>
      </c>
      <c r="J56" s="40">
        <v>833.2</v>
      </c>
      <c r="K56" s="31">
        <v>789.5</v>
      </c>
      <c r="L56" s="31">
        <v>754</v>
      </c>
      <c r="M56" s="31">
        <v>125.17507000000001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3600.95</v>
      </c>
      <c r="D57" s="40">
        <v>3561.9833333333336</v>
      </c>
      <c r="E57" s="40">
        <v>3474.9666666666672</v>
      </c>
      <c r="F57" s="40">
        <v>3348.9833333333336</v>
      </c>
      <c r="G57" s="40">
        <v>3261.9666666666672</v>
      </c>
      <c r="H57" s="40">
        <v>3687.9666666666672</v>
      </c>
      <c r="I57" s="40">
        <v>3774.9833333333336</v>
      </c>
      <c r="J57" s="40">
        <v>3900.9666666666672</v>
      </c>
      <c r="K57" s="31">
        <v>3649</v>
      </c>
      <c r="L57" s="31">
        <v>3436</v>
      </c>
      <c r="M57" s="31">
        <v>2.3477399999999999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1312.2</v>
      </c>
      <c r="D58" s="40">
        <v>1314.0833333333333</v>
      </c>
      <c r="E58" s="40">
        <v>1299.1666666666665</v>
      </c>
      <c r="F58" s="40">
        <v>1286.1333333333332</v>
      </c>
      <c r="G58" s="40">
        <v>1271.2166666666665</v>
      </c>
      <c r="H58" s="40">
        <v>1327.1166666666666</v>
      </c>
      <c r="I58" s="40">
        <v>1342.0333333333331</v>
      </c>
      <c r="J58" s="40">
        <v>1355.0666666666666</v>
      </c>
      <c r="K58" s="31">
        <v>1329</v>
      </c>
      <c r="L58" s="31">
        <v>1301.05</v>
      </c>
      <c r="M58" s="31">
        <v>1.2706500000000001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1197.25</v>
      </c>
      <c r="D59" s="40">
        <v>1168.75</v>
      </c>
      <c r="E59" s="40">
        <v>1127.5</v>
      </c>
      <c r="F59" s="40">
        <v>1057.75</v>
      </c>
      <c r="G59" s="40">
        <v>1016.5</v>
      </c>
      <c r="H59" s="40">
        <v>1238.5</v>
      </c>
      <c r="I59" s="40">
        <v>1279.75</v>
      </c>
      <c r="J59" s="40">
        <v>1349.5</v>
      </c>
      <c r="K59" s="31">
        <v>1210</v>
      </c>
      <c r="L59" s="31">
        <v>1099</v>
      </c>
      <c r="M59" s="31">
        <v>15.3673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3720.4</v>
      </c>
      <c r="D60" s="40">
        <v>3727.3333333333335</v>
      </c>
      <c r="E60" s="40">
        <v>3698.0666666666671</v>
      </c>
      <c r="F60" s="40">
        <v>3675.7333333333336</v>
      </c>
      <c r="G60" s="40">
        <v>3646.4666666666672</v>
      </c>
      <c r="H60" s="40">
        <v>3749.666666666667</v>
      </c>
      <c r="I60" s="40">
        <v>3778.9333333333334</v>
      </c>
      <c r="J60" s="40">
        <v>3801.2666666666669</v>
      </c>
      <c r="K60" s="31">
        <v>3756.6</v>
      </c>
      <c r="L60" s="31">
        <v>3705</v>
      </c>
      <c r="M60" s="31">
        <v>5.6190300000000004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250.15</v>
      </c>
      <c r="D61" s="40">
        <v>251.11666666666667</v>
      </c>
      <c r="E61" s="40">
        <v>248.03333333333336</v>
      </c>
      <c r="F61" s="40">
        <v>245.91666666666669</v>
      </c>
      <c r="G61" s="40">
        <v>242.83333333333337</v>
      </c>
      <c r="H61" s="40">
        <v>253.23333333333335</v>
      </c>
      <c r="I61" s="40">
        <v>256.31666666666666</v>
      </c>
      <c r="J61" s="40">
        <v>258.43333333333334</v>
      </c>
      <c r="K61" s="31">
        <v>254.2</v>
      </c>
      <c r="L61" s="31">
        <v>249</v>
      </c>
      <c r="M61" s="31">
        <v>4.4929600000000001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1212.3499999999999</v>
      </c>
      <c r="D62" s="40">
        <v>1207.7166666666665</v>
      </c>
      <c r="E62" s="40">
        <v>1170.4333333333329</v>
      </c>
      <c r="F62" s="40">
        <v>1128.5166666666664</v>
      </c>
      <c r="G62" s="40">
        <v>1091.2333333333329</v>
      </c>
      <c r="H62" s="40">
        <v>1249.633333333333</v>
      </c>
      <c r="I62" s="40">
        <v>1286.9166666666663</v>
      </c>
      <c r="J62" s="40">
        <v>1328.833333333333</v>
      </c>
      <c r="K62" s="31">
        <v>1245</v>
      </c>
      <c r="L62" s="31">
        <v>1165.8</v>
      </c>
      <c r="M62" s="31">
        <v>5.0668899999999999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7165.5</v>
      </c>
      <c r="D63" s="40">
        <v>7114.166666666667</v>
      </c>
      <c r="E63" s="40">
        <v>7031.3333333333339</v>
      </c>
      <c r="F63" s="40">
        <v>6897.166666666667</v>
      </c>
      <c r="G63" s="40">
        <v>6814.3333333333339</v>
      </c>
      <c r="H63" s="40">
        <v>7248.3333333333339</v>
      </c>
      <c r="I63" s="40">
        <v>7331.1666666666679</v>
      </c>
      <c r="J63" s="40">
        <v>7465.3333333333339</v>
      </c>
      <c r="K63" s="31">
        <v>7197</v>
      </c>
      <c r="L63" s="31">
        <v>6980</v>
      </c>
      <c r="M63" s="31">
        <v>15.04382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16560.400000000001</v>
      </c>
      <c r="D64" s="40">
        <v>16471.8</v>
      </c>
      <c r="E64" s="40">
        <v>16348.599999999999</v>
      </c>
      <c r="F64" s="40">
        <v>16136.8</v>
      </c>
      <c r="G64" s="40">
        <v>16013.599999999999</v>
      </c>
      <c r="H64" s="40">
        <v>16683.599999999999</v>
      </c>
      <c r="I64" s="40">
        <v>16806.800000000003</v>
      </c>
      <c r="J64" s="40">
        <v>17018.599999999999</v>
      </c>
      <c r="K64" s="31">
        <v>16595</v>
      </c>
      <c r="L64" s="31">
        <v>16260</v>
      </c>
      <c r="M64" s="31">
        <v>3.3603800000000001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4239.3</v>
      </c>
      <c r="D65" s="40">
        <v>4249.45</v>
      </c>
      <c r="E65" s="40">
        <v>4199.8999999999996</v>
      </c>
      <c r="F65" s="40">
        <v>4160.5</v>
      </c>
      <c r="G65" s="40">
        <v>4110.95</v>
      </c>
      <c r="H65" s="40">
        <v>4288.8499999999995</v>
      </c>
      <c r="I65" s="40">
        <v>4338.4000000000005</v>
      </c>
      <c r="J65" s="40">
        <v>4377.7999999999993</v>
      </c>
      <c r="K65" s="31">
        <v>4299</v>
      </c>
      <c r="L65" s="31">
        <v>4210.05</v>
      </c>
      <c r="M65" s="31">
        <v>0.39517000000000002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3987.5</v>
      </c>
      <c r="D66" s="40">
        <v>3948.7166666666667</v>
      </c>
      <c r="E66" s="40">
        <v>3827.4833333333336</v>
      </c>
      <c r="F66" s="40">
        <v>3667.4666666666667</v>
      </c>
      <c r="G66" s="40">
        <v>3546.2333333333336</v>
      </c>
      <c r="H66" s="40">
        <v>4108.7333333333336</v>
      </c>
      <c r="I66" s="40">
        <v>4229.9666666666662</v>
      </c>
      <c r="J66" s="40">
        <v>4389.9833333333336</v>
      </c>
      <c r="K66" s="31">
        <v>4069.95</v>
      </c>
      <c r="L66" s="31">
        <v>3788.7</v>
      </c>
      <c r="M66" s="31">
        <v>2.3094100000000002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2272.65</v>
      </c>
      <c r="D67" s="40">
        <v>2280.5</v>
      </c>
      <c r="E67" s="40">
        <v>2243.5</v>
      </c>
      <c r="F67" s="40">
        <v>2214.35</v>
      </c>
      <c r="G67" s="40">
        <v>2177.35</v>
      </c>
      <c r="H67" s="40">
        <v>2309.65</v>
      </c>
      <c r="I67" s="40">
        <v>2346.65</v>
      </c>
      <c r="J67" s="40">
        <v>2375.8000000000002</v>
      </c>
      <c r="K67" s="31">
        <v>2317.5</v>
      </c>
      <c r="L67" s="31">
        <v>2251.35</v>
      </c>
      <c r="M67" s="31">
        <v>5.0246500000000003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128</v>
      </c>
      <c r="D68" s="40">
        <v>127.86666666666667</v>
      </c>
      <c r="E68" s="40">
        <v>126.98333333333335</v>
      </c>
      <c r="F68" s="40">
        <v>125.96666666666667</v>
      </c>
      <c r="G68" s="40">
        <v>125.08333333333334</v>
      </c>
      <c r="H68" s="40">
        <v>128.88333333333335</v>
      </c>
      <c r="I68" s="40">
        <v>129.76666666666668</v>
      </c>
      <c r="J68" s="40">
        <v>130.78333333333336</v>
      </c>
      <c r="K68" s="31">
        <v>128.75</v>
      </c>
      <c r="L68" s="31">
        <v>126.85</v>
      </c>
      <c r="M68" s="31">
        <v>2.0188899999999999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368.95</v>
      </c>
      <c r="D69" s="40">
        <v>371.25</v>
      </c>
      <c r="E69" s="40">
        <v>365.5</v>
      </c>
      <c r="F69" s="40">
        <v>362.05</v>
      </c>
      <c r="G69" s="40">
        <v>356.3</v>
      </c>
      <c r="H69" s="40">
        <v>374.7</v>
      </c>
      <c r="I69" s="40">
        <v>380.45</v>
      </c>
      <c r="J69" s="40">
        <v>383.9</v>
      </c>
      <c r="K69" s="31">
        <v>377</v>
      </c>
      <c r="L69" s="31">
        <v>367.8</v>
      </c>
      <c r="M69" s="31">
        <v>8.2432200000000009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285.89999999999998</v>
      </c>
      <c r="D70" s="40">
        <v>283.83333333333331</v>
      </c>
      <c r="E70" s="40">
        <v>280.66666666666663</v>
      </c>
      <c r="F70" s="40">
        <v>275.43333333333334</v>
      </c>
      <c r="G70" s="40">
        <v>272.26666666666665</v>
      </c>
      <c r="H70" s="40">
        <v>289.06666666666661</v>
      </c>
      <c r="I70" s="40">
        <v>292.23333333333323</v>
      </c>
      <c r="J70" s="40">
        <v>297.46666666666658</v>
      </c>
      <c r="K70" s="31">
        <v>287</v>
      </c>
      <c r="L70" s="31">
        <v>278.60000000000002</v>
      </c>
      <c r="M70" s="31">
        <v>68.61797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76.95</v>
      </c>
      <c r="D71" s="40">
        <v>76.283333333333346</v>
      </c>
      <c r="E71" s="40">
        <v>75.416666666666686</v>
      </c>
      <c r="F71" s="40">
        <v>73.88333333333334</v>
      </c>
      <c r="G71" s="40">
        <v>73.01666666666668</v>
      </c>
      <c r="H71" s="40">
        <v>77.816666666666691</v>
      </c>
      <c r="I71" s="40">
        <v>78.683333333333337</v>
      </c>
      <c r="J71" s="40">
        <v>80.216666666666697</v>
      </c>
      <c r="K71" s="31">
        <v>77.150000000000006</v>
      </c>
      <c r="L71" s="31">
        <v>74.75</v>
      </c>
      <c r="M71" s="31">
        <v>219.09936999999999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67.95</v>
      </c>
      <c r="D72" s="40">
        <v>68</v>
      </c>
      <c r="E72" s="40">
        <v>67.45</v>
      </c>
      <c r="F72" s="40">
        <v>66.95</v>
      </c>
      <c r="G72" s="40">
        <v>66.400000000000006</v>
      </c>
      <c r="H72" s="40">
        <v>68.5</v>
      </c>
      <c r="I72" s="40">
        <v>69.050000000000011</v>
      </c>
      <c r="J72" s="40">
        <v>69.55</v>
      </c>
      <c r="K72" s="31">
        <v>68.55</v>
      </c>
      <c r="L72" s="31">
        <v>67.5</v>
      </c>
      <c r="M72" s="31">
        <v>17.98366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18.100000000000001</v>
      </c>
      <c r="D73" s="40">
        <v>18.183333333333334</v>
      </c>
      <c r="E73" s="40">
        <v>17.966666666666669</v>
      </c>
      <c r="F73" s="40">
        <v>17.833333333333336</v>
      </c>
      <c r="G73" s="40">
        <v>17.616666666666671</v>
      </c>
      <c r="H73" s="40">
        <v>18.316666666666666</v>
      </c>
      <c r="I73" s="40">
        <v>18.533333333333328</v>
      </c>
      <c r="J73" s="40">
        <v>18.666666666666664</v>
      </c>
      <c r="K73" s="31">
        <v>18.399999999999999</v>
      </c>
      <c r="L73" s="31">
        <v>18.05</v>
      </c>
      <c r="M73" s="31">
        <v>43.041130000000003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1769</v>
      </c>
      <c r="D74" s="40">
        <v>1757.6499999999999</v>
      </c>
      <c r="E74" s="40">
        <v>1734.3999999999996</v>
      </c>
      <c r="F74" s="40">
        <v>1699.7999999999997</v>
      </c>
      <c r="G74" s="40">
        <v>1676.5499999999995</v>
      </c>
      <c r="H74" s="40">
        <v>1792.2499999999998</v>
      </c>
      <c r="I74" s="40">
        <v>1815.5000000000002</v>
      </c>
      <c r="J74" s="40">
        <v>1850.1</v>
      </c>
      <c r="K74" s="31">
        <v>1780.9</v>
      </c>
      <c r="L74" s="31">
        <v>1723.05</v>
      </c>
      <c r="M74" s="31">
        <v>9.0835500000000007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5387.4</v>
      </c>
      <c r="D75" s="40">
        <v>5351.9833333333336</v>
      </c>
      <c r="E75" s="40">
        <v>5290.416666666667</v>
      </c>
      <c r="F75" s="40">
        <v>5193.4333333333334</v>
      </c>
      <c r="G75" s="40">
        <v>5131.8666666666668</v>
      </c>
      <c r="H75" s="40">
        <v>5448.9666666666672</v>
      </c>
      <c r="I75" s="40">
        <v>5510.5333333333328</v>
      </c>
      <c r="J75" s="40">
        <v>5607.5166666666673</v>
      </c>
      <c r="K75" s="31">
        <v>5413.55</v>
      </c>
      <c r="L75" s="31">
        <v>5255</v>
      </c>
      <c r="M75" s="31">
        <v>0.18911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810.65</v>
      </c>
      <c r="D76" s="40">
        <v>803.61666666666667</v>
      </c>
      <c r="E76" s="40">
        <v>795.2833333333333</v>
      </c>
      <c r="F76" s="40">
        <v>779.91666666666663</v>
      </c>
      <c r="G76" s="40">
        <v>771.58333333333326</v>
      </c>
      <c r="H76" s="40">
        <v>818.98333333333335</v>
      </c>
      <c r="I76" s="40">
        <v>827.31666666666661</v>
      </c>
      <c r="J76" s="40">
        <v>842.68333333333339</v>
      </c>
      <c r="K76" s="31">
        <v>811.95</v>
      </c>
      <c r="L76" s="31">
        <v>788.25</v>
      </c>
      <c r="M76" s="31">
        <v>9.2257300000000004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391.05</v>
      </c>
      <c r="D77" s="40">
        <v>389.66666666666669</v>
      </c>
      <c r="E77" s="40">
        <v>385.33333333333337</v>
      </c>
      <c r="F77" s="40">
        <v>379.61666666666667</v>
      </c>
      <c r="G77" s="40">
        <v>375.28333333333336</v>
      </c>
      <c r="H77" s="40">
        <v>395.38333333333338</v>
      </c>
      <c r="I77" s="40">
        <v>399.71666666666675</v>
      </c>
      <c r="J77" s="40">
        <v>405.43333333333339</v>
      </c>
      <c r="K77" s="31">
        <v>394</v>
      </c>
      <c r="L77" s="31">
        <v>383.95</v>
      </c>
      <c r="M77" s="31">
        <v>3.7766899999999999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184.05</v>
      </c>
      <c r="D78" s="40">
        <v>184.83333333333334</v>
      </c>
      <c r="E78" s="40">
        <v>182.91666666666669</v>
      </c>
      <c r="F78" s="40">
        <v>181.78333333333333</v>
      </c>
      <c r="G78" s="40">
        <v>179.86666666666667</v>
      </c>
      <c r="H78" s="40">
        <v>185.9666666666667</v>
      </c>
      <c r="I78" s="40">
        <v>187.88333333333338</v>
      </c>
      <c r="J78" s="40">
        <v>189.01666666666671</v>
      </c>
      <c r="K78" s="31">
        <v>186.75</v>
      </c>
      <c r="L78" s="31">
        <v>183.7</v>
      </c>
      <c r="M78" s="31">
        <v>45.397410000000001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759.8</v>
      </c>
      <c r="D79" s="40">
        <v>755.81666666666661</v>
      </c>
      <c r="E79" s="40">
        <v>736.63333333333321</v>
      </c>
      <c r="F79" s="40">
        <v>713.46666666666658</v>
      </c>
      <c r="G79" s="40">
        <v>694.28333333333319</v>
      </c>
      <c r="H79" s="40">
        <v>778.98333333333323</v>
      </c>
      <c r="I79" s="40">
        <v>798.16666666666663</v>
      </c>
      <c r="J79" s="40">
        <v>821.33333333333326</v>
      </c>
      <c r="K79" s="31">
        <v>775</v>
      </c>
      <c r="L79" s="31">
        <v>732.65</v>
      </c>
      <c r="M79" s="31">
        <v>42.528599999999997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54.1</v>
      </c>
      <c r="D80" s="40">
        <v>54.199999999999996</v>
      </c>
      <c r="E80" s="40">
        <v>53.249999999999993</v>
      </c>
      <c r="F80" s="40">
        <v>52.4</v>
      </c>
      <c r="G80" s="40">
        <v>51.449999999999996</v>
      </c>
      <c r="H80" s="40">
        <v>55.04999999999999</v>
      </c>
      <c r="I80" s="40">
        <v>55.999999999999993</v>
      </c>
      <c r="J80" s="40">
        <v>56.849999999999987</v>
      </c>
      <c r="K80" s="31">
        <v>55.15</v>
      </c>
      <c r="L80" s="31">
        <v>53.35</v>
      </c>
      <c r="M80" s="31">
        <v>296.54255999999998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472.55</v>
      </c>
      <c r="D81" s="40">
        <v>473.01666666666671</v>
      </c>
      <c r="E81" s="40">
        <v>471.13333333333344</v>
      </c>
      <c r="F81" s="40">
        <v>469.71666666666675</v>
      </c>
      <c r="G81" s="40">
        <v>467.83333333333348</v>
      </c>
      <c r="H81" s="40">
        <v>474.43333333333339</v>
      </c>
      <c r="I81" s="40">
        <v>476.31666666666672</v>
      </c>
      <c r="J81" s="40">
        <v>477.73333333333335</v>
      </c>
      <c r="K81" s="31">
        <v>474.9</v>
      </c>
      <c r="L81" s="31">
        <v>471.6</v>
      </c>
      <c r="M81" s="31">
        <v>45.1492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13182.4</v>
      </c>
      <c r="D82" s="40">
        <v>12936.65</v>
      </c>
      <c r="E82" s="40">
        <v>12493.599999999999</v>
      </c>
      <c r="F82" s="40">
        <v>11804.8</v>
      </c>
      <c r="G82" s="40">
        <v>11361.749999999998</v>
      </c>
      <c r="H82" s="40">
        <v>13625.449999999999</v>
      </c>
      <c r="I82" s="40">
        <v>14068.499999999998</v>
      </c>
      <c r="J82" s="40">
        <v>14757.3</v>
      </c>
      <c r="K82" s="31">
        <v>13379.7</v>
      </c>
      <c r="L82" s="31">
        <v>12247.85</v>
      </c>
      <c r="M82" s="31">
        <v>8.2369999999999999E-2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620.45000000000005</v>
      </c>
      <c r="D83" s="40">
        <v>611.85</v>
      </c>
      <c r="E83" s="40">
        <v>598.70000000000005</v>
      </c>
      <c r="F83" s="40">
        <v>576.95000000000005</v>
      </c>
      <c r="G83" s="40">
        <v>563.80000000000007</v>
      </c>
      <c r="H83" s="40">
        <v>633.6</v>
      </c>
      <c r="I83" s="40">
        <v>646.74999999999989</v>
      </c>
      <c r="J83" s="40">
        <v>668.5</v>
      </c>
      <c r="K83" s="31">
        <v>625</v>
      </c>
      <c r="L83" s="31">
        <v>590.1</v>
      </c>
      <c r="M83" s="31">
        <v>397.59784999999999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356.6</v>
      </c>
      <c r="D84" s="40">
        <v>354.05</v>
      </c>
      <c r="E84" s="40">
        <v>350.1</v>
      </c>
      <c r="F84" s="40">
        <v>343.6</v>
      </c>
      <c r="G84" s="40">
        <v>339.65000000000003</v>
      </c>
      <c r="H84" s="40">
        <v>360.55</v>
      </c>
      <c r="I84" s="40">
        <v>364.49999999999994</v>
      </c>
      <c r="J84" s="40">
        <v>371</v>
      </c>
      <c r="K84" s="31">
        <v>358</v>
      </c>
      <c r="L84" s="31">
        <v>347.55</v>
      </c>
      <c r="M84" s="31">
        <v>29.051300000000001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1324.95</v>
      </c>
      <c r="D85" s="40">
        <v>1319.25</v>
      </c>
      <c r="E85" s="40">
        <v>1311.7</v>
      </c>
      <c r="F85" s="40">
        <v>1298.45</v>
      </c>
      <c r="G85" s="40">
        <v>1290.9000000000001</v>
      </c>
      <c r="H85" s="40">
        <v>1332.5</v>
      </c>
      <c r="I85" s="40">
        <v>1340.0500000000002</v>
      </c>
      <c r="J85" s="40">
        <v>1353.3</v>
      </c>
      <c r="K85" s="31">
        <v>1326.8</v>
      </c>
      <c r="L85" s="31">
        <v>1306</v>
      </c>
      <c r="M85" s="31">
        <v>0.77229999999999999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413.25</v>
      </c>
      <c r="D86" s="40">
        <v>413.63333333333338</v>
      </c>
      <c r="E86" s="40">
        <v>408.66666666666674</v>
      </c>
      <c r="F86" s="40">
        <v>404.08333333333337</v>
      </c>
      <c r="G86" s="40">
        <v>399.11666666666673</v>
      </c>
      <c r="H86" s="40">
        <v>418.21666666666675</v>
      </c>
      <c r="I86" s="40">
        <v>423.18333333333334</v>
      </c>
      <c r="J86" s="40">
        <v>427.76666666666677</v>
      </c>
      <c r="K86" s="31">
        <v>418.6</v>
      </c>
      <c r="L86" s="31">
        <v>409.05</v>
      </c>
      <c r="M86" s="31">
        <v>13.838039999999999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112.45</v>
      </c>
      <c r="D87" s="40">
        <v>112.60000000000001</v>
      </c>
      <c r="E87" s="40">
        <v>105.75000000000001</v>
      </c>
      <c r="F87" s="40">
        <v>99.050000000000011</v>
      </c>
      <c r="G87" s="40">
        <v>92.200000000000017</v>
      </c>
      <c r="H87" s="40">
        <v>119.30000000000001</v>
      </c>
      <c r="I87" s="40">
        <v>126.15</v>
      </c>
      <c r="J87" s="40">
        <v>132.85000000000002</v>
      </c>
      <c r="K87" s="31">
        <v>119.45</v>
      </c>
      <c r="L87" s="31">
        <v>105.9</v>
      </c>
      <c r="M87" s="31">
        <v>86.241829999999993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5795.4</v>
      </c>
      <c r="D88" s="40">
        <v>5761.1500000000005</v>
      </c>
      <c r="E88" s="40">
        <v>5692.3000000000011</v>
      </c>
      <c r="F88" s="40">
        <v>5589.2000000000007</v>
      </c>
      <c r="G88" s="40">
        <v>5520.3500000000013</v>
      </c>
      <c r="H88" s="40">
        <v>5864.2500000000009</v>
      </c>
      <c r="I88" s="40">
        <v>5933.1000000000013</v>
      </c>
      <c r="J88" s="40">
        <v>6036.2000000000007</v>
      </c>
      <c r="K88" s="31">
        <v>5830</v>
      </c>
      <c r="L88" s="31">
        <v>5658.05</v>
      </c>
      <c r="M88" s="31">
        <v>0.22761000000000001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769.75</v>
      </c>
      <c r="D89" s="40">
        <v>768.51666666666677</v>
      </c>
      <c r="E89" s="40">
        <v>759.23333333333358</v>
      </c>
      <c r="F89" s="40">
        <v>748.71666666666681</v>
      </c>
      <c r="G89" s="40">
        <v>739.43333333333362</v>
      </c>
      <c r="H89" s="40">
        <v>779.03333333333353</v>
      </c>
      <c r="I89" s="40">
        <v>788.31666666666661</v>
      </c>
      <c r="J89" s="40">
        <v>798.83333333333348</v>
      </c>
      <c r="K89" s="31">
        <v>777.8</v>
      </c>
      <c r="L89" s="31">
        <v>758</v>
      </c>
      <c r="M89" s="31">
        <v>1.96035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1186</v>
      </c>
      <c r="D90" s="40">
        <v>1194</v>
      </c>
      <c r="E90" s="40">
        <v>1174</v>
      </c>
      <c r="F90" s="40">
        <v>1162</v>
      </c>
      <c r="G90" s="40">
        <v>1142</v>
      </c>
      <c r="H90" s="40">
        <v>1206</v>
      </c>
      <c r="I90" s="40">
        <v>1226</v>
      </c>
      <c r="J90" s="40">
        <v>1238</v>
      </c>
      <c r="K90" s="31">
        <v>1214</v>
      </c>
      <c r="L90" s="31">
        <v>1182</v>
      </c>
      <c r="M90" s="31">
        <v>1.20939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13826</v>
      </c>
      <c r="D91" s="40">
        <v>13782.216666666667</v>
      </c>
      <c r="E91" s="40">
        <v>13694.433333333334</v>
      </c>
      <c r="F91" s="40">
        <v>13562.866666666667</v>
      </c>
      <c r="G91" s="40">
        <v>13475.083333333334</v>
      </c>
      <c r="H91" s="40">
        <v>13913.783333333335</v>
      </c>
      <c r="I91" s="40">
        <v>14001.566666666668</v>
      </c>
      <c r="J91" s="40">
        <v>14133.133333333335</v>
      </c>
      <c r="K91" s="31">
        <v>13870</v>
      </c>
      <c r="L91" s="31">
        <v>13650.65</v>
      </c>
      <c r="M91" s="31">
        <v>0.17752000000000001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312.25</v>
      </c>
      <c r="D92" s="40">
        <v>310.8</v>
      </c>
      <c r="E92" s="40">
        <v>304.45000000000005</v>
      </c>
      <c r="F92" s="40">
        <v>296.65000000000003</v>
      </c>
      <c r="G92" s="40">
        <v>290.30000000000007</v>
      </c>
      <c r="H92" s="40">
        <v>318.60000000000002</v>
      </c>
      <c r="I92" s="40">
        <v>324.95000000000005</v>
      </c>
      <c r="J92" s="40">
        <v>332.75</v>
      </c>
      <c r="K92" s="31">
        <v>317.14999999999998</v>
      </c>
      <c r="L92" s="31">
        <v>303</v>
      </c>
      <c r="M92" s="31">
        <v>5.0877100000000004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3986.35</v>
      </c>
      <c r="D93" s="40">
        <v>3970.6999999999994</v>
      </c>
      <c r="E93" s="40">
        <v>3947.8499999999985</v>
      </c>
      <c r="F93" s="40">
        <v>3909.349999999999</v>
      </c>
      <c r="G93" s="40">
        <v>3886.4999999999982</v>
      </c>
      <c r="H93" s="40">
        <v>4009.1999999999989</v>
      </c>
      <c r="I93" s="40">
        <v>4032.05</v>
      </c>
      <c r="J93" s="40">
        <v>4070.5499999999993</v>
      </c>
      <c r="K93" s="31">
        <v>3993.55</v>
      </c>
      <c r="L93" s="31">
        <v>3932.2</v>
      </c>
      <c r="M93" s="31">
        <v>4.6652399999999998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163.75</v>
      </c>
      <c r="D94" s="40">
        <v>167.58333333333334</v>
      </c>
      <c r="E94" s="40">
        <v>159.16666666666669</v>
      </c>
      <c r="F94" s="40">
        <v>154.58333333333334</v>
      </c>
      <c r="G94" s="40">
        <v>146.16666666666669</v>
      </c>
      <c r="H94" s="40">
        <v>172.16666666666669</v>
      </c>
      <c r="I94" s="40">
        <v>180.58333333333337</v>
      </c>
      <c r="J94" s="40">
        <v>185.16666666666669</v>
      </c>
      <c r="K94" s="31">
        <v>176</v>
      </c>
      <c r="L94" s="31">
        <v>163</v>
      </c>
      <c r="M94" s="31">
        <v>45.428469999999997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391.75</v>
      </c>
      <c r="D95" s="40">
        <v>391.55</v>
      </c>
      <c r="E95" s="40">
        <v>386.25</v>
      </c>
      <c r="F95" s="40">
        <v>380.75</v>
      </c>
      <c r="G95" s="40">
        <v>375.45</v>
      </c>
      <c r="H95" s="40">
        <v>397.05</v>
      </c>
      <c r="I95" s="40">
        <v>402.35000000000008</v>
      </c>
      <c r="J95" s="40">
        <v>407.85</v>
      </c>
      <c r="K95" s="31">
        <v>396.85</v>
      </c>
      <c r="L95" s="31">
        <v>386.05</v>
      </c>
      <c r="M95" s="31">
        <v>4.1160500000000004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790.15</v>
      </c>
      <c r="D96" s="40">
        <v>781.7166666666667</v>
      </c>
      <c r="E96" s="40">
        <v>770.43333333333339</v>
      </c>
      <c r="F96" s="40">
        <v>750.7166666666667</v>
      </c>
      <c r="G96" s="40">
        <v>739.43333333333339</v>
      </c>
      <c r="H96" s="40">
        <v>801.43333333333339</v>
      </c>
      <c r="I96" s="40">
        <v>812.7166666666667</v>
      </c>
      <c r="J96" s="40">
        <v>832.43333333333339</v>
      </c>
      <c r="K96" s="31">
        <v>793</v>
      </c>
      <c r="L96" s="31">
        <v>762</v>
      </c>
      <c r="M96" s="31">
        <v>6.6093200000000003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2769.8</v>
      </c>
      <c r="D97" s="40">
        <v>2799.9166666666665</v>
      </c>
      <c r="E97" s="40">
        <v>2719.8833333333332</v>
      </c>
      <c r="F97" s="40">
        <v>2669.9666666666667</v>
      </c>
      <c r="G97" s="40">
        <v>2589.9333333333334</v>
      </c>
      <c r="H97" s="40">
        <v>2849.833333333333</v>
      </c>
      <c r="I97" s="40">
        <v>2929.8666666666668</v>
      </c>
      <c r="J97" s="40">
        <v>2979.7833333333328</v>
      </c>
      <c r="K97" s="31">
        <v>2879.95</v>
      </c>
      <c r="L97" s="31">
        <v>2750</v>
      </c>
      <c r="M97" s="31">
        <v>0.51261999999999996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301.39999999999998</v>
      </c>
      <c r="D98" s="40">
        <v>301.15000000000003</v>
      </c>
      <c r="E98" s="40">
        <v>299.30000000000007</v>
      </c>
      <c r="F98" s="40">
        <v>297.20000000000005</v>
      </c>
      <c r="G98" s="40">
        <v>295.35000000000008</v>
      </c>
      <c r="H98" s="40">
        <v>303.25000000000006</v>
      </c>
      <c r="I98" s="40">
        <v>305.10000000000008</v>
      </c>
      <c r="J98" s="40">
        <v>307.20000000000005</v>
      </c>
      <c r="K98" s="31">
        <v>303</v>
      </c>
      <c r="L98" s="31">
        <v>299.05</v>
      </c>
      <c r="M98" s="31">
        <v>1.0791999999999999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555</v>
      </c>
      <c r="D99" s="40">
        <v>553.76666666666677</v>
      </c>
      <c r="E99" s="40">
        <v>550.08333333333348</v>
      </c>
      <c r="F99" s="40">
        <v>545.16666666666674</v>
      </c>
      <c r="G99" s="40">
        <v>541.48333333333346</v>
      </c>
      <c r="H99" s="40">
        <v>558.68333333333351</v>
      </c>
      <c r="I99" s="40">
        <v>562.36666666666667</v>
      </c>
      <c r="J99" s="40">
        <v>567.28333333333353</v>
      </c>
      <c r="K99" s="31">
        <v>557.45000000000005</v>
      </c>
      <c r="L99" s="31">
        <v>548.85</v>
      </c>
      <c r="M99" s="31">
        <v>22.48028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566.5</v>
      </c>
      <c r="D100" s="40">
        <v>555.1</v>
      </c>
      <c r="E100" s="40">
        <v>536.40000000000009</v>
      </c>
      <c r="F100" s="40">
        <v>506.30000000000007</v>
      </c>
      <c r="G100" s="40">
        <v>487.60000000000014</v>
      </c>
      <c r="H100" s="40">
        <v>585.20000000000005</v>
      </c>
      <c r="I100" s="40">
        <v>603.90000000000009</v>
      </c>
      <c r="J100" s="40">
        <v>634</v>
      </c>
      <c r="K100" s="31">
        <v>573.79999999999995</v>
      </c>
      <c r="L100" s="31">
        <v>525</v>
      </c>
      <c r="M100" s="31">
        <v>34.686720000000001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155.25</v>
      </c>
      <c r="D101" s="40">
        <v>154.38333333333333</v>
      </c>
      <c r="E101" s="40">
        <v>152.96666666666664</v>
      </c>
      <c r="F101" s="40">
        <v>150.68333333333331</v>
      </c>
      <c r="G101" s="40">
        <v>149.26666666666662</v>
      </c>
      <c r="H101" s="40">
        <v>156.66666666666666</v>
      </c>
      <c r="I101" s="40">
        <v>158.08333333333334</v>
      </c>
      <c r="J101" s="40">
        <v>160.36666666666667</v>
      </c>
      <c r="K101" s="31">
        <v>155.80000000000001</v>
      </c>
      <c r="L101" s="31">
        <v>152.1</v>
      </c>
      <c r="M101" s="31">
        <v>129.7072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732.4</v>
      </c>
      <c r="D102" s="40">
        <v>731.26666666666677</v>
      </c>
      <c r="E102" s="40">
        <v>720.63333333333355</v>
      </c>
      <c r="F102" s="40">
        <v>708.86666666666679</v>
      </c>
      <c r="G102" s="40">
        <v>698.23333333333358</v>
      </c>
      <c r="H102" s="40">
        <v>743.03333333333353</v>
      </c>
      <c r="I102" s="40">
        <v>753.66666666666674</v>
      </c>
      <c r="J102" s="40">
        <v>765.43333333333351</v>
      </c>
      <c r="K102" s="31">
        <v>741.9</v>
      </c>
      <c r="L102" s="31">
        <v>719.5</v>
      </c>
      <c r="M102" s="31">
        <v>1.8800600000000001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521.15</v>
      </c>
      <c r="D103" s="40">
        <v>519.54999999999995</v>
      </c>
      <c r="E103" s="40">
        <v>512.14999999999986</v>
      </c>
      <c r="F103" s="40">
        <v>503.14999999999992</v>
      </c>
      <c r="G103" s="40">
        <v>495.74999999999983</v>
      </c>
      <c r="H103" s="40">
        <v>528.54999999999995</v>
      </c>
      <c r="I103" s="40">
        <v>535.95000000000005</v>
      </c>
      <c r="J103" s="40">
        <v>544.94999999999993</v>
      </c>
      <c r="K103" s="31">
        <v>526.95000000000005</v>
      </c>
      <c r="L103" s="31">
        <v>510.55</v>
      </c>
      <c r="M103" s="31">
        <v>0.50975999999999999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801.4</v>
      </c>
      <c r="D104" s="40">
        <v>804.80000000000007</v>
      </c>
      <c r="E104" s="40">
        <v>793.60000000000014</v>
      </c>
      <c r="F104" s="40">
        <v>785.80000000000007</v>
      </c>
      <c r="G104" s="40">
        <v>774.60000000000014</v>
      </c>
      <c r="H104" s="40">
        <v>812.60000000000014</v>
      </c>
      <c r="I104" s="40">
        <v>823.80000000000018</v>
      </c>
      <c r="J104" s="40">
        <v>831.60000000000014</v>
      </c>
      <c r="K104" s="31">
        <v>816</v>
      </c>
      <c r="L104" s="31">
        <v>797</v>
      </c>
      <c r="M104" s="31">
        <v>2.62276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133.1</v>
      </c>
      <c r="D105" s="40">
        <v>133.21666666666667</v>
      </c>
      <c r="E105" s="40">
        <v>131.98333333333335</v>
      </c>
      <c r="F105" s="40">
        <v>130.86666666666667</v>
      </c>
      <c r="G105" s="40">
        <v>129.63333333333335</v>
      </c>
      <c r="H105" s="40">
        <v>134.33333333333334</v>
      </c>
      <c r="I105" s="40">
        <v>135.56666666666663</v>
      </c>
      <c r="J105" s="40">
        <v>136.68333333333334</v>
      </c>
      <c r="K105" s="31">
        <v>134.44999999999999</v>
      </c>
      <c r="L105" s="31">
        <v>132.1</v>
      </c>
      <c r="M105" s="31">
        <v>7.4602399999999998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1287.3</v>
      </c>
      <c r="D106" s="40">
        <v>1289.3999999999999</v>
      </c>
      <c r="E106" s="40">
        <v>1279.8999999999996</v>
      </c>
      <c r="F106" s="40">
        <v>1272.4999999999998</v>
      </c>
      <c r="G106" s="40">
        <v>1262.9999999999995</v>
      </c>
      <c r="H106" s="40">
        <v>1296.7999999999997</v>
      </c>
      <c r="I106" s="40">
        <v>1306.3000000000002</v>
      </c>
      <c r="J106" s="40">
        <v>1313.6999999999998</v>
      </c>
      <c r="K106" s="31">
        <v>1298.9000000000001</v>
      </c>
      <c r="L106" s="31">
        <v>1282</v>
      </c>
      <c r="M106" s="31">
        <v>0.88487000000000005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20.85</v>
      </c>
      <c r="D107" s="40">
        <v>20.933333333333334</v>
      </c>
      <c r="E107" s="40">
        <v>20.616666666666667</v>
      </c>
      <c r="F107" s="40">
        <v>20.383333333333333</v>
      </c>
      <c r="G107" s="40">
        <v>20.066666666666666</v>
      </c>
      <c r="H107" s="40">
        <v>21.166666666666668</v>
      </c>
      <c r="I107" s="40">
        <v>21.483333333333338</v>
      </c>
      <c r="J107" s="40">
        <v>21.716666666666669</v>
      </c>
      <c r="K107" s="31">
        <v>21.25</v>
      </c>
      <c r="L107" s="31">
        <v>20.7</v>
      </c>
      <c r="M107" s="31">
        <v>34.477429999999998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1222.8</v>
      </c>
      <c r="D108" s="40">
        <v>1199.7833333333333</v>
      </c>
      <c r="E108" s="40">
        <v>1173.0166666666667</v>
      </c>
      <c r="F108" s="40">
        <v>1123.2333333333333</v>
      </c>
      <c r="G108" s="40">
        <v>1096.4666666666667</v>
      </c>
      <c r="H108" s="40">
        <v>1249.5666666666666</v>
      </c>
      <c r="I108" s="40">
        <v>1276.333333333333</v>
      </c>
      <c r="J108" s="40">
        <v>1326.1166666666666</v>
      </c>
      <c r="K108" s="31">
        <v>1226.55</v>
      </c>
      <c r="L108" s="31">
        <v>1150</v>
      </c>
      <c r="M108" s="31">
        <v>7.1465800000000002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381.55</v>
      </c>
      <c r="D109" s="40">
        <v>369.7833333333333</v>
      </c>
      <c r="E109" s="40">
        <v>353.56666666666661</v>
      </c>
      <c r="F109" s="40">
        <v>325.58333333333331</v>
      </c>
      <c r="G109" s="40">
        <v>309.36666666666662</v>
      </c>
      <c r="H109" s="40">
        <v>397.76666666666659</v>
      </c>
      <c r="I109" s="40">
        <v>413.98333333333329</v>
      </c>
      <c r="J109" s="40">
        <v>441.96666666666658</v>
      </c>
      <c r="K109" s="31">
        <v>386</v>
      </c>
      <c r="L109" s="31">
        <v>341.8</v>
      </c>
      <c r="M109" s="31">
        <v>13.54682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763</v>
      </c>
      <c r="D110" s="40">
        <v>762.66666666666663</v>
      </c>
      <c r="E110" s="40">
        <v>753.43333333333328</v>
      </c>
      <c r="F110" s="40">
        <v>743.86666666666667</v>
      </c>
      <c r="G110" s="40">
        <v>734.63333333333333</v>
      </c>
      <c r="H110" s="40">
        <v>772.23333333333323</v>
      </c>
      <c r="I110" s="40">
        <v>781.46666666666658</v>
      </c>
      <c r="J110" s="40">
        <v>791.03333333333319</v>
      </c>
      <c r="K110" s="31">
        <v>771.9</v>
      </c>
      <c r="L110" s="31">
        <v>753.1</v>
      </c>
      <c r="M110" s="31">
        <v>6.9893400000000003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4555.2</v>
      </c>
      <c r="D111" s="40">
        <v>4579.666666666667</v>
      </c>
      <c r="E111" s="40">
        <v>4515.5333333333338</v>
      </c>
      <c r="F111" s="40">
        <v>4475.8666666666668</v>
      </c>
      <c r="G111" s="40">
        <v>4411.7333333333336</v>
      </c>
      <c r="H111" s="40">
        <v>4619.3333333333339</v>
      </c>
      <c r="I111" s="40">
        <v>4683.4666666666672</v>
      </c>
      <c r="J111" s="40">
        <v>4723.1333333333341</v>
      </c>
      <c r="K111" s="31">
        <v>4643.8</v>
      </c>
      <c r="L111" s="31">
        <v>4540</v>
      </c>
      <c r="M111" s="31">
        <v>5.935E-2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167.7</v>
      </c>
      <c r="D112" s="40">
        <v>167.11666666666667</v>
      </c>
      <c r="E112" s="40">
        <v>164.23333333333335</v>
      </c>
      <c r="F112" s="40">
        <v>160.76666666666668</v>
      </c>
      <c r="G112" s="40">
        <v>157.88333333333335</v>
      </c>
      <c r="H112" s="40">
        <v>170.58333333333334</v>
      </c>
      <c r="I112" s="40">
        <v>173.46666666666667</v>
      </c>
      <c r="J112" s="40">
        <v>176.93333333333334</v>
      </c>
      <c r="K112" s="31">
        <v>170</v>
      </c>
      <c r="L112" s="31">
        <v>163.65</v>
      </c>
      <c r="M112" s="31">
        <v>1.1866099999999999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322.5</v>
      </c>
      <c r="D113" s="40">
        <v>324.45</v>
      </c>
      <c r="E113" s="40">
        <v>320.04999999999995</v>
      </c>
      <c r="F113" s="40">
        <v>317.59999999999997</v>
      </c>
      <c r="G113" s="40">
        <v>313.19999999999993</v>
      </c>
      <c r="H113" s="40">
        <v>326.89999999999998</v>
      </c>
      <c r="I113" s="40">
        <v>331.29999999999995</v>
      </c>
      <c r="J113" s="40">
        <v>333.75</v>
      </c>
      <c r="K113" s="31">
        <v>328.85</v>
      </c>
      <c r="L113" s="31">
        <v>322</v>
      </c>
      <c r="M113" s="31">
        <v>3.5041099999999998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676.75</v>
      </c>
      <c r="D114" s="40">
        <v>669.1</v>
      </c>
      <c r="E114" s="40">
        <v>654.20000000000005</v>
      </c>
      <c r="F114" s="40">
        <v>631.65</v>
      </c>
      <c r="G114" s="40">
        <v>616.75</v>
      </c>
      <c r="H114" s="40">
        <v>691.65000000000009</v>
      </c>
      <c r="I114" s="40">
        <v>706.55</v>
      </c>
      <c r="J114" s="40">
        <v>729.10000000000014</v>
      </c>
      <c r="K114" s="31">
        <v>684</v>
      </c>
      <c r="L114" s="31">
        <v>646.54999999999995</v>
      </c>
      <c r="M114" s="31">
        <v>1.67788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548.20000000000005</v>
      </c>
      <c r="D115" s="40">
        <v>540.91666666666663</v>
      </c>
      <c r="E115" s="40">
        <v>531.88333333333321</v>
      </c>
      <c r="F115" s="40">
        <v>515.56666666666661</v>
      </c>
      <c r="G115" s="40">
        <v>506.53333333333319</v>
      </c>
      <c r="H115" s="40">
        <v>557.23333333333323</v>
      </c>
      <c r="I115" s="40">
        <v>566.26666666666677</v>
      </c>
      <c r="J115" s="40">
        <v>582.58333333333326</v>
      </c>
      <c r="K115" s="31">
        <v>549.95000000000005</v>
      </c>
      <c r="L115" s="31">
        <v>524.6</v>
      </c>
      <c r="M115" s="31">
        <v>36.670589999999997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934.7</v>
      </c>
      <c r="D116" s="40">
        <v>930.55000000000007</v>
      </c>
      <c r="E116" s="40">
        <v>924.60000000000014</v>
      </c>
      <c r="F116" s="40">
        <v>914.50000000000011</v>
      </c>
      <c r="G116" s="40">
        <v>908.55000000000018</v>
      </c>
      <c r="H116" s="40">
        <v>940.65000000000009</v>
      </c>
      <c r="I116" s="40">
        <v>946.60000000000014</v>
      </c>
      <c r="J116" s="40">
        <v>956.7</v>
      </c>
      <c r="K116" s="31">
        <v>936.5</v>
      </c>
      <c r="L116" s="31">
        <v>920.45</v>
      </c>
      <c r="M116" s="31">
        <v>20.16968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151.9</v>
      </c>
      <c r="D117" s="40">
        <v>150.88333333333333</v>
      </c>
      <c r="E117" s="40">
        <v>149.51666666666665</v>
      </c>
      <c r="F117" s="40">
        <v>147.13333333333333</v>
      </c>
      <c r="G117" s="40">
        <v>145.76666666666665</v>
      </c>
      <c r="H117" s="40">
        <v>153.26666666666665</v>
      </c>
      <c r="I117" s="40">
        <v>154.63333333333333</v>
      </c>
      <c r="J117" s="40">
        <v>157.01666666666665</v>
      </c>
      <c r="K117" s="31">
        <v>152.25</v>
      </c>
      <c r="L117" s="31">
        <v>148.5</v>
      </c>
      <c r="M117" s="31">
        <v>21.711310000000001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143.6</v>
      </c>
      <c r="D118" s="40">
        <v>142.04999999999998</v>
      </c>
      <c r="E118" s="40">
        <v>140.14999999999998</v>
      </c>
      <c r="F118" s="40">
        <v>136.69999999999999</v>
      </c>
      <c r="G118" s="40">
        <v>134.79999999999998</v>
      </c>
      <c r="H118" s="40">
        <v>145.49999999999997</v>
      </c>
      <c r="I118" s="40">
        <v>147.4</v>
      </c>
      <c r="J118" s="40">
        <v>150.84999999999997</v>
      </c>
      <c r="K118" s="31">
        <v>143.94999999999999</v>
      </c>
      <c r="L118" s="31">
        <v>138.6</v>
      </c>
      <c r="M118" s="31">
        <v>113.3369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356.1</v>
      </c>
      <c r="D119" s="40">
        <v>356.51666666666665</v>
      </c>
      <c r="E119" s="40">
        <v>351.58333333333331</v>
      </c>
      <c r="F119" s="40">
        <v>347.06666666666666</v>
      </c>
      <c r="G119" s="40">
        <v>342.13333333333333</v>
      </c>
      <c r="H119" s="40">
        <v>361.0333333333333</v>
      </c>
      <c r="I119" s="40">
        <v>365.9666666666667</v>
      </c>
      <c r="J119" s="40">
        <v>370.48333333333329</v>
      </c>
      <c r="K119" s="31">
        <v>361.45</v>
      </c>
      <c r="L119" s="31">
        <v>352</v>
      </c>
      <c r="M119" s="31">
        <v>2.32742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5121.45</v>
      </c>
      <c r="D120" s="40">
        <v>5119.1333333333332</v>
      </c>
      <c r="E120" s="40">
        <v>5083.9166666666661</v>
      </c>
      <c r="F120" s="40">
        <v>5046.3833333333332</v>
      </c>
      <c r="G120" s="40">
        <v>5011.1666666666661</v>
      </c>
      <c r="H120" s="40">
        <v>5156.6666666666661</v>
      </c>
      <c r="I120" s="40">
        <v>5191.8833333333332</v>
      </c>
      <c r="J120" s="40">
        <v>5229.4166666666661</v>
      </c>
      <c r="K120" s="31">
        <v>5154.3500000000004</v>
      </c>
      <c r="L120" s="31">
        <v>5081.6000000000004</v>
      </c>
      <c r="M120" s="31">
        <v>2.5297100000000001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1699.15</v>
      </c>
      <c r="D121" s="40">
        <v>1685.5833333333333</v>
      </c>
      <c r="E121" s="40">
        <v>1669.1666666666665</v>
      </c>
      <c r="F121" s="40">
        <v>1639.1833333333332</v>
      </c>
      <c r="G121" s="40">
        <v>1622.7666666666664</v>
      </c>
      <c r="H121" s="40">
        <v>1715.5666666666666</v>
      </c>
      <c r="I121" s="40">
        <v>1731.9833333333331</v>
      </c>
      <c r="J121" s="40">
        <v>1761.9666666666667</v>
      </c>
      <c r="K121" s="31">
        <v>1702</v>
      </c>
      <c r="L121" s="31">
        <v>1655.6</v>
      </c>
      <c r="M121" s="31">
        <v>7.5385400000000002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3588.1</v>
      </c>
      <c r="D122" s="40">
        <v>3557.75</v>
      </c>
      <c r="E122" s="40">
        <v>3515.5</v>
      </c>
      <c r="F122" s="40">
        <v>3442.9</v>
      </c>
      <c r="G122" s="40">
        <v>3400.65</v>
      </c>
      <c r="H122" s="40">
        <v>3630.35</v>
      </c>
      <c r="I122" s="40">
        <v>3672.6</v>
      </c>
      <c r="J122" s="40">
        <v>3745.2</v>
      </c>
      <c r="K122" s="31">
        <v>3600</v>
      </c>
      <c r="L122" s="31">
        <v>3485.15</v>
      </c>
      <c r="M122" s="31">
        <v>5.0160299999999998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679.9</v>
      </c>
      <c r="D123" s="40">
        <v>672.55000000000007</v>
      </c>
      <c r="E123" s="40">
        <v>662.35000000000014</v>
      </c>
      <c r="F123" s="40">
        <v>644.80000000000007</v>
      </c>
      <c r="G123" s="40">
        <v>634.60000000000014</v>
      </c>
      <c r="H123" s="40">
        <v>690.10000000000014</v>
      </c>
      <c r="I123" s="40">
        <v>700.30000000000018</v>
      </c>
      <c r="J123" s="40">
        <v>717.85000000000014</v>
      </c>
      <c r="K123" s="31">
        <v>682.75</v>
      </c>
      <c r="L123" s="31">
        <v>655</v>
      </c>
      <c r="M123" s="31">
        <v>21.40598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786.85</v>
      </c>
      <c r="D124" s="40">
        <v>782.66666666666663</v>
      </c>
      <c r="E124" s="40">
        <v>774.48333333333323</v>
      </c>
      <c r="F124" s="40">
        <v>762.11666666666656</v>
      </c>
      <c r="G124" s="40">
        <v>753.93333333333317</v>
      </c>
      <c r="H124" s="40">
        <v>795.0333333333333</v>
      </c>
      <c r="I124" s="40">
        <v>803.2166666666667</v>
      </c>
      <c r="J124" s="40">
        <v>815.58333333333337</v>
      </c>
      <c r="K124" s="31">
        <v>790.85</v>
      </c>
      <c r="L124" s="31">
        <v>770.3</v>
      </c>
      <c r="M124" s="31">
        <v>5.9930899999999996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669.8</v>
      </c>
      <c r="D125" s="40">
        <v>668.61666666666667</v>
      </c>
      <c r="E125" s="40">
        <v>662.23333333333335</v>
      </c>
      <c r="F125" s="40">
        <v>654.66666666666663</v>
      </c>
      <c r="G125" s="40">
        <v>648.2833333333333</v>
      </c>
      <c r="H125" s="40">
        <v>676.18333333333339</v>
      </c>
      <c r="I125" s="40">
        <v>682.56666666666683</v>
      </c>
      <c r="J125" s="40">
        <v>690.13333333333344</v>
      </c>
      <c r="K125" s="31">
        <v>675</v>
      </c>
      <c r="L125" s="31">
        <v>661.05</v>
      </c>
      <c r="M125" s="31">
        <v>0.88314999999999999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470.75</v>
      </c>
      <c r="D126" s="40">
        <v>468.98333333333335</v>
      </c>
      <c r="E126" s="40">
        <v>464.01666666666671</v>
      </c>
      <c r="F126" s="40">
        <v>457.28333333333336</v>
      </c>
      <c r="G126" s="40">
        <v>452.31666666666672</v>
      </c>
      <c r="H126" s="40">
        <v>475.7166666666667</v>
      </c>
      <c r="I126" s="40">
        <v>480.68333333333339</v>
      </c>
      <c r="J126" s="40">
        <v>487.41666666666669</v>
      </c>
      <c r="K126" s="31">
        <v>473.95</v>
      </c>
      <c r="L126" s="31">
        <v>462.25</v>
      </c>
      <c r="M126" s="31">
        <v>8.76539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999.4</v>
      </c>
      <c r="D127" s="40">
        <v>994.11666666666667</v>
      </c>
      <c r="E127" s="40">
        <v>985.2833333333333</v>
      </c>
      <c r="F127" s="40">
        <v>971.16666666666663</v>
      </c>
      <c r="G127" s="40">
        <v>962.33333333333326</v>
      </c>
      <c r="H127" s="40">
        <v>1008.2333333333333</v>
      </c>
      <c r="I127" s="40">
        <v>1017.0666666666666</v>
      </c>
      <c r="J127" s="40">
        <v>1031.1833333333334</v>
      </c>
      <c r="K127" s="31">
        <v>1002.95</v>
      </c>
      <c r="L127" s="31">
        <v>980</v>
      </c>
      <c r="M127" s="31">
        <v>7.49688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937.4</v>
      </c>
      <c r="D128" s="40">
        <v>926.05000000000007</v>
      </c>
      <c r="E128" s="40">
        <v>899.85000000000014</v>
      </c>
      <c r="F128" s="40">
        <v>862.30000000000007</v>
      </c>
      <c r="G128" s="40">
        <v>836.10000000000014</v>
      </c>
      <c r="H128" s="40">
        <v>963.60000000000014</v>
      </c>
      <c r="I128" s="40">
        <v>989.80000000000018</v>
      </c>
      <c r="J128" s="40">
        <v>1027.3500000000001</v>
      </c>
      <c r="K128" s="31">
        <v>952.25</v>
      </c>
      <c r="L128" s="31">
        <v>888.5</v>
      </c>
      <c r="M128" s="31">
        <v>3.4335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91.95</v>
      </c>
      <c r="D129" s="40">
        <v>91</v>
      </c>
      <c r="E129" s="40">
        <v>89.55</v>
      </c>
      <c r="F129" s="40">
        <v>87.149999999999991</v>
      </c>
      <c r="G129" s="40">
        <v>85.699999999999989</v>
      </c>
      <c r="H129" s="40">
        <v>93.4</v>
      </c>
      <c r="I129" s="40">
        <v>94.85</v>
      </c>
      <c r="J129" s="40">
        <v>97.250000000000014</v>
      </c>
      <c r="K129" s="31">
        <v>92.45</v>
      </c>
      <c r="L129" s="31">
        <v>88.6</v>
      </c>
      <c r="M129" s="31">
        <v>11.77657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898.55</v>
      </c>
      <c r="D130" s="40">
        <v>899.69999999999993</v>
      </c>
      <c r="E130" s="40">
        <v>884.89999999999986</v>
      </c>
      <c r="F130" s="40">
        <v>871.24999999999989</v>
      </c>
      <c r="G130" s="40">
        <v>856.44999999999982</v>
      </c>
      <c r="H130" s="40">
        <v>913.34999999999991</v>
      </c>
      <c r="I130" s="40">
        <v>928.14999999999986</v>
      </c>
      <c r="J130" s="40">
        <v>941.8</v>
      </c>
      <c r="K130" s="31">
        <v>914.5</v>
      </c>
      <c r="L130" s="31">
        <v>886.05</v>
      </c>
      <c r="M130" s="31">
        <v>1.1599900000000001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319.8</v>
      </c>
      <c r="D131" s="40">
        <v>317.58333333333331</v>
      </c>
      <c r="E131" s="40">
        <v>314.26666666666665</v>
      </c>
      <c r="F131" s="40">
        <v>308.73333333333335</v>
      </c>
      <c r="G131" s="40">
        <v>305.41666666666669</v>
      </c>
      <c r="H131" s="40">
        <v>323.11666666666662</v>
      </c>
      <c r="I131" s="40">
        <v>326.43333333333334</v>
      </c>
      <c r="J131" s="40">
        <v>331.96666666666658</v>
      </c>
      <c r="K131" s="31">
        <v>320.89999999999998</v>
      </c>
      <c r="L131" s="31">
        <v>312.05</v>
      </c>
      <c r="M131" s="31">
        <v>68.602500000000006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616.75</v>
      </c>
      <c r="D132" s="40">
        <v>614.76666666666665</v>
      </c>
      <c r="E132" s="40">
        <v>611.98333333333335</v>
      </c>
      <c r="F132" s="40">
        <v>607.2166666666667</v>
      </c>
      <c r="G132" s="40">
        <v>604.43333333333339</v>
      </c>
      <c r="H132" s="40">
        <v>619.5333333333333</v>
      </c>
      <c r="I132" s="40">
        <v>622.31666666666661</v>
      </c>
      <c r="J132" s="40">
        <v>627.08333333333326</v>
      </c>
      <c r="K132" s="31">
        <v>617.54999999999995</v>
      </c>
      <c r="L132" s="31">
        <v>610</v>
      </c>
      <c r="M132" s="31">
        <v>12.9945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2179.5</v>
      </c>
      <c r="D133" s="40">
        <v>2137.4666666666667</v>
      </c>
      <c r="E133" s="40">
        <v>2082.0333333333333</v>
      </c>
      <c r="F133" s="40">
        <v>1984.5666666666666</v>
      </c>
      <c r="G133" s="40">
        <v>1929.1333333333332</v>
      </c>
      <c r="H133" s="40">
        <v>2234.9333333333334</v>
      </c>
      <c r="I133" s="40">
        <v>2290.3666666666668</v>
      </c>
      <c r="J133" s="40">
        <v>2387.8333333333335</v>
      </c>
      <c r="K133" s="31">
        <v>2192.9</v>
      </c>
      <c r="L133" s="31">
        <v>2040</v>
      </c>
      <c r="M133" s="31">
        <v>4.0379399999999999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2270.1999999999998</v>
      </c>
      <c r="D134" s="40">
        <v>2231.7333333333331</v>
      </c>
      <c r="E134" s="40">
        <v>2183.4666666666662</v>
      </c>
      <c r="F134" s="40">
        <v>2096.7333333333331</v>
      </c>
      <c r="G134" s="40">
        <v>2048.4666666666662</v>
      </c>
      <c r="H134" s="40">
        <v>2318.4666666666662</v>
      </c>
      <c r="I134" s="40">
        <v>2366.7333333333336</v>
      </c>
      <c r="J134" s="40">
        <v>2453.4666666666662</v>
      </c>
      <c r="K134" s="31">
        <v>2280</v>
      </c>
      <c r="L134" s="31">
        <v>2145</v>
      </c>
      <c r="M134" s="31">
        <v>36.714309999999998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179.6</v>
      </c>
      <c r="D135" s="40">
        <v>177.93333333333331</v>
      </c>
      <c r="E135" s="40">
        <v>173.66666666666663</v>
      </c>
      <c r="F135" s="40">
        <v>167.73333333333332</v>
      </c>
      <c r="G135" s="40">
        <v>163.46666666666664</v>
      </c>
      <c r="H135" s="40">
        <v>183.86666666666662</v>
      </c>
      <c r="I135" s="40">
        <v>188.13333333333333</v>
      </c>
      <c r="J135" s="40">
        <v>194.06666666666661</v>
      </c>
      <c r="K135" s="31">
        <v>182.2</v>
      </c>
      <c r="L135" s="31">
        <v>172</v>
      </c>
      <c r="M135" s="31">
        <v>32.05491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198</v>
      </c>
      <c r="D136" s="40">
        <v>195.53333333333333</v>
      </c>
      <c r="E136" s="40">
        <v>190.56666666666666</v>
      </c>
      <c r="F136" s="40">
        <v>183.13333333333333</v>
      </c>
      <c r="G136" s="40">
        <v>178.16666666666666</v>
      </c>
      <c r="H136" s="40">
        <v>202.96666666666667</v>
      </c>
      <c r="I136" s="40">
        <v>207.93333333333331</v>
      </c>
      <c r="J136" s="40">
        <v>215.36666666666667</v>
      </c>
      <c r="K136" s="31">
        <v>200.5</v>
      </c>
      <c r="L136" s="31">
        <v>188.1</v>
      </c>
      <c r="M136" s="31">
        <v>10.829689999999999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858.1</v>
      </c>
      <c r="D137" s="40">
        <v>860.43333333333339</v>
      </c>
      <c r="E137" s="40">
        <v>844.86666666666679</v>
      </c>
      <c r="F137" s="40">
        <v>831.63333333333344</v>
      </c>
      <c r="G137" s="40">
        <v>816.06666666666683</v>
      </c>
      <c r="H137" s="40">
        <v>873.66666666666674</v>
      </c>
      <c r="I137" s="40">
        <v>889.23333333333335</v>
      </c>
      <c r="J137" s="40">
        <v>902.4666666666667</v>
      </c>
      <c r="K137" s="31">
        <v>876</v>
      </c>
      <c r="L137" s="31">
        <v>847.2</v>
      </c>
      <c r="M137" s="31">
        <v>0.31119000000000002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517.95000000000005</v>
      </c>
      <c r="D138" s="40">
        <v>518.06666666666672</v>
      </c>
      <c r="E138" s="40">
        <v>511.78333333333342</v>
      </c>
      <c r="F138" s="40">
        <v>505.61666666666667</v>
      </c>
      <c r="G138" s="40">
        <v>499.33333333333337</v>
      </c>
      <c r="H138" s="40">
        <v>524.23333333333346</v>
      </c>
      <c r="I138" s="40">
        <v>530.51666666666677</v>
      </c>
      <c r="J138" s="40">
        <v>536.68333333333351</v>
      </c>
      <c r="K138" s="31">
        <v>524.35</v>
      </c>
      <c r="L138" s="31">
        <v>511.9</v>
      </c>
      <c r="M138" s="31">
        <v>1.52921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12.8</v>
      </c>
      <c r="D139" s="40">
        <v>12.866666666666667</v>
      </c>
      <c r="E139" s="40">
        <v>12.683333333333334</v>
      </c>
      <c r="F139" s="40">
        <v>12.566666666666666</v>
      </c>
      <c r="G139" s="40">
        <v>12.383333333333333</v>
      </c>
      <c r="H139" s="40">
        <v>12.983333333333334</v>
      </c>
      <c r="I139" s="40">
        <v>13.166666666666668</v>
      </c>
      <c r="J139" s="40">
        <v>13.283333333333335</v>
      </c>
      <c r="K139" s="31">
        <v>13.05</v>
      </c>
      <c r="L139" s="31">
        <v>12.75</v>
      </c>
      <c r="M139" s="31">
        <v>30.48047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187.8</v>
      </c>
      <c r="D140" s="40">
        <v>188.9</v>
      </c>
      <c r="E140" s="40">
        <v>182.4</v>
      </c>
      <c r="F140" s="40">
        <v>177</v>
      </c>
      <c r="G140" s="40">
        <v>170.5</v>
      </c>
      <c r="H140" s="40">
        <v>194.3</v>
      </c>
      <c r="I140" s="40">
        <v>200.8</v>
      </c>
      <c r="J140" s="40">
        <v>206.20000000000002</v>
      </c>
      <c r="K140" s="31">
        <v>195.4</v>
      </c>
      <c r="L140" s="31">
        <v>183.5</v>
      </c>
      <c r="M140" s="31">
        <v>4.2276100000000003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5104.25</v>
      </c>
      <c r="D141" s="40">
        <v>5056.0666666666666</v>
      </c>
      <c r="E141" s="40">
        <v>4978.1833333333334</v>
      </c>
      <c r="F141" s="40">
        <v>4852.1166666666668</v>
      </c>
      <c r="G141" s="40">
        <v>4774.2333333333336</v>
      </c>
      <c r="H141" s="40">
        <v>5182.1333333333332</v>
      </c>
      <c r="I141" s="40">
        <v>5260.0166666666664</v>
      </c>
      <c r="J141" s="40">
        <v>5386.083333333333</v>
      </c>
      <c r="K141" s="31">
        <v>5133.95</v>
      </c>
      <c r="L141" s="31">
        <v>4930</v>
      </c>
      <c r="M141" s="31">
        <v>8.6673899999999993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4115.2</v>
      </c>
      <c r="D142" s="40">
        <v>4100.4333333333334</v>
      </c>
      <c r="E142" s="40">
        <v>4015.8666666666668</v>
      </c>
      <c r="F142" s="40">
        <v>3916.5333333333333</v>
      </c>
      <c r="G142" s="40">
        <v>3831.9666666666667</v>
      </c>
      <c r="H142" s="40">
        <v>4199.7666666666664</v>
      </c>
      <c r="I142" s="40">
        <v>4284.3333333333339</v>
      </c>
      <c r="J142" s="40">
        <v>4383.666666666667</v>
      </c>
      <c r="K142" s="31">
        <v>4185</v>
      </c>
      <c r="L142" s="31">
        <v>4001.1</v>
      </c>
      <c r="M142" s="31">
        <v>3.1322899999999998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3965.35</v>
      </c>
      <c r="D143" s="40">
        <v>3938.1166666666668</v>
      </c>
      <c r="E143" s="40">
        <v>3877.2333333333336</v>
      </c>
      <c r="F143" s="40">
        <v>3789.1166666666668</v>
      </c>
      <c r="G143" s="40">
        <v>3728.2333333333336</v>
      </c>
      <c r="H143" s="40">
        <v>4026.2333333333336</v>
      </c>
      <c r="I143" s="40">
        <v>4087.1166666666668</v>
      </c>
      <c r="J143" s="40">
        <v>4175.2333333333336</v>
      </c>
      <c r="K143" s="31">
        <v>3999</v>
      </c>
      <c r="L143" s="31">
        <v>3850</v>
      </c>
      <c r="M143" s="31">
        <v>3.0079099999999999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4677.8500000000004</v>
      </c>
      <c r="D144" s="40">
        <v>4651.9666666666672</v>
      </c>
      <c r="E144" s="40">
        <v>4603.9333333333343</v>
      </c>
      <c r="F144" s="40">
        <v>4530.0166666666673</v>
      </c>
      <c r="G144" s="40">
        <v>4481.9833333333345</v>
      </c>
      <c r="H144" s="40">
        <v>4725.8833333333341</v>
      </c>
      <c r="I144" s="40">
        <v>4773.916666666667</v>
      </c>
      <c r="J144" s="40">
        <v>4847.8333333333339</v>
      </c>
      <c r="K144" s="31">
        <v>4700</v>
      </c>
      <c r="L144" s="31">
        <v>4578.05</v>
      </c>
      <c r="M144" s="31">
        <v>6.2836699999999999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405.55</v>
      </c>
      <c r="D145" s="40">
        <v>407.4666666666667</v>
      </c>
      <c r="E145" s="40">
        <v>401.88333333333338</v>
      </c>
      <c r="F145" s="40">
        <v>398.2166666666667</v>
      </c>
      <c r="G145" s="40">
        <v>392.63333333333338</v>
      </c>
      <c r="H145" s="40">
        <v>411.13333333333338</v>
      </c>
      <c r="I145" s="40">
        <v>416.71666666666664</v>
      </c>
      <c r="J145" s="40">
        <v>420.38333333333338</v>
      </c>
      <c r="K145" s="31">
        <v>413.05</v>
      </c>
      <c r="L145" s="31">
        <v>403.8</v>
      </c>
      <c r="M145" s="31">
        <v>1.3131900000000001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103.2</v>
      </c>
      <c r="D146" s="40">
        <v>104.25</v>
      </c>
      <c r="E146" s="40">
        <v>101.85</v>
      </c>
      <c r="F146" s="40">
        <v>100.5</v>
      </c>
      <c r="G146" s="40">
        <v>98.1</v>
      </c>
      <c r="H146" s="40">
        <v>105.6</v>
      </c>
      <c r="I146" s="40">
        <v>108</v>
      </c>
      <c r="J146" s="40">
        <v>109.35</v>
      </c>
      <c r="K146" s="31">
        <v>106.65</v>
      </c>
      <c r="L146" s="31">
        <v>102.9</v>
      </c>
      <c r="M146" s="31">
        <v>3.0831400000000002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228.5</v>
      </c>
      <c r="D147" s="40">
        <v>230.08333333333334</v>
      </c>
      <c r="E147" s="40">
        <v>226.41666666666669</v>
      </c>
      <c r="F147" s="40">
        <v>224.33333333333334</v>
      </c>
      <c r="G147" s="40">
        <v>220.66666666666669</v>
      </c>
      <c r="H147" s="40">
        <v>232.16666666666669</v>
      </c>
      <c r="I147" s="40">
        <v>235.83333333333337</v>
      </c>
      <c r="J147" s="40">
        <v>237.91666666666669</v>
      </c>
      <c r="K147" s="31">
        <v>233.75</v>
      </c>
      <c r="L147" s="31">
        <v>228</v>
      </c>
      <c r="M147" s="31">
        <v>1.0992599999999999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83.9</v>
      </c>
      <c r="D148" s="40">
        <v>83.13333333333334</v>
      </c>
      <c r="E148" s="40">
        <v>81.26666666666668</v>
      </c>
      <c r="F148" s="40">
        <v>78.63333333333334</v>
      </c>
      <c r="G148" s="40">
        <v>76.76666666666668</v>
      </c>
      <c r="H148" s="40">
        <v>85.76666666666668</v>
      </c>
      <c r="I148" s="40">
        <v>87.633333333333326</v>
      </c>
      <c r="J148" s="40">
        <v>90.26666666666668</v>
      </c>
      <c r="K148" s="31">
        <v>85</v>
      </c>
      <c r="L148" s="31">
        <v>80.5</v>
      </c>
      <c r="M148" s="31">
        <v>30.25196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2553.9499999999998</v>
      </c>
      <c r="D149" s="40">
        <v>2569.3166666666666</v>
      </c>
      <c r="E149" s="40">
        <v>2530.4333333333334</v>
      </c>
      <c r="F149" s="40">
        <v>2506.916666666667</v>
      </c>
      <c r="G149" s="40">
        <v>2468.0333333333338</v>
      </c>
      <c r="H149" s="40">
        <v>2592.833333333333</v>
      </c>
      <c r="I149" s="40">
        <v>2631.7166666666662</v>
      </c>
      <c r="J149" s="40">
        <v>2655.2333333333327</v>
      </c>
      <c r="K149" s="31">
        <v>2608.1999999999998</v>
      </c>
      <c r="L149" s="31">
        <v>2545.8000000000002</v>
      </c>
      <c r="M149" s="31">
        <v>9.2619399999999992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194.55</v>
      </c>
      <c r="D150" s="40">
        <v>194.45000000000002</v>
      </c>
      <c r="E150" s="40">
        <v>192.15000000000003</v>
      </c>
      <c r="F150" s="40">
        <v>189.75000000000003</v>
      </c>
      <c r="G150" s="40">
        <v>187.45000000000005</v>
      </c>
      <c r="H150" s="40">
        <v>196.85000000000002</v>
      </c>
      <c r="I150" s="40">
        <v>199.15000000000003</v>
      </c>
      <c r="J150" s="40">
        <v>201.55</v>
      </c>
      <c r="K150" s="31">
        <v>196.75</v>
      </c>
      <c r="L150" s="31">
        <v>192.05</v>
      </c>
      <c r="M150" s="31">
        <v>1.57856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608.20000000000005</v>
      </c>
      <c r="D151" s="40">
        <v>604.68333333333339</v>
      </c>
      <c r="E151" s="40">
        <v>594.86666666666679</v>
      </c>
      <c r="F151" s="40">
        <v>581.53333333333342</v>
      </c>
      <c r="G151" s="40">
        <v>571.71666666666681</v>
      </c>
      <c r="H151" s="40">
        <v>618.01666666666677</v>
      </c>
      <c r="I151" s="40">
        <v>627.83333333333337</v>
      </c>
      <c r="J151" s="40">
        <v>641.16666666666674</v>
      </c>
      <c r="K151" s="31">
        <v>614.5</v>
      </c>
      <c r="L151" s="31">
        <v>591.35</v>
      </c>
      <c r="M151" s="31">
        <v>5.5583400000000003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1677.15</v>
      </c>
      <c r="D152" s="40">
        <v>1687.3833333333332</v>
      </c>
      <c r="E152" s="40">
        <v>1654.7666666666664</v>
      </c>
      <c r="F152" s="40">
        <v>1632.3833333333332</v>
      </c>
      <c r="G152" s="40">
        <v>1599.7666666666664</v>
      </c>
      <c r="H152" s="40">
        <v>1709.7666666666664</v>
      </c>
      <c r="I152" s="40">
        <v>1742.3833333333332</v>
      </c>
      <c r="J152" s="40">
        <v>1764.7666666666664</v>
      </c>
      <c r="K152" s="31">
        <v>1720</v>
      </c>
      <c r="L152" s="31">
        <v>1665</v>
      </c>
      <c r="M152" s="31">
        <v>0.40766000000000002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71.8</v>
      </c>
      <c r="D153" s="40">
        <v>71.61666666666666</v>
      </c>
      <c r="E153" s="40">
        <v>70.833333333333314</v>
      </c>
      <c r="F153" s="40">
        <v>69.86666666666666</v>
      </c>
      <c r="G153" s="40">
        <v>69.083333333333314</v>
      </c>
      <c r="H153" s="40">
        <v>72.583333333333314</v>
      </c>
      <c r="I153" s="40">
        <v>73.366666666666646</v>
      </c>
      <c r="J153" s="40">
        <v>74.333333333333314</v>
      </c>
      <c r="K153" s="31">
        <v>72.400000000000006</v>
      </c>
      <c r="L153" s="31">
        <v>70.650000000000006</v>
      </c>
      <c r="M153" s="31">
        <v>14.26258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116.6</v>
      </c>
      <c r="D154" s="40">
        <v>116.8</v>
      </c>
      <c r="E154" s="40">
        <v>114.89999999999999</v>
      </c>
      <c r="F154" s="40">
        <v>113.19999999999999</v>
      </c>
      <c r="G154" s="40">
        <v>111.29999999999998</v>
      </c>
      <c r="H154" s="40">
        <v>118.5</v>
      </c>
      <c r="I154" s="40">
        <v>120.4</v>
      </c>
      <c r="J154" s="40">
        <v>122.10000000000001</v>
      </c>
      <c r="K154" s="31">
        <v>118.7</v>
      </c>
      <c r="L154" s="31">
        <v>115.1</v>
      </c>
      <c r="M154" s="31">
        <v>4.7235500000000004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728.05</v>
      </c>
      <c r="D155" s="40">
        <v>730.01666666666677</v>
      </c>
      <c r="E155" s="40">
        <v>720.03333333333353</v>
      </c>
      <c r="F155" s="40">
        <v>712.01666666666677</v>
      </c>
      <c r="G155" s="40">
        <v>702.03333333333353</v>
      </c>
      <c r="H155" s="40">
        <v>738.03333333333353</v>
      </c>
      <c r="I155" s="40">
        <v>748.01666666666688</v>
      </c>
      <c r="J155" s="40">
        <v>756.03333333333353</v>
      </c>
      <c r="K155" s="31">
        <v>740</v>
      </c>
      <c r="L155" s="31">
        <v>722</v>
      </c>
      <c r="M155" s="31">
        <v>0.43112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1366.4</v>
      </c>
      <c r="D156" s="40">
        <v>1365.0166666666667</v>
      </c>
      <c r="E156" s="40">
        <v>1351.3833333333332</v>
      </c>
      <c r="F156" s="40">
        <v>1336.3666666666666</v>
      </c>
      <c r="G156" s="40">
        <v>1322.7333333333331</v>
      </c>
      <c r="H156" s="40">
        <v>1380.0333333333333</v>
      </c>
      <c r="I156" s="40">
        <v>1393.666666666667</v>
      </c>
      <c r="J156" s="40">
        <v>1408.6833333333334</v>
      </c>
      <c r="K156" s="31">
        <v>1378.65</v>
      </c>
      <c r="L156" s="31">
        <v>1350</v>
      </c>
      <c r="M156" s="31">
        <v>9.5048600000000008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161.55000000000001</v>
      </c>
      <c r="D157" s="40">
        <v>160.63333333333333</v>
      </c>
      <c r="E157" s="40">
        <v>159.16666666666666</v>
      </c>
      <c r="F157" s="40">
        <v>156.78333333333333</v>
      </c>
      <c r="G157" s="40">
        <v>155.31666666666666</v>
      </c>
      <c r="H157" s="40">
        <v>163.01666666666665</v>
      </c>
      <c r="I157" s="40">
        <v>164.48333333333335</v>
      </c>
      <c r="J157" s="40">
        <v>166.86666666666665</v>
      </c>
      <c r="K157" s="31">
        <v>162.1</v>
      </c>
      <c r="L157" s="31">
        <v>158.25</v>
      </c>
      <c r="M157" s="31">
        <v>31.869630000000001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347.65</v>
      </c>
      <c r="D158" s="40">
        <v>346.33333333333331</v>
      </c>
      <c r="E158" s="40">
        <v>342.16666666666663</v>
      </c>
      <c r="F158" s="40">
        <v>336.68333333333334</v>
      </c>
      <c r="G158" s="40">
        <v>332.51666666666665</v>
      </c>
      <c r="H158" s="40">
        <v>351.81666666666661</v>
      </c>
      <c r="I158" s="40">
        <v>355.98333333333323</v>
      </c>
      <c r="J158" s="40">
        <v>361.46666666666658</v>
      </c>
      <c r="K158" s="31">
        <v>350.5</v>
      </c>
      <c r="L158" s="31">
        <v>340.85</v>
      </c>
      <c r="M158" s="31">
        <v>1.5403899999999999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81.349999999999994</v>
      </c>
      <c r="D159" s="40">
        <v>80.516666666666666</v>
      </c>
      <c r="E159" s="40">
        <v>79.083333333333329</v>
      </c>
      <c r="F159" s="40">
        <v>76.816666666666663</v>
      </c>
      <c r="G159" s="40">
        <v>75.383333333333326</v>
      </c>
      <c r="H159" s="40">
        <v>82.783333333333331</v>
      </c>
      <c r="I159" s="40">
        <v>84.216666666666669</v>
      </c>
      <c r="J159" s="40">
        <v>86.483333333333334</v>
      </c>
      <c r="K159" s="31">
        <v>81.95</v>
      </c>
      <c r="L159" s="31">
        <v>78.25</v>
      </c>
      <c r="M159" s="31">
        <v>218.10177999999999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2813.4</v>
      </c>
      <c r="D160" s="40">
        <v>2828.4666666666667</v>
      </c>
      <c r="E160" s="40">
        <v>2787.9333333333334</v>
      </c>
      <c r="F160" s="40">
        <v>2762.4666666666667</v>
      </c>
      <c r="G160" s="40">
        <v>2721.9333333333334</v>
      </c>
      <c r="H160" s="40">
        <v>2853.9333333333334</v>
      </c>
      <c r="I160" s="40">
        <v>2894.4666666666672</v>
      </c>
      <c r="J160" s="40">
        <v>2919.9333333333334</v>
      </c>
      <c r="K160" s="31">
        <v>2869</v>
      </c>
      <c r="L160" s="31">
        <v>2803</v>
      </c>
      <c r="M160" s="31">
        <v>0.31736999999999999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454.8</v>
      </c>
      <c r="D161" s="40">
        <v>452.88333333333338</v>
      </c>
      <c r="E161" s="40">
        <v>447.81666666666678</v>
      </c>
      <c r="F161" s="40">
        <v>440.83333333333337</v>
      </c>
      <c r="G161" s="40">
        <v>435.76666666666677</v>
      </c>
      <c r="H161" s="40">
        <v>459.86666666666679</v>
      </c>
      <c r="I161" s="40">
        <v>464.93333333333339</v>
      </c>
      <c r="J161" s="40">
        <v>471.9166666666668</v>
      </c>
      <c r="K161" s="31">
        <v>457.95</v>
      </c>
      <c r="L161" s="31">
        <v>445.9</v>
      </c>
      <c r="M161" s="31">
        <v>2.2204000000000002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169.1</v>
      </c>
      <c r="D162" s="40">
        <v>169.53333333333333</v>
      </c>
      <c r="E162" s="40">
        <v>168.11666666666667</v>
      </c>
      <c r="F162" s="40">
        <v>167.13333333333335</v>
      </c>
      <c r="G162" s="40">
        <v>165.7166666666667</v>
      </c>
      <c r="H162" s="40">
        <v>170.51666666666665</v>
      </c>
      <c r="I162" s="40">
        <v>171.93333333333334</v>
      </c>
      <c r="J162" s="40">
        <v>172.91666666666663</v>
      </c>
      <c r="K162" s="31">
        <v>170.95</v>
      </c>
      <c r="L162" s="31">
        <v>168.55</v>
      </c>
      <c r="M162" s="31">
        <v>6.3068799999999996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179.6</v>
      </c>
      <c r="D163" s="40">
        <v>180.61666666666667</v>
      </c>
      <c r="E163" s="40">
        <v>177.38333333333335</v>
      </c>
      <c r="F163" s="40">
        <v>175.16666666666669</v>
      </c>
      <c r="G163" s="40">
        <v>171.93333333333337</v>
      </c>
      <c r="H163" s="40">
        <v>182.83333333333334</v>
      </c>
      <c r="I163" s="40">
        <v>186.06666666666669</v>
      </c>
      <c r="J163" s="40">
        <v>188.28333333333333</v>
      </c>
      <c r="K163" s="31">
        <v>183.85</v>
      </c>
      <c r="L163" s="31">
        <v>178.4</v>
      </c>
      <c r="M163" s="31">
        <v>38.593940000000003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285.7</v>
      </c>
      <c r="D164" s="40">
        <v>290.5</v>
      </c>
      <c r="E164" s="40">
        <v>277.2</v>
      </c>
      <c r="F164" s="40">
        <v>268.7</v>
      </c>
      <c r="G164" s="40">
        <v>255.39999999999998</v>
      </c>
      <c r="H164" s="40">
        <v>299</v>
      </c>
      <c r="I164" s="40">
        <v>312.29999999999995</v>
      </c>
      <c r="J164" s="40">
        <v>320.8</v>
      </c>
      <c r="K164" s="31">
        <v>303.8</v>
      </c>
      <c r="L164" s="31">
        <v>282</v>
      </c>
      <c r="M164" s="31">
        <v>123.94477000000001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6.7</v>
      </c>
      <c r="D165" s="40">
        <v>6.75</v>
      </c>
      <c r="E165" s="40">
        <v>6.6</v>
      </c>
      <c r="F165" s="40">
        <v>6.5</v>
      </c>
      <c r="G165" s="40">
        <v>6.35</v>
      </c>
      <c r="H165" s="40">
        <v>6.85</v>
      </c>
      <c r="I165" s="40">
        <v>7</v>
      </c>
      <c r="J165" s="40">
        <v>7.1</v>
      </c>
      <c r="K165" s="31">
        <v>6.9</v>
      </c>
      <c r="L165" s="31">
        <v>6.65</v>
      </c>
      <c r="M165" s="31">
        <v>31.997209999999999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45.15</v>
      </c>
      <c r="D166" s="40">
        <v>45.4</v>
      </c>
      <c r="E166" s="40">
        <v>44.8</v>
      </c>
      <c r="F166" s="40">
        <v>44.449999999999996</v>
      </c>
      <c r="G166" s="40">
        <v>43.849999999999994</v>
      </c>
      <c r="H166" s="40">
        <v>45.75</v>
      </c>
      <c r="I166" s="40">
        <v>46.350000000000009</v>
      </c>
      <c r="J166" s="40">
        <v>46.7</v>
      </c>
      <c r="K166" s="31">
        <v>46</v>
      </c>
      <c r="L166" s="31">
        <v>45.05</v>
      </c>
      <c r="M166" s="31">
        <v>8.2212099999999992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146</v>
      </c>
      <c r="D167" s="40">
        <v>145.35</v>
      </c>
      <c r="E167" s="40">
        <v>144</v>
      </c>
      <c r="F167" s="40">
        <v>142</v>
      </c>
      <c r="G167" s="40">
        <v>140.65</v>
      </c>
      <c r="H167" s="40">
        <v>147.35</v>
      </c>
      <c r="I167" s="40">
        <v>148.69999999999996</v>
      </c>
      <c r="J167" s="40">
        <v>150.69999999999999</v>
      </c>
      <c r="K167" s="31">
        <v>146.69999999999999</v>
      </c>
      <c r="L167" s="31">
        <v>143.35</v>
      </c>
      <c r="M167" s="31">
        <v>123.11639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329.05</v>
      </c>
      <c r="D168" s="40">
        <v>328.5333333333333</v>
      </c>
      <c r="E168" s="40">
        <v>321.56666666666661</v>
      </c>
      <c r="F168" s="40">
        <v>314.08333333333331</v>
      </c>
      <c r="G168" s="40">
        <v>307.11666666666662</v>
      </c>
      <c r="H168" s="40">
        <v>336.01666666666659</v>
      </c>
      <c r="I168" s="40">
        <v>342.98333333333329</v>
      </c>
      <c r="J168" s="40">
        <v>350.46666666666658</v>
      </c>
      <c r="K168" s="31">
        <v>335.5</v>
      </c>
      <c r="L168" s="31">
        <v>321.05</v>
      </c>
      <c r="M168" s="31">
        <v>2.1505800000000002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4283.55</v>
      </c>
      <c r="D169" s="40">
        <v>4310.8166666666666</v>
      </c>
      <c r="E169" s="40">
        <v>4177.7333333333336</v>
      </c>
      <c r="F169" s="40">
        <v>4071.916666666667</v>
      </c>
      <c r="G169" s="40">
        <v>3938.8333333333339</v>
      </c>
      <c r="H169" s="40">
        <v>4416.6333333333332</v>
      </c>
      <c r="I169" s="40">
        <v>4549.7166666666672</v>
      </c>
      <c r="J169" s="40">
        <v>4655.5333333333328</v>
      </c>
      <c r="K169" s="31">
        <v>4443.8999999999996</v>
      </c>
      <c r="L169" s="31">
        <v>4205</v>
      </c>
      <c r="M169" s="31">
        <v>1.04966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29.4</v>
      </c>
      <c r="D170" s="40">
        <v>29.383333333333336</v>
      </c>
      <c r="E170" s="40">
        <v>29.166666666666671</v>
      </c>
      <c r="F170" s="40">
        <v>28.933333333333334</v>
      </c>
      <c r="G170" s="40">
        <v>28.716666666666669</v>
      </c>
      <c r="H170" s="40">
        <v>29.616666666666674</v>
      </c>
      <c r="I170" s="40">
        <v>29.833333333333336</v>
      </c>
      <c r="J170" s="40">
        <v>30.066666666666677</v>
      </c>
      <c r="K170" s="31">
        <v>29.6</v>
      </c>
      <c r="L170" s="31">
        <v>29.15</v>
      </c>
      <c r="M170" s="31">
        <v>67.606009999999998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3125.3</v>
      </c>
      <c r="D171" s="40">
        <v>3125</v>
      </c>
      <c r="E171" s="40">
        <v>3105.5</v>
      </c>
      <c r="F171" s="40">
        <v>3085.7</v>
      </c>
      <c r="G171" s="40">
        <v>3066.2</v>
      </c>
      <c r="H171" s="40">
        <v>3144.8</v>
      </c>
      <c r="I171" s="40">
        <v>3164.3</v>
      </c>
      <c r="J171" s="40">
        <v>3184.1000000000004</v>
      </c>
      <c r="K171" s="31">
        <v>3144.5</v>
      </c>
      <c r="L171" s="31">
        <v>3105.2</v>
      </c>
      <c r="M171" s="31">
        <v>0.17823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185.65</v>
      </c>
      <c r="D172" s="40">
        <v>185.86666666666665</v>
      </c>
      <c r="E172" s="40">
        <v>183.73333333333329</v>
      </c>
      <c r="F172" s="40">
        <v>181.81666666666663</v>
      </c>
      <c r="G172" s="40">
        <v>179.68333333333328</v>
      </c>
      <c r="H172" s="40">
        <v>187.7833333333333</v>
      </c>
      <c r="I172" s="40">
        <v>189.91666666666669</v>
      </c>
      <c r="J172" s="40">
        <v>191.83333333333331</v>
      </c>
      <c r="K172" s="31">
        <v>188</v>
      </c>
      <c r="L172" s="31">
        <v>183.95</v>
      </c>
      <c r="M172" s="31">
        <v>1.6865600000000001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3147.05</v>
      </c>
      <c r="D173" s="40">
        <v>3148.1333333333332</v>
      </c>
      <c r="E173" s="40">
        <v>3130.9166666666665</v>
      </c>
      <c r="F173" s="40">
        <v>3114.7833333333333</v>
      </c>
      <c r="G173" s="40">
        <v>3097.5666666666666</v>
      </c>
      <c r="H173" s="40">
        <v>3164.2666666666664</v>
      </c>
      <c r="I173" s="40">
        <v>3181.4833333333336</v>
      </c>
      <c r="J173" s="40">
        <v>3197.6166666666663</v>
      </c>
      <c r="K173" s="31">
        <v>3165.35</v>
      </c>
      <c r="L173" s="31">
        <v>3132</v>
      </c>
      <c r="M173" s="31">
        <v>0.15681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150.44999999999999</v>
      </c>
      <c r="D174" s="40">
        <v>151.76666666666665</v>
      </c>
      <c r="E174" s="40">
        <v>147.93333333333331</v>
      </c>
      <c r="F174" s="40">
        <v>145.41666666666666</v>
      </c>
      <c r="G174" s="40">
        <v>141.58333333333331</v>
      </c>
      <c r="H174" s="40">
        <v>154.2833333333333</v>
      </c>
      <c r="I174" s="40">
        <v>158.11666666666667</v>
      </c>
      <c r="J174" s="40">
        <v>160.6333333333333</v>
      </c>
      <c r="K174" s="31">
        <v>155.6</v>
      </c>
      <c r="L174" s="31">
        <v>149.25</v>
      </c>
      <c r="M174" s="31">
        <v>24.035419999999998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5846.65</v>
      </c>
      <c r="D175" s="40">
        <v>5845.25</v>
      </c>
      <c r="E175" s="40">
        <v>5792.5</v>
      </c>
      <c r="F175" s="40">
        <v>5738.35</v>
      </c>
      <c r="G175" s="40">
        <v>5685.6</v>
      </c>
      <c r="H175" s="40">
        <v>5899.4</v>
      </c>
      <c r="I175" s="40">
        <v>5952.15</v>
      </c>
      <c r="J175" s="40">
        <v>6006.2999999999993</v>
      </c>
      <c r="K175" s="31">
        <v>5898</v>
      </c>
      <c r="L175" s="31">
        <v>5791.1</v>
      </c>
      <c r="M175" s="31">
        <v>8.029E-2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3880.95</v>
      </c>
      <c r="D176" s="40">
        <v>3887.9833333333336</v>
      </c>
      <c r="E176" s="40">
        <v>3862.9666666666672</v>
      </c>
      <c r="F176" s="40">
        <v>3844.9833333333336</v>
      </c>
      <c r="G176" s="40">
        <v>3819.9666666666672</v>
      </c>
      <c r="H176" s="40">
        <v>3905.9666666666672</v>
      </c>
      <c r="I176" s="40">
        <v>3930.9833333333336</v>
      </c>
      <c r="J176" s="40">
        <v>3948.9666666666672</v>
      </c>
      <c r="K176" s="31">
        <v>3913</v>
      </c>
      <c r="L176" s="31">
        <v>3870</v>
      </c>
      <c r="M176" s="31">
        <v>3.2843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1521</v>
      </c>
      <c r="D177" s="40">
        <v>1525.1666666666667</v>
      </c>
      <c r="E177" s="40">
        <v>1511.8833333333334</v>
      </c>
      <c r="F177" s="40">
        <v>1502.7666666666667</v>
      </c>
      <c r="G177" s="40">
        <v>1489.4833333333333</v>
      </c>
      <c r="H177" s="40">
        <v>1534.2833333333335</v>
      </c>
      <c r="I177" s="40">
        <v>1547.5666666666668</v>
      </c>
      <c r="J177" s="40">
        <v>1556.6833333333336</v>
      </c>
      <c r="K177" s="31">
        <v>1538.45</v>
      </c>
      <c r="L177" s="31">
        <v>1516.05</v>
      </c>
      <c r="M177" s="31">
        <v>0.27195000000000003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528.25</v>
      </c>
      <c r="D178" s="40">
        <v>524.58333333333337</v>
      </c>
      <c r="E178" s="40">
        <v>518.31666666666672</v>
      </c>
      <c r="F178" s="40">
        <v>508.38333333333333</v>
      </c>
      <c r="G178" s="40">
        <v>502.11666666666667</v>
      </c>
      <c r="H178" s="40">
        <v>534.51666666666677</v>
      </c>
      <c r="I178" s="40">
        <v>540.78333333333342</v>
      </c>
      <c r="J178" s="40">
        <v>550.71666666666681</v>
      </c>
      <c r="K178" s="31">
        <v>530.85</v>
      </c>
      <c r="L178" s="31">
        <v>514.65</v>
      </c>
      <c r="M178" s="31">
        <v>19.91723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991.05</v>
      </c>
      <c r="D179" s="40">
        <v>992.93333333333339</v>
      </c>
      <c r="E179" s="40">
        <v>986.86666666666679</v>
      </c>
      <c r="F179" s="40">
        <v>982.68333333333339</v>
      </c>
      <c r="G179" s="40">
        <v>976.61666666666679</v>
      </c>
      <c r="H179" s="40">
        <v>997.11666666666679</v>
      </c>
      <c r="I179" s="40">
        <v>1003.1833333333334</v>
      </c>
      <c r="J179" s="40">
        <v>1007.3666666666668</v>
      </c>
      <c r="K179" s="31">
        <v>999</v>
      </c>
      <c r="L179" s="31">
        <v>988.75</v>
      </c>
      <c r="M179" s="31">
        <v>0.1825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627.15</v>
      </c>
      <c r="D180" s="40">
        <v>626.15</v>
      </c>
      <c r="E180" s="40">
        <v>622.25</v>
      </c>
      <c r="F180" s="40">
        <v>617.35</v>
      </c>
      <c r="G180" s="40">
        <v>613.45000000000005</v>
      </c>
      <c r="H180" s="40">
        <v>631.04999999999995</v>
      </c>
      <c r="I180" s="40">
        <v>634.94999999999982</v>
      </c>
      <c r="J180" s="40">
        <v>639.84999999999991</v>
      </c>
      <c r="K180" s="31">
        <v>630.04999999999995</v>
      </c>
      <c r="L180" s="31">
        <v>621.25</v>
      </c>
      <c r="M180" s="31">
        <v>0.62968999999999997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1087.5</v>
      </c>
      <c r="D181" s="40">
        <v>1081.7666666666667</v>
      </c>
      <c r="E181" s="40">
        <v>1063.5333333333333</v>
      </c>
      <c r="F181" s="40">
        <v>1039.5666666666666</v>
      </c>
      <c r="G181" s="40">
        <v>1021.3333333333333</v>
      </c>
      <c r="H181" s="40">
        <v>1105.7333333333333</v>
      </c>
      <c r="I181" s="40">
        <v>1123.9666666666665</v>
      </c>
      <c r="J181" s="40">
        <v>1147.9333333333334</v>
      </c>
      <c r="K181" s="31">
        <v>1100</v>
      </c>
      <c r="L181" s="31">
        <v>1057.8</v>
      </c>
      <c r="M181" s="31">
        <v>34.638129999999997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559.79999999999995</v>
      </c>
      <c r="D182" s="40">
        <v>560.6</v>
      </c>
      <c r="E182" s="40">
        <v>552.20000000000005</v>
      </c>
      <c r="F182" s="40">
        <v>544.6</v>
      </c>
      <c r="G182" s="40">
        <v>536.20000000000005</v>
      </c>
      <c r="H182" s="40">
        <v>568.20000000000005</v>
      </c>
      <c r="I182" s="40">
        <v>576.59999999999991</v>
      </c>
      <c r="J182" s="40">
        <v>584.20000000000005</v>
      </c>
      <c r="K182" s="31">
        <v>569</v>
      </c>
      <c r="L182" s="31">
        <v>553</v>
      </c>
      <c r="M182" s="31">
        <v>4.2469000000000001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1494.35</v>
      </c>
      <c r="D183" s="40">
        <v>1488.4333333333334</v>
      </c>
      <c r="E183" s="40">
        <v>1471.9166666666667</v>
      </c>
      <c r="F183" s="40">
        <v>1449.4833333333333</v>
      </c>
      <c r="G183" s="40">
        <v>1432.9666666666667</v>
      </c>
      <c r="H183" s="40">
        <v>1510.8666666666668</v>
      </c>
      <c r="I183" s="40">
        <v>1527.3833333333332</v>
      </c>
      <c r="J183" s="40">
        <v>1549.8166666666668</v>
      </c>
      <c r="K183" s="31">
        <v>1504.95</v>
      </c>
      <c r="L183" s="31">
        <v>1466</v>
      </c>
      <c r="M183" s="31">
        <v>5.81027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332.15</v>
      </c>
      <c r="D184" s="40">
        <v>333.26666666666671</v>
      </c>
      <c r="E184" s="40">
        <v>328.98333333333341</v>
      </c>
      <c r="F184" s="40">
        <v>325.81666666666672</v>
      </c>
      <c r="G184" s="40">
        <v>321.53333333333342</v>
      </c>
      <c r="H184" s="40">
        <v>336.43333333333339</v>
      </c>
      <c r="I184" s="40">
        <v>340.7166666666667</v>
      </c>
      <c r="J184" s="40">
        <v>343.88333333333338</v>
      </c>
      <c r="K184" s="31">
        <v>337.55</v>
      </c>
      <c r="L184" s="31">
        <v>330.1</v>
      </c>
      <c r="M184" s="31">
        <v>20.44256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641.79999999999995</v>
      </c>
      <c r="D185" s="40">
        <v>645.26666666666665</v>
      </c>
      <c r="E185" s="40">
        <v>635.5333333333333</v>
      </c>
      <c r="F185" s="40">
        <v>629.26666666666665</v>
      </c>
      <c r="G185" s="40">
        <v>619.5333333333333</v>
      </c>
      <c r="H185" s="40">
        <v>651.5333333333333</v>
      </c>
      <c r="I185" s="40">
        <v>661.26666666666665</v>
      </c>
      <c r="J185" s="40">
        <v>667.5333333333333</v>
      </c>
      <c r="K185" s="31">
        <v>655</v>
      </c>
      <c r="L185" s="31">
        <v>639</v>
      </c>
      <c r="M185" s="31">
        <v>2.4999799999999999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1471.15</v>
      </c>
      <c r="D186" s="40">
        <v>1472.05</v>
      </c>
      <c r="E186" s="40">
        <v>1461.1</v>
      </c>
      <c r="F186" s="40">
        <v>1451.05</v>
      </c>
      <c r="G186" s="40">
        <v>1440.1</v>
      </c>
      <c r="H186" s="40">
        <v>1482.1</v>
      </c>
      <c r="I186" s="40">
        <v>1493.0500000000002</v>
      </c>
      <c r="J186" s="40">
        <v>1503.1</v>
      </c>
      <c r="K186" s="31">
        <v>1483</v>
      </c>
      <c r="L186" s="31">
        <v>1462</v>
      </c>
      <c r="M186" s="31">
        <v>7.6459000000000001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356.05</v>
      </c>
      <c r="D187" s="40">
        <v>350.58333333333331</v>
      </c>
      <c r="E187" s="40">
        <v>334.16666666666663</v>
      </c>
      <c r="F187" s="40">
        <v>312.2833333333333</v>
      </c>
      <c r="G187" s="40">
        <v>295.86666666666662</v>
      </c>
      <c r="H187" s="40">
        <v>372.46666666666664</v>
      </c>
      <c r="I187" s="40">
        <v>388.88333333333327</v>
      </c>
      <c r="J187" s="40">
        <v>410.76666666666665</v>
      </c>
      <c r="K187" s="31">
        <v>367</v>
      </c>
      <c r="L187" s="31">
        <v>328.7</v>
      </c>
      <c r="M187" s="31">
        <v>16.3415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139.30000000000001</v>
      </c>
      <c r="D188" s="40">
        <v>136.66666666666669</v>
      </c>
      <c r="E188" s="40">
        <v>132.93333333333337</v>
      </c>
      <c r="F188" s="40">
        <v>126.56666666666669</v>
      </c>
      <c r="G188" s="40">
        <v>122.83333333333337</v>
      </c>
      <c r="H188" s="40">
        <v>143.03333333333336</v>
      </c>
      <c r="I188" s="40">
        <v>146.76666666666671</v>
      </c>
      <c r="J188" s="40">
        <v>153.13333333333335</v>
      </c>
      <c r="K188" s="31">
        <v>140.4</v>
      </c>
      <c r="L188" s="31">
        <v>130.30000000000001</v>
      </c>
      <c r="M188" s="31">
        <v>43.16863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1282.3</v>
      </c>
      <c r="D189" s="40">
        <v>1279.4666666666667</v>
      </c>
      <c r="E189" s="40">
        <v>1268.4833333333333</v>
      </c>
      <c r="F189" s="40">
        <v>1254.6666666666667</v>
      </c>
      <c r="G189" s="40">
        <v>1243.6833333333334</v>
      </c>
      <c r="H189" s="40">
        <v>1293.2833333333333</v>
      </c>
      <c r="I189" s="40">
        <v>1304.2666666666669</v>
      </c>
      <c r="J189" s="40">
        <v>1318.0833333333333</v>
      </c>
      <c r="K189" s="31">
        <v>1290.45</v>
      </c>
      <c r="L189" s="31">
        <v>1265.6500000000001</v>
      </c>
      <c r="M189" s="31">
        <v>0.54323999999999995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452.4</v>
      </c>
      <c r="D190" s="40">
        <v>455.61666666666662</v>
      </c>
      <c r="E190" s="40">
        <v>446.23333333333323</v>
      </c>
      <c r="F190" s="40">
        <v>440.06666666666661</v>
      </c>
      <c r="G190" s="40">
        <v>430.68333333333322</v>
      </c>
      <c r="H190" s="40">
        <v>461.78333333333325</v>
      </c>
      <c r="I190" s="40">
        <v>471.16666666666657</v>
      </c>
      <c r="J190" s="40">
        <v>477.33333333333326</v>
      </c>
      <c r="K190" s="31">
        <v>465</v>
      </c>
      <c r="L190" s="31">
        <v>449.45</v>
      </c>
      <c r="M190" s="31">
        <v>2.5208499999999998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170.4</v>
      </c>
      <c r="D191" s="40">
        <v>169.46666666666667</v>
      </c>
      <c r="E191" s="40">
        <v>165.93333333333334</v>
      </c>
      <c r="F191" s="40">
        <v>161.46666666666667</v>
      </c>
      <c r="G191" s="40">
        <v>157.93333333333334</v>
      </c>
      <c r="H191" s="40">
        <v>173.93333333333334</v>
      </c>
      <c r="I191" s="40">
        <v>177.4666666666667</v>
      </c>
      <c r="J191" s="40">
        <v>181.93333333333334</v>
      </c>
      <c r="K191" s="31">
        <v>173</v>
      </c>
      <c r="L191" s="31">
        <v>165</v>
      </c>
      <c r="M191" s="31">
        <v>3.84619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1699.2</v>
      </c>
      <c r="D192" s="40">
        <v>1706.0333333333335</v>
      </c>
      <c r="E192" s="40">
        <v>1683.2166666666672</v>
      </c>
      <c r="F192" s="40">
        <v>1667.2333333333336</v>
      </c>
      <c r="G192" s="40">
        <v>1644.4166666666672</v>
      </c>
      <c r="H192" s="40">
        <v>1722.0166666666671</v>
      </c>
      <c r="I192" s="40">
        <v>1744.8333333333333</v>
      </c>
      <c r="J192" s="40">
        <v>1760.8166666666671</v>
      </c>
      <c r="K192" s="31">
        <v>1728.85</v>
      </c>
      <c r="L192" s="31">
        <v>1690.05</v>
      </c>
      <c r="M192" s="31">
        <v>1.2946299999999999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711.25</v>
      </c>
      <c r="D193" s="40">
        <v>714.7833333333333</v>
      </c>
      <c r="E193" s="40">
        <v>705.71666666666658</v>
      </c>
      <c r="F193" s="40">
        <v>700.18333333333328</v>
      </c>
      <c r="G193" s="40">
        <v>691.11666666666656</v>
      </c>
      <c r="H193" s="40">
        <v>720.31666666666661</v>
      </c>
      <c r="I193" s="40">
        <v>729.38333333333321</v>
      </c>
      <c r="J193" s="40">
        <v>734.91666666666663</v>
      </c>
      <c r="K193" s="31">
        <v>723.85</v>
      </c>
      <c r="L193" s="31">
        <v>709.25</v>
      </c>
      <c r="M193" s="31">
        <v>7.8657599999999999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328.1</v>
      </c>
      <c r="D194" s="40">
        <v>327.51666666666665</v>
      </c>
      <c r="E194" s="40">
        <v>319.58333333333331</v>
      </c>
      <c r="F194" s="40">
        <v>311.06666666666666</v>
      </c>
      <c r="G194" s="40">
        <v>303.13333333333333</v>
      </c>
      <c r="H194" s="40">
        <v>336.0333333333333</v>
      </c>
      <c r="I194" s="40">
        <v>343.9666666666667</v>
      </c>
      <c r="J194" s="40">
        <v>352.48333333333329</v>
      </c>
      <c r="K194" s="31">
        <v>335.45</v>
      </c>
      <c r="L194" s="31">
        <v>319</v>
      </c>
      <c r="M194" s="31">
        <v>10.39537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102</v>
      </c>
      <c r="D195" s="40">
        <v>102</v>
      </c>
      <c r="E195" s="40">
        <v>101.6</v>
      </c>
      <c r="F195" s="40">
        <v>101.19999999999999</v>
      </c>
      <c r="G195" s="40">
        <v>100.79999999999998</v>
      </c>
      <c r="H195" s="40">
        <v>102.4</v>
      </c>
      <c r="I195" s="40">
        <v>102.80000000000001</v>
      </c>
      <c r="J195" s="40">
        <v>103.20000000000002</v>
      </c>
      <c r="K195" s="31">
        <v>102.4</v>
      </c>
      <c r="L195" s="31">
        <v>101.6</v>
      </c>
      <c r="M195" s="31">
        <v>3.6890499999999999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99.95</v>
      </c>
      <c r="D196" s="40">
        <v>100.15000000000002</v>
      </c>
      <c r="E196" s="40">
        <v>98.700000000000045</v>
      </c>
      <c r="F196" s="40">
        <v>97.450000000000031</v>
      </c>
      <c r="G196" s="40">
        <v>96.000000000000057</v>
      </c>
      <c r="H196" s="40">
        <v>101.40000000000003</v>
      </c>
      <c r="I196" s="40">
        <v>102.85</v>
      </c>
      <c r="J196" s="40">
        <v>104.10000000000002</v>
      </c>
      <c r="K196" s="31">
        <v>101.6</v>
      </c>
      <c r="L196" s="31">
        <v>98.9</v>
      </c>
      <c r="M196" s="31">
        <v>20.21397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347.65</v>
      </c>
      <c r="D197" s="40">
        <v>348.13333333333327</v>
      </c>
      <c r="E197" s="40">
        <v>343.31666666666655</v>
      </c>
      <c r="F197" s="40">
        <v>338.98333333333329</v>
      </c>
      <c r="G197" s="40">
        <v>334.16666666666657</v>
      </c>
      <c r="H197" s="40">
        <v>352.46666666666653</v>
      </c>
      <c r="I197" s="40">
        <v>357.28333333333325</v>
      </c>
      <c r="J197" s="40">
        <v>361.6166666666665</v>
      </c>
      <c r="K197" s="31">
        <v>352.95</v>
      </c>
      <c r="L197" s="31">
        <v>343.8</v>
      </c>
      <c r="M197" s="31">
        <v>4.5290900000000001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605.04999999999995</v>
      </c>
      <c r="D198" s="40">
        <v>608.65</v>
      </c>
      <c r="E198" s="40">
        <v>597.4</v>
      </c>
      <c r="F198" s="40">
        <v>589.75</v>
      </c>
      <c r="G198" s="40">
        <v>578.5</v>
      </c>
      <c r="H198" s="40">
        <v>616.29999999999995</v>
      </c>
      <c r="I198" s="40">
        <v>627.54999999999995</v>
      </c>
      <c r="J198" s="40">
        <v>635.19999999999993</v>
      </c>
      <c r="K198" s="31">
        <v>619.9</v>
      </c>
      <c r="L198" s="31">
        <v>601</v>
      </c>
      <c r="M198" s="31">
        <v>0.49502000000000002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2246.0500000000002</v>
      </c>
      <c r="D199" s="40">
        <v>2257.85</v>
      </c>
      <c r="E199" s="40">
        <v>2228.1999999999998</v>
      </c>
      <c r="F199" s="40">
        <v>2210.35</v>
      </c>
      <c r="G199" s="40">
        <v>2180.6999999999998</v>
      </c>
      <c r="H199" s="40">
        <v>2275.6999999999998</v>
      </c>
      <c r="I199" s="40">
        <v>2305.3500000000004</v>
      </c>
      <c r="J199" s="40">
        <v>2323.1999999999998</v>
      </c>
      <c r="K199" s="31">
        <v>2287.5</v>
      </c>
      <c r="L199" s="31">
        <v>2240</v>
      </c>
      <c r="M199" s="31">
        <v>0.67627000000000004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1163.4000000000001</v>
      </c>
      <c r="D200" s="40">
        <v>1162.7666666666667</v>
      </c>
      <c r="E200" s="40">
        <v>1155.1833333333334</v>
      </c>
      <c r="F200" s="40">
        <v>1146.9666666666667</v>
      </c>
      <c r="G200" s="40">
        <v>1139.3833333333334</v>
      </c>
      <c r="H200" s="40">
        <v>1170.9833333333333</v>
      </c>
      <c r="I200" s="40">
        <v>1178.5666666666668</v>
      </c>
      <c r="J200" s="40">
        <v>1186.7833333333333</v>
      </c>
      <c r="K200" s="31">
        <v>1170.3499999999999</v>
      </c>
      <c r="L200" s="31">
        <v>1154.55</v>
      </c>
      <c r="M200" s="31">
        <v>29.568680000000001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3061.9</v>
      </c>
      <c r="D201" s="40">
        <v>3065.2833333333328</v>
      </c>
      <c r="E201" s="40">
        <v>3037.5666666666657</v>
      </c>
      <c r="F201" s="40">
        <v>3013.2333333333327</v>
      </c>
      <c r="G201" s="40">
        <v>2985.5166666666655</v>
      </c>
      <c r="H201" s="40">
        <v>3089.6166666666659</v>
      </c>
      <c r="I201" s="40">
        <v>3117.333333333333</v>
      </c>
      <c r="J201" s="40">
        <v>3141.6666666666661</v>
      </c>
      <c r="K201" s="31">
        <v>3093</v>
      </c>
      <c r="L201" s="31">
        <v>3040.95</v>
      </c>
      <c r="M201" s="31">
        <v>4.0204199999999997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1568.25</v>
      </c>
      <c r="D202" s="40">
        <v>1563.2833333333335</v>
      </c>
      <c r="E202" s="40">
        <v>1556.5666666666671</v>
      </c>
      <c r="F202" s="40">
        <v>1544.8833333333334</v>
      </c>
      <c r="G202" s="40">
        <v>1538.166666666667</v>
      </c>
      <c r="H202" s="40">
        <v>1574.9666666666672</v>
      </c>
      <c r="I202" s="40">
        <v>1581.6833333333338</v>
      </c>
      <c r="J202" s="40">
        <v>1593.3666666666672</v>
      </c>
      <c r="K202" s="31">
        <v>1570</v>
      </c>
      <c r="L202" s="31">
        <v>1551.6</v>
      </c>
      <c r="M202" s="31">
        <v>45.245829999999998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712.35</v>
      </c>
      <c r="D203" s="40">
        <v>710.55000000000007</v>
      </c>
      <c r="E203" s="40">
        <v>707.90000000000009</v>
      </c>
      <c r="F203" s="40">
        <v>703.45</v>
      </c>
      <c r="G203" s="40">
        <v>700.80000000000007</v>
      </c>
      <c r="H203" s="40">
        <v>715.00000000000011</v>
      </c>
      <c r="I203" s="40">
        <v>717.65</v>
      </c>
      <c r="J203" s="40">
        <v>722.10000000000014</v>
      </c>
      <c r="K203" s="31">
        <v>713.2</v>
      </c>
      <c r="L203" s="31">
        <v>706.1</v>
      </c>
      <c r="M203" s="31">
        <v>30.236550000000001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70.25</v>
      </c>
      <c r="D204" s="40">
        <v>70.216666666666669</v>
      </c>
      <c r="E204" s="40">
        <v>69.033333333333331</v>
      </c>
      <c r="F204" s="40">
        <v>67.816666666666663</v>
      </c>
      <c r="G204" s="40">
        <v>66.633333333333326</v>
      </c>
      <c r="H204" s="40">
        <v>71.433333333333337</v>
      </c>
      <c r="I204" s="40">
        <v>72.616666666666674</v>
      </c>
      <c r="J204" s="40">
        <v>73.833333333333343</v>
      </c>
      <c r="K204" s="31">
        <v>71.400000000000006</v>
      </c>
      <c r="L204" s="31">
        <v>69</v>
      </c>
      <c r="M204" s="31">
        <v>27.71576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1414.95</v>
      </c>
      <c r="D205" s="40">
        <v>1417.3166666666666</v>
      </c>
      <c r="E205" s="40">
        <v>1405.6333333333332</v>
      </c>
      <c r="F205" s="40">
        <v>1396.3166666666666</v>
      </c>
      <c r="G205" s="40">
        <v>1384.6333333333332</v>
      </c>
      <c r="H205" s="40">
        <v>1426.6333333333332</v>
      </c>
      <c r="I205" s="40">
        <v>1438.3166666666666</v>
      </c>
      <c r="J205" s="40">
        <v>1447.6333333333332</v>
      </c>
      <c r="K205" s="31">
        <v>1429</v>
      </c>
      <c r="L205" s="31">
        <v>1408</v>
      </c>
      <c r="M205" s="31">
        <v>6.5421399999999998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1111.3</v>
      </c>
      <c r="D206" s="40">
        <v>1096.5</v>
      </c>
      <c r="E206" s="40">
        <v>1065.0999999999999</v>
      </c>
      <c r="F206" s="40">
        <v>1018.8999999999999</v>
      </c>
      <c r="G206" s="40">
        <v>987.49999999999977</v>
      </c>
      <c r="H206" s="40">
        <v>1142.7</v>
      </c>
      <c r="I206" s="40">
        <v>1174.1000000000001</v>
      </c>
      <c r="J206" s="40">
        <v>1220.3000000000002</v>
      </c>
      <c r="K206" s="31">
        <v>1127.9000000000001</v>
      </c>
      <c r="L206" s="31">
        <v>1050.3</v>
      </c>
      <c r="M206" s="31">
        <v>4.2366299999999999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1266.5</v>
      </c>
      <c r="D207" s="40">
        <v>1255.5</v>
      </c>
      <c r="E207" s="40">
        <v>1241</v>
      </c>
      <c r="F207" s="40">
        <v>1215.5</v>
      </c>
      <c r="G207" s="40">
        <v>1201</v>
      </c>
      <c r="H207" s="40">
        <v>1281</v>
      </c>
      <c r="I207" s="40">
        <v>1295.5</v>
      </c>
      <c r="J207" s="40">
        <v>1321</v>
      </c>
      <c r="K207" s="31">
        <v>1270</v>
      </c>
      <c r="L207" s="31">
        <v>1230</v>
      </c>
      <c r="M207" s="31">
        <v>11.05428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261.89999999999998</v>
      </c>
      <c r="D208" s="40">
        <v>260.45</v>
      </c>
      <c r="E208" s="40">
        <v>257.89999999999998</v>
      </c>
      <c r="F208" s="40">
        <v>253.89999999999998</v>
      </c>
      <c r="G208" s="40">
        <v>251.34999999999997</v>
      </c>
      <c r="H208" s="40">
        <v>264.45</v>
      </c>
      <c r="I208" s="40">
        <v>267.00000000000006</v>
      </c>
      <c r="J208" s="40">
        <v>271</v>
      </c>
      <c r="K208" s="31">
        <v>263</v>
      </c>
      <c r="L208" s="31">
        <v>256.45</v>
      </c>
      <c r="M208" s="31">
        <v>4.8512000000000004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125</v>
      </c>
      <c r="D209" s="40">
        <v>125.7</v>
      </c>
      <c r="E209" s="40">
        <v>123.1</v>
      </c>
      <c r="F209" s="40">
        <v>121.19999999999999</v>
      </c>
      <c r="G209" s="40">
        <v>118.59999999999998</v>
      </c>
      <c r="H209" s="40">
        <v>127.60000000000001</v>
      </c>
      <c r="I209" s="40">
        <v>130.19999999999999</v>
      </c>
      <c r="J209" s="40">
        <v>132.10000000000002</v>
      </c>
      <c r="K209" s="31">
        <v>128.30000000000001</v>
      </c>
      <c r="L209" s="31">
        <v>123.8</v>
      </c>
      <c r="M209" s="31">
        <v>6.7150699999999999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2726.25</v>
      </c>
      <c r="D210" s="40">
        <v>2711.75</v>
      </c>
      <c r="E210" s="40">
        <v>2694.5</v>
      </c>
      <c r="F210" s="40">
        <v>2662.75</v>
      </c>
      <c r="G210" s="40">
        <v>2645.5</v>
      </c>
      <c r="H210" s="40">
        <v>2743.5</v>
      </c>
      <c r="I210" s="40">
        <v>2760.75</v>
      </c>
      <c r="J210" s="40">
        <v>2792.5</v>
      </c>
      <c r="K210" s="31">
        <v>2729</v>
      </c>
      <c r="L210" s="31">
        <v>2680</v>
      </c>
      <c r="M210" s="31">
        <v>5.1874700000000002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47.25</v>
      </c>
      <c r="D211" s="40">
        <v>47.300000000000004</v>
      </c>
      <c r="E211" s="40">
        <v>46.150000000000006</v>
      </c>
      <c r="F211" s="40">
        <v>45.050000000000004</v>
      </c>
      <c r="G211" s="40">
        <v>43.900000000000006</v>
      </c>
      <c r="H211" s="40">
        <v>48.400000000000006</v>
      </c>
      <c r="I211" s="40">
        <v>49.55</v>
      </c>
      <c r="J211" s="40">
        <v>50.650000000000006</v>
      </c>
      <c r="K211" s="31">
        <v>48.45</v>
      </c>
      <c r="L211" s="31">
        <v>46.2</v>
      </c>
      <c r="M211" s="31">
        <v>48.852910000000001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448.05</v>
      </c>
      <c r="D212" s="40">
        <v>447.06666666666661</v>
      </c>
      <c r="E212" s="40">
        <v>441.63333333333321</v>
      </c>
      <c r="F212" s="40">
        <v>435.21666666666658</v>
      </c>
      <c r="G212" s="40">
        <v>429.78333333333319</v>
      </c>
      <c r="H212" s="40">
        <v>453.48333333333323</v>
      </c>
      <c r="I212" s="40">
        <v>458.91666666666663</v>
      </c>
      <c r="J212" s="40">
        <v>465.33333333333326</v>
      </c>
      <c r="K212" s="31">
        <v>452.5</v>
      </c>
      <c r="L212" s="31">
        <v>440.65</v>
      </c>
      <c r="M212" s="31">
        <v>117.3573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1399.95</v>
      </c>
      <c r="D213" s="40">
        <v>1402.3166666666666</v>
      </c>
      <c r="E213" s="40">
        <v>1347.6333333333332</v>
      </c>
      <c r="F213" s="40">
        <v>1295.3166666666666</v>
      </c>
      <c r="G213" s="40">
        <v>1240.6333333333332</v>
      </c>
      <c r="H213" s="40">
        <v>1454.6333333333332</v>
      </c>
      <c r="I213" s="40">
        <v>1509.3166666666666</v>
      </c>
      <c r="J213" s="40">
        <v>1561.6333333333332</v>
      </c>
      <c r="K213" s="31">
        <v>1457</v>
      </c>
      <c r="L213" s="31">
        <v>1350</v>
      </c>
      <c r="M213" s="31">
        <v>33.938020000000002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119.8</v>
      </c>
      <c r="D214" s="40">
        <v>119.19999999999999</v>
      </c>
      <c r="E214" s="40">
        <v>117.54999999999998</v>
      </c>
      <c r="F214" s="40">
        <v>115.3</v>
      </c>
      <c r="G214" s="40">
        <v>113.64999999999999</v>
      </c>
      <c r="H214" s="40">
        <v>121.44999999999997</v>
      </c>
      <c r="I214" s="40">
        <v>123.09999999999998</v>
      </c>
      <c r="J214" s="40">
        <v>125.34999999999997</v>
      </c>
      <c r="K214" s="31">
        <v>120.85</v>
      </c>
      <c r="L214" s="31">
        <v>116.95</v>
      </c>
      <c r="M214" s="31">
        <v>29.414809999999999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259.60000000000002</v>
      </c>
      <c r="D215" s="40">
        <v>258.78333333333336</v>
      </c>
      <c r="E215" s="40">
        <v>256.81666666666672</v>
      </c>
      <c r="F215" s="40">
        <v>254.03333333333336</v>
      </c>
      <c r="G215" s="40">
        <v>252.06666666666672</v>
      </c>
      <c r="H215" s="40">
        <v>261.56666666666672</v>
      </c>
      <c r="I215" s="40">
        <v>263.5333333333333</v>
      </c>
      <c r="J215" s="40">
        <v>266.31666666666672</v>
      </c>
      <c r="K215" s="31">
        <v>260.75</v>
      </c>
      <c r="L215" s="31">
        <v>256</v>
      </c>
      <c r="M215" s="31">
        <v>30.50309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2687.7</v>
      </c>
      <c r="D216" s="40">
        <v>2688.35</v>
      </c>
      <c r="E216" s="40">
        <v>2670.95</v>
      </c>
      <c r="F216" s="40">
        <v>2654.2</v>
      </c>
      <c r="G216" s="40">
        <v>2636.7999999999997</v>
      </c>
      <c r="H216" s="40">
        <v>2705.1</v>
      </c>
      <c r="I216" s="40">
        <v>2722.5000000000005</v>
      </c>
      <c r="J216" s="40">
        <v>2739.25</v>
      </c>
      <c r="K216" s="31">
        <v>2705.75</v>
      </c>
      <c r="L216" s="31">
        <v>2671.6</v>
      </c>
      <c r="M216" s="31">
        <v>11.681900000000001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324.05</v>
      </c>
      <c r="D217" s="40">
        <v>322.71666666666664</v>
      </c>
      <c r="E217" s="40">
        <v>320.43333333333328</v>
      </c>
      <c r="F217" s="40">
        <v>316.81666666666666</v>
      </c>
      <c r="G217" s="40">
        <v>314.5333333333333</v>
      </c>
      <c r="H217" s="40">
        <v>326.33333333333326</v>
      </c>
      <c r="I217" s="40">
        <v>328.61666666666667</v>
      </c>
      <c r="J217" s="40">
        <v>332.23333333333323</v>
      </c>
      <c r="K217" s="31">
        <v>325</v>
      </c>
      <c r="L217" s="31">
        <v>319.10000000000002</v>
      </c>
      <c r="M217" s="31">
        <v>7.4775799999999997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39636.300000000003</v>
      </c>
      <c r="D218" s="40">
        <v>39764.333333333336</v>
      </c>
      <c r="E218" s="40">
        <v>39178.666666666672</v>
      </c>
      <c r="F218" s="40">
        <v>38721.033333333333</v>
      </c>
      <c r="G218" s="40">
        <v>38135.366666666669</v>
      </c>
      <c r="H218" s="40">
        <v>40221.966666666674</v>
      </c>
      <c r="I218" s="40">
        <v>40807.633333333346</v>
      </c>
      <c r="J218" s="40">
        <v>41265.266666666677</v>
      </c>
      <c r="K218" s="31">
        <v>40350</v>
      </c>
      <c r="L218" s="31">
        <v>39306.699999999997</v>
      </c>
      <c r="M218" s="31">
        <v>4.555E-2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42.8</v>
      </c>
      <c r="D219" s="40">
        <v>42.916666666666664</v>
      </c>
      <c r="E219" s="40">
        <v>42.18333333333333</v>
      </c>
      <c r="F219" s="40">
        <v>41.566666666666663</v>
      </c>
      <c r="G219" s="40">
        <v>40.833333333333329</v>
      </c>
      <c r="H219" s="40">
        <v>43.533333333333331</v>
      </c>
      <c r="I219" s="40">
        <v>44.266666666666666</v>
      </c>
      <c r="J219" s="40">
        <v>44.883333333333333</v>
      </c>
      <c r="K219" s="31">
        <v>43.65</v>
      </c>
      <c r="L219" s="31">
        <v>42.3</v>
      </c>
      <c r="M219" s="31">
        <v>18.55114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2755.7</v>
      </c>
      <c r="D220" s="40">
        <v>2747.9</v>
      </c>
      <c r="E220" s="40">
        <v>2730.9</v>
      </c>
      <c r="F220" s="40">
        <v>2706.1</v>
      </c>
      <c r="G220" s="40">
        <v>2689.1</v>
      </c>
      <c r="H220" s="40">
        <v>2772.7000000000003</v>
      </c>
      <c r="I220" s="40">
        <v>2789.7000000000003</v>
      </c>
      <c r="J220" s="40">
        <v>2814.5000000000005</v>
      </c>
      <c r="K220" s="31">
        <v>2764.9</v>
      </c>
      <c r="L220" s="31">
        <v>2723.1</v>
      </c>
      <c r="M220" s="31">
        <v>17.31926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262.55</v>
      </c>
      <c r="D221" s="40">
        <v>264.2</v>
      </c>
      <c r="E221" s="40">
        <v>259.45</v>
      </c>
      <c r="F221" s="40">
        <v>256.35000000000002</v>
      </c>
      <c r="G221" s="40">
        <v>251.60000000000002</v>
      </c>
      <c r="H221" s="40">
        <v>267.29999999999995</v>
      </c>
      <c r="I221" s="40">
        <v>272.04999999999995</v>
      </c>
      <c r="J221" s="40">
        <v>275.14999999999992</v>
      </c>
      <c r="K221" s="31">
        <v>268.95</v>
      </c>
      <c r="L221" s="31">
        <v>261.10000000000002</v>
      </c>
      <c r="M221" s="31">
        <v>0.73226999999999998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713.65</v>
      </c>
      <c r="D222" s="40">
        <v>709.85</v>
      </c>
      <c r="E222" s="40">
        <v>704.7</v>
      </c>
      <c r="F222" s="40">
        <v>695.75</v>
      </c>
      <c r="G222" s="40">
        <v>690.6</v>
      </c>
      <c r="H222" s="40">
        <v>718.80000000000007</v>
      </c>
      <c r="I222" s="40">
        <v>723.94999999999993</v>
      </c>
      <c r="J222" s="40">
        <v>732.90000000000009</v>
      </c>
      <c r="K222" s="31">
        <v>715</v>
      </c>
      <c r="L222" s="31">
        <v>700.9</v>
      </c>
      <c r="M222" s="31">
        <v>107.97869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1585.15</v>
      </c>
      <c r="D223" s="40">
        <v>1583.3833333333332</v>
      </c>
      <c r="E223" s="40">
        <v>1566.7666666666664</v>
      </c>
      <c r="F223" s="40">
        <v>1548.3833333333332</v>
      </c>
      <c r="G223" s="40">
        <v>1531.7666666666664</v>
      </c>
      <c r="H223" s="40">
        <v>1601.7666666666664</v>
      </c>
      <c r="I223" s="40">
        <v>1618.3833333333332</v>
      </c>
      <c r="J223" s="40">
        <v>1636.7666666666664</v>
      </c>
      <c r="K223" s="31">
        <v>1600</v>
      </c>
      <c r="L223" s="31">
        <v>1565</v>
      </c>
      <c r="M223" s="31">
        <v>12.170299999999999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659</v>
      </c>
      <c r="D224" s="40">
        <v>662.63333333333333</v>
      </c>
      <c r="E224" s="40">
        <v>651.36666666666667</v>
      </c>
      <c r="F224" s="40">
        <v>643.73333333333335</v>
      </c>
      <c r="G224" s="40">
        <v>632.4666666666667</v>
      </c>
      <c r="H224" s="40">
        <v>670.26666666666665</v>
      </c>
      <c r="I224" s="40">
        <v>681.5333333333333</v>
      </c>
      <c r="J224" s="40">
        <v>689.16666666666663</v>
      </c>
      <c r="K224" s="31">
        <v>673.9</v>
      </c>
      <c r="L224" s="31">
        <v>655</v>
      </c>
      <c r="M224" s="31">
        <v>26.94191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729.2</v>
      </c>
      <c r="D225" s="40">
        <v>725.51666666666677</v>
      </c>
      <c r="E225" s="40">
        <v>709.68333333333351</v>
      </c>
      <c r="F225" s="40">
        <v>690.16666666666674</v>
      </c>
      <c r="G225" s="40">
        <v>674.33333333333348</v>
      </c>
      <c r="H225" s="40">
        <v>745.03333333333353</v>
      </c>
      <c r="I225" s="40">
        <v>760.86666666666679</v>
      </c>
      <c r="J225" s="40">
        <v>780.38333333333355</v>
      </c>
      <c r="K225" s="31">
        <v>741.35</v>
      </c>
      <c r="L225" s="31">
        <v>706</v>
      </c>
      <c r="M225" s="31">
        <v>8.3047699999999995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</v>
      </c>
      <c r="D226" s="40">
        <v>38.466666666666661</v>
      </c>
      <c r="E226" s="40">
        <v>38.333333333333321</v>
      </c>
      <c r="F226" s="40">
        <v>38.166666666666657</v>
      </c>
      <c r="G226" s="40">
        <v>38.033333333333317</v>
      </c>
      <c r="H226" s="40">
        <v>38.633333333333326</v>
      </c>
      <c r="I226" s="40">
        <v>38.766666666666666</v>
      </c>
      <c r="J226" s="40">
        <v>38.93333333333333</v>
      </c>
      <c r="K226" s="31">
        <v>38.6</v>
      </c>
      <c r="L226" s="31">
        <v>38.299999999999997</v>
      </c>
      <c r="M226" s="31">
        <v>65.868260000000006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43.45</v>
      </c>
      <c r="D227" s="40">
        <v>43.366666666666674</v>
      </c>
      <c r="E227" s="40">
        <v>42.783333333333346</v>
      </c>
      <c r="F227" s="40">
        <v>42.116666666666674</v>
      </c>
      <c r="G227" s="40">
        <v>41.533333333333346</v>
      </c>
      <c r="H227" s="40">
        <v>44.033333333333346</v>
      </c>
      <c r="I227" s="40">
        <v>44.616666666666674</v>
      </c>
      <c r="J227" s="40">
        <v>45.283333333333346</v>
      </c>
      <c r="K227" s="31">
        <v>43.95</v>
      </c>
      <c r="L227" s="31">
        <v>42.7</v>
      </c>
      <c r="M227" s="31">
        <v>245.15423000000001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50.9</v>
      </c>
      <c r="D228" s="40">
        <v>50.266666666666673</v>
      </c>
      <c r="E228" s="40">
        <v>49.033333333333346</v>
      </c>
      <c r="F228" s="40">
        <v>47.166666666666671</v>
      </c>
      <c r="G228" s="40">
        <v>45.933333333333344</v>
      </c>
      <c r="H228" s="40">
        <v>52.133333333333347</v>
      </c>
      <c r="I228" s="40">
        <v>53.366666666666681</v>
      </c>
      <c r="J228" s="40">
        <v>55.233333333333348</v>
      </c>
      <c r="K228" s="31">
        <v>51.5</v>
      </c>
      <c r="L228" s="31">
        <v>48.4</v>
      </c>
      <c r="M228" s="31">
        <v>78.498609999999999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921.5</v>
      </c>
      <c r="D229" s="40">
        <v>915.9666666666667</v>
      </c>
      <c r="E229" s="40">
        <v>902.43333333333339</v>
      </c>
      <c r="F229" s="40">
        <v>883.36666666666667</v>
      </c>
      <c r="G229" s="40">
        <v>869.83333333333337</v>
      </c>
      <c r="H229" s="40">
        <v>935.03333333333342</v>
      </c>
      <c r="I229" s="40">
        <v>948.56666666666672</v>
      </c>
      <c r="J229" s="40">
        <v>967.63333333333344</v>
      </c>
      <c r="K229" s="31">
        <v>929.5</v>
      </c>
      <c r="L229" s="31">
        <v>896.9</v>
      </c>
      <c r="M229" s="31">
        <v>0.34281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286.35000000000002</v>
      </c>
      <c r="D230" s="40">
        <v>284.25</v>
      </c>
      <c r="E230" s="40">
        <v>280.5</v>
      </c>
      <c r="F230" s="40">
        <v>274.64999999999998</v>
      </c>
      <c r="G230" s="40">
        <v>270.89999999999998</v>
      </c>
      <c r="H230" s="40">
        <v>290.10000000000002</v>
      </c>
      <c r="I230" s="40">
        <v>293.85000000000002</v>
      </c>
      <c r="J230" s="40">
        <v>299.70000000000005</v>
      </c>
      <c r="K230" s="31">
        <v>288</v>
      </c>
      <c r="L230" s="31">
        <v>278.39999999999998</v>
      </c>
      <c r="M230" s="31">
        <v>0.92827999999999999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1550.5</v>
      </c>
      <c r="D231" s="40">
        <v>1535.1666666666667</v>
      </c>
      <c r="E231" s="40">
        <v>1510.3333333333335</v>
      </c>
      <c r="F231" s="40">
        <v>1470.1666666666667</v>
      </c>
      <c r="G231" s="40">
        <v>1445.3333333333335</v>
      </c>
      <c r="H231" s="40">
        <v>1575.3333333333335</v>
      </c>
      <c r="I231" s="40">
        <v>1600.166666666667</v>
      </c>
      <c r="J231" s="40">
        <v>1640.3333333333335</v>
      </c>
      <c r="K231" s="31">
        <v>1560</v>
      </c>
      <c r="L231" s="31">
        <v>1495</v>
      </c>
      <c r="M231" s="31">
        <v>0.94404999999999994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556.75</v>
      </c>
      <c r="D232" s="40">
        <v>558.5</v>
      </c>
      <c r="E232" s="40">
        <v>552.79999999999995</v>
      </c>
      <c r="F232" s="40">
        <v>548.84999999999991</v>
      </c>
      <c r="G232" s="40">
        <v>543.14999999999986</v>
      </c>
      <c r="H232" s="40">
        <v>562.45000000000005</v>
      </c>
      <c r="I232" s="40">
        <v>568.15000000000009</v>
      </c>
      <c r="J232" s="40">
        <v>572.10000000000014</v>
      </c>
      <c r="K232" s="31">
        <v>564.20000000000005</v>
      </c>
      <c r="L232" s="31">
        <v>554.54999999999995</v>
      </c>
      <c r="M232" s="31">
        <v>3.85616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166.3</v>
      </c>
      <c r="D233" s="40">
        <v>166.83333333333334</v>
      </c>
      <c r="E233" s="40">
        <v>164.7166666666667</v>
      </c>
      <c r="F233" s="40">
        <v>163.13333333333335</v>
      </c>
      <c r="G233" s="40">
        <v>161.01666666666671</v>
      </c>
      <c r="H233" s="40">
        <v>168.41666666666669</v>
      </c>
      <c r="I233" s="40">
        <v>170.5333333333333</v>
      </c>
      <c r="J233" s="40">
        <v>172.11666666666667</v>
      </c>
      <c r="K233" s="31">
        <v>168.95</v>
      </c>
      <c r="L233" s="31">
        <v>165.25</v>
      </c>
      <c r="M233" s="31">
        <v>12.707269999999999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42.95</v>
      </c>
      <c r="D234" s="40">
        <v>42.933333333333337</v>
      </c>
      <c r="E234" s="40">
        <v>42.766666666666673</v>
      </c>
      <c r="F234" s="40">
        <v>42.583333333333336</v>
      </c>
      <c r="G234" s="40">
        <v>42.416666666666671</v>
      </c>
      <c r="H234" s="40">
        <v>43.116666666666674</v>
      </c>
      <c r="I234" s="40">
        <v>43.283333333333331</v>
      </c>
      <c r="J234" s="40">
        <v>43.466666666666676</v>
      </c>
      <c r="K234" s="31">
        <v>43.1</v>
      </c>
      <c r="L234" s="31">
        <v>42.75</v>
      </c>
      <c r="M234" s="31">
        <v>9.1066299999999991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</v>
      </c>
      <c r="D235" s="40">
        <v>207.4</v>
      </c>
      <c r="E235" s="40">
        <v>206.60000000000002</v>
      </c>
      <c r="F235" s="40">
        <v>205.20000000000002</v>
      </c>
      <c r="G235" s="40">
        <v>204.40000000000003</v>
      </c>
      <c r="H235" s="40">
        <v>208.8</v>
      </c>
      <c r="I235" s="40">
        <v>209.60000000000002</v>
      </c>
      <c r="J235" s="40">
        <v>211</v>
      </c>
      <c r="K235" s="31">
        <v>208.2</v>
      </c>
      <c r="L235" s="31">
        <v>206</v>
      </c>
      <c r="M235" s="31">
        <v>120.84844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113.45</v>
      </c>
      <c r="D236" s="40">
        <v>113.25</v>
      </c>
      <c r="E236" s="40">
        <v>111.05</v>
      </c>
      <c r="F236" s="40">
        <v>108.64999999999999</v>
      </c>
      <c r="G236" s="40">
        <v>106.44999999999999</v>
      </c>
      <c r="H236" s="40">
        <v>115.65</v>
      </c>
      <c r="I236" s="40">
        <v>117.85</v>
      </c>
      <c r="J236" s="40">
        <v>120.25000000000001</v>
      </c>
      <c r="K236" s="31">
        <v>115.45</v>
      </c>
      <c r="L236" s="31">
        <v>110.85</v>
      </c>
      <c r="M236" s="31">
        <v>2.15097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162.6</v>
      </c>
      <c r="D237" s="40">
        <v>163.13333333333333</v>
      </c>
      <c r="E237" s="40">
        <v>161.56666666666666</v>
      </c>
      <c r="F237" s="40">
        <v>160.53333333333333</v>
      </c>
      <c r="G237" s="40">
        <v>158.96666666666667</v>
      </c>
      <c r="H237" s="40">
        <v>164.16666666666666</v>
      </c>
      <c r="I237" s="40">
        <v>165.73333333333332</v>
      </c>
      <c r="J237" s="40">
        <v>166.76666666666665</v>
      </c>
      <c r="K237" s="31">
        <v>164.7</v>
      </c>
      <c r="L237" s="31">
        <v>162.1</v>
      </c>
      <c r="M237" s="31">
        <v>12.46124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227.95</v>
      </c>
      <c r="D238" s="40">
        <v>226.29999999999998</v>
      </c>
      <c r="E238" s="40">
        <v>222.89999999999998</v>
      </c>
      <c r="F238" s="40">
        <v>217.85</v>
      </c>
      <c r="G238" s="40">
        <v>214.45</v>
      </c>
      <c r="H238" s="40">
        <v>231.34999999999997</v>
      </c>
      <c r="I238" s="40">
        <v>234.75</v>
      </c>
      <c r="J238" s="40">
        <v>239.79999999999995</v>
      </c>
      <c r="K238" s="31">
        <v>229.7</v>
      </c>
      <c r="L238" s="31">
        <v>221.25</v>
      </c>
      <c r="M238" s="31">
        <v>129.02298999999999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139.4</v>
      </c>
      <c r="D239" s="40">
        <v>139.03333333333333</v>
      </c>
      <c r="E239" s="40">
        <v>136.56666666666666</v>
      </c>
      <c r="F239" s="40">
        <v>133.73333333333332</v>
      </c>
      <c r="G239" s="40">
        <v>131.26666666666665</v>
      </c>
      <c r="H239" s="40">
        <v>141.86666666666667</v>
      </c>
      <c r="I239" s="40">
        <v>144.33333333333331</v>
      </c>
      <c r="J239" s="40">
        <v>147.16666666666669</v>
      </c>
      <c r="K239" s="31">
        <v>141.5</v>
      </c>
      <c r="L239" s="31">
        <v>136.19999999999999</v>
      </c>
      <c r="M239" s="31">
        <v>67.003460000000004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7786.9</v>
      </c>
      <c r="D240" s="40">
        <v>7592.3</v>
      </c>
      <c r="E240" s="40">
        <v>7359.6</v>
      </c>
      <c r="F240" s="40">
        <v>6932.3</v>
      </c>
      <c r="G240" s="40">
        <v>6699.6</v>
      </c>
      <c r="H240" s="40">
        <v>8019.6</v>
      </c>
      <c r="I240" s="40">
        <v>8252.2999999999993</v>
      </c>
      <c r="J240" s="40">
        <v>8679.6</v>
      </c>
      <c r="K240" s="31">
        <v>7825</v>
      </c>
      <c r="L240" s="31">
        <v>7165</v>
      </c>
      <c r="M240" s="31">
        <v>5.4103199999999996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121.5</v>
      </c>
      <c r="D241" s="40">
        <v>123.3</v>
      </c>
      <c r="E241" s="40">
        <v>118.8</v>
      </c>
      <c r="F241" s="40">
        <v>116.1</v>
      </c>
      <c r="G241" s="40">
        <v>111.6</v>
      </c>
      <c r="H241" s="40">
        <v>126</v>
      </c>
      <c r="I241" s="40">
        <v>130.5</v>
      </c>
      <c r="J241" s="40">
        <v>133.19999999999999</v>
      </c>
      <c r="K241" s="31">
        <v>127.8</v>
      </c>
      <c r="L241" s="31">
        <v>120.6</v>
      </c>
      <c r="M241" s="31">
        <v>37.806980000000003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480.05</v>
      </c>
      <c r="D242" s="40">
        <v>467.38333333333338</v>
      </c>
      <c r="E242" s="40">
        <v>447.86666666666679</v>
      </c>
      <c r="F242" s="40">
        <v>415.68333333333339</v>
      </c>
      <c r="G242" s="40">
        <v>396.1666666666668</v>
      </c>
      <c r="H242" s="40">
        <v>499.56666666666678</v>
      </c>
      <c r="I242" s="40">
        <v>519.08333333333326</v>
      </c>
      <c r="J242" s="40">
        <v>551.26666666666677</v>
      </c>
      <c r="K242" s="31">
        <v>486.9</v>
      </c>
      <c r="L242" s="31">
        <v>435.2</v>
      </c>
      <c r="M242" s="31">
        <v>145.69587999999999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140.9</v>
      </c>
      <c r="D243" s="40">
        <v>140.78333333333333</v>
      </c>
      <c r="E243" s="40">
        <v>139.66666666666666</v>
      </c>
      <c r="F243" s="40">
        <v>138.43333333333334</v>
      </c>
      <c r="G243" s="40">
        <v>137.31666666666666</v>
      </c>
      <c r="H243" s="40">
        <v>142.01666666666665</v>
      </c>
      <c r="I243" s="40">
        <v>143.13333333333333</v>
      </c>
      <c r="J243" s="40">
        <v>144.36666666666665</v>
      </c>
      <c r="K243" s="31">
        <v>141.9</v>
      </c>
      <c r="L243" s="31">
        <v>139.55000000000001</v>
      </c>
      <c r="M243" s="31">
        <v>14.42938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107.35</v>
      </c>
      <c r="D244" s="40">
        <v>107.21666666666665</v>
      </c>
      <c r="E244" s="40">
        <v>106.23333333333331</v>
      </c>
      <c r="F244" s="40">
        <v>105.11666666666665</v>
      </c>
      <c r="G244" s="40">
        <v>104.1333333333333</v>
      </c>
      <c r="H244" s="40">
        <v>108.33333333333331</v>
      </c>
      <c r="I244" s="40">
        <v>109.31666666666666</v>
      </c>
      <c r="J244" s="40">
        <v>110.43333333333332</v>
      </c>
      <c r="K244" s="31">
        <v>108.2</v>
      </c>
      <c r="L244" s="31">
        <v>106.1</v>
      </c>
      <c r="M244" s="31">
        <v>128.26846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19.7</v>
      </c>
      <c r="D245" s="40">
        <v>19.733333333333334</v>
      </c>
      <c r="E245" s="40">
        <v>19.516666666666669</v>
      </c>
      <c r="F245" s="40">
        <v>19.333333333333336</v>
      </c>
      <c r="G245" s="40">
        <v>19.116666666666671</v>
      </c>
      <c r="H245" s="40">
        <v>19.916666666666668</v>
      </c>
      <c r="I245" s="40">
        <v>20.133333333333336</v>
      </c>
      <c r="J245" s="40">
        <v>20.316666666666666</v>
      </c>
      <c r="K245" s="31">
        <v>19.95</v>
      </c>
      <c r="L245" s="31">
        <v>19.55</v>
      </c>
      <c r="M245" s="31">
        <v>33.791710000000002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2697.75</v>
      </c>
      <c r="D246" s="40">
        <v>2689.9166666666665</v>
      </c>
      <c r="E246" s="40">
        <v>2666.833333333333</v>
      </c>
      <c r="F246" s="40">
        <v>2635.9166666666665</v>
      </c>
      <c r="G246" s="40">
        <v>2612.833333333333</v>
      </c>
      <c r="H246" s="40">
        <v>2720.833333333333</v>
      </c>
      <c r="I246" s="40">
        <v>2743.9166666666661</v>
      </c>
      <c r="J246" s="40">
        <v>2774.833333333333</v>
      </c>
      <c r="K246" s="31">
        <v>2713</v>
      </c>
      <c r="L246" s="31">
        <v>2659</v>
      </c>
      <c r="M246" s="31">
        <v>13.28435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241.25</v>
      </c>
      <c r="D247" s="40">
        <v>239.41666666666666</v>
      </c>
      <c r="E247" s="40">
        <v>231.83333333333331</v>
      </c>
      <c r="F247" s="40">
        <v>222.41666666666666</v>
      </c>
      <c r="G247" s="40">
        <v>214.83333333333331</v>
      </c>
      <c r="H247" s="40">
        <v>248.83333333333331</v>
      </c>
      <c r="I247" s="40">
        <v>256.41666666666663</v>
      </c>
      <c r="J247" s="40">
        <v>265.83333333333331</v>
      </c>
      <c r="K247" s="31">
        <v>247</v>
      </c>
      <c r="L247" s="31">
        <v>230</v>
      </c>
      <c r="M247" s="31">
        <v>5.5302199999999999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466.35</v>
      </c>
      <c r="D248" s="40">
        <v>465.4666666666667</v>
      </c>
      <c r="E248" s="40">
        <v>455.73333333333341</v>
      </c>
      <c r="F248" s="40">
        <v>445.11666666666673</v>
      </c>
      <c r="G248" s="40">
        <v>435.38333333333344</v>
      </c>
      <c r="H248" s="40">
        <v>476.08333333333337</v>
      </c>
      <c r="I248" s="40">
        <v>485.81666666666672</v>
      </c>
      <c r="J248" s="40">
        <v>496.43333333333334</v>
      </c>
      <c r="K248" s="31">
        <v>475.2</v>
      </c>
      <c r="L248" s="31">
        <v>454.85</v>
      </c>
      <c r="M248" s="31">
        <v>5.0994200000000003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531.9</v>
      </c>
      <c r="D249" s="40">
        <v>530.9</v>
      </c>
      <c r="E249" s="40">
        <v>526.29999999999995</v>
      </c>
      <c r="F249" s="40">
        <v>520.69999999999993</v>
      </c>
      <c r="G249" s="40">
        <v>516.09999999999991</v>
      </c>
      <c r="H249" s="40">
        <v>536.5</v>
      </c>
      <c r="I249" s="40">
        <v>541.10000000000014</v>
      </c>
      <c r="J249" s="40">
        <v>546.70000000000005</v>
      </c>
      <c r="K249" s="31">
        <v>535.5</v>
      </c>
      <c r="L249" s="31">
        <v>525.29999999999995</v>
      </c>
      <c r="M249" s="31">
        <v>16.18526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216.6</v>
      </c>
      <c r="D250" s="40">
        <v>217.01666666666665</v>
      </c>
      <c r="E250" s="40">
        <v>214.6333333333333</v>
      </c>
      <c r="F250" s="40">
        <v>212.66666666666666</v>
      </c>
      <c r="G250" s="40">
        <v>210.2833333333333</v>
      </c>
      <c r="H250" s="40">
        <v>218.98333333333329</v>
      </c>
      <c r="I250" s="40">
        <v>221.36666666666662</v>
      </c>
      <c r="J250" s="40">
        <v>223.33333333333329</v>
      </c>
      <c r="K250" s="31">
        <v>219.4</v>
      </c>
      <c r="L250" s="31">
        <v>215.05</v>
      </c>
      <c r="M250" s="31">
        <v>17.969159999999999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1005.1</v>
      </c>
      <c r="D251" s="40">
        <v>1002.7999999999998</v>
      </c>
      <c r="E251" s="40">
        <v>993.59999999999968</v>
      </c>
      <c r="F251" s="40">
        <v>982.0999999999998</v>
      </c>
      <c r="G251" s="40">
        <v>972.89999999999964</v>
      </c>
      <c r="H251" s="40">
        <v>1014.2999999999997</v>
      </c>
      <c r="I251" s="40">
        <v>1023.4999999999998</v>
      </c>
      <c r="J251" s="40">
        <v>1034.9999999999998</v>
      </c>
      <c r="K251" s="31">
        <v>1012</v>
      </c>
      <c r="L251" s="31">
        <v>991.3</v>
      </c>
      <c r="M251" s="31">
        <v>28.686039999999998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39.9</v>
      </c>
      <c r="D252" s="40">
        <v>40.1</v>
      </c>
      <c r="E252" s="40">
        <v>39.550000000000004</v>
      </c>
      <c r="F252" s="40">
        <v>39.200000000000003</v>
      </c>
      <c r="G252" s="40">
        <v>38.650000000000006</v>
      </c>
      <c r="H252" s="40">
        <v>40.450000000000003</v>
      </c>
      <c r="I252" s="40">
        <v>41</v>
      </c>
      <c r="J252" s="40">
        <v>41.35</v>
      </c>
      <c r="K252" s="31">
        <v>40.65</v>
      </c>
      <c r="L252" s="31">
        <v>39.75</v>
      </c>
      <c r="M252" s="31">
        <v>26.519220000000001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6063</v>
      </c>
      <c r="D253" s="40">
        <v>6015.583333333333</v>
      </c>
      <c r="E253" s="40">
        <v>5943.0166666666664</v>
      </c>
      <c r="F253" s="40">
        <v>5823.0333333333338</v>
      </c>
      <c r="G253" s="40">
        <v>5750.4666666666672</v>
      </c>
      <c r="H253" s="40">
        <v>6135.5666666666657</v>
      </c>
      <c r="I253" s="40">
        <v>6208.1333333333332</v>
      </c>
      <c r="J253" s="40">
        <v>6328.116666666665</v>
      </c>
      <c r="K253" s="31">
        <v>6088.15</v>
      </c>
      <c r="L253" s="31">
        <v>5895.6</v>
      </c>
      <c r="M253" s="31">
        <v>5.2436800000000003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1698.05</v>
      </c>
      <c r="D254" s="40">
        <v>1702.3666666666668</v>
      </c>
      <c r="E254" s="40">
        <v>1686.0833333333335</v>
      </c>
      <c r="F254" s="40">
        <v>1674.1166666666668</v>
      </c>
      <c r="G254" s="40">
        <v>1657.8333333333335</v>
      </c>
      <c r="H254" s="40">
        <v>1714.3333333333335</v>
      </c>
      <c r="I254" s="40">
        <v>1730.6166666666668</v>
      </c>
      <c r="J254" s="40">
        <v>1742.5833333333335</v>
      </c>
      <c r="K254" s="31">
        <v>1718.65</v>
      </c>
      <c r="L254" s="31">
        <v>1690.4</v>
      </c>
      <c r="M254" s="31">
        <v>65.596670000000003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922.25</v>
      </c>
      <c r="D255" s="40">
        <v>926.48333333333323</v>
      </c>
      <c r="E255" s="40">
        <v>913.96666666666647</v>
      </c>
      <c r="F255" s="40">
        <v>905.68333333333328</v>
      </c>
      <c r="G255" s="40">
        <v>893.16666666666652</v>
      </c>
      <c r="H255" s="40">
        <v>934.76666666666642</v>
      </c>
      <c r="I255" s="40">
        <v>947.28333333333308</v>
      </c>
      <c r="J255" s="40">
        <v>955.56666666666638</v>
      </c>
      <c r="K255" s="31">
        <v>939</v>
      </c>
      <c r="L255" s="31">
        <v>918.2</v>
      </c>
      <c r="M255" s="31">
        <v>0.2069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306.14999999999998</v>
      </c>
      <c r="D256" s="40">
        <v>306.73333333333335</v>
      </c>
      <c r="E256" s="40">
        <v>302.7166666666667</v>
      </c>
      <c r="F256" s="40">
        <v>299.28333333333336</v>
      </c>
      <c r="G256" s="40">
        <v>295.26666666666671</v>
      </c>
      <c r="H256" s="40">
        <v>310.16666666666669</v>
      </c>
      <c r="I256" s="40">
        <v>314.18333333333334</v>
      </c>
      <c r="J256" s="40">
        <v>317.61666666666667</v>
      </c>
      <c r="K256" s="31">
        <v>310.75</v>
      </c>
      <c r="L256" s="31">
        <v>303.3</v>
      </c>
      <c r="M256" s="31">
        <v>2.37832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650.45000000000005</v>
      </c>
      <c r="D257" s="40">
        <v>653.93333333333339</v>
      </c>
      <c r="E257" s="40">
        <v>642.41666666666674</v>
      </c>
      <c r="F257" s="40">
        <v>634.38333333333333</v>
      </c>
      <c r="G257" s="40">
        <v>622.86666666666667</v>
      </c>
      <c r="H257" s="40">
        <v>661.96666666666681</v>
      </c>
      <c r="I257" s="40">
        <v>673.48333333333346</v>
      </c>
      <c r="J257" s="40">
        <v>681.51666666666688</v>
      </c>
      <c r="K257" s="31">
        <v>665.45</v>
      </c>
      <c r="L257" s="31">
        <v>645.9</v>
      </c>
      <c r="M257" s="31">
        <v>2.0594800000000002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1819.25</v>
      </c>
      <c r="D258" s="40">
        <v>1807.0833333333333</v>
      </c>
      <c r="E258" s="40">
        <v>1787.1666666666665</v>
      </c>
      <c r="F258" s="40">
        <v>1755.0833333333333</v>
      </c>
      <c r="G258" s="40">
        <v>1735.1666666666665</v>
      </c>
      <c r="H258" s="40">
        <v>1839.1666666666665</v>
      </c>
      <c r="I258" s="40">
        <v>1859.083333333333</v>
      </c>
      <c r="J258" s="40">
        <v>1891.1666666666665</v>
      </c>
      <c r="K258" s="31">
        <v>1827</v>
      </c>
      <c r="L258" s="31">
        <v>1775</v>
      </c>
      <c r="M258" s="31">
        <v>6.0386600000000001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2481.3000000000002</v>
      </c>
      <c r="D259" s="40">
        <v>2480.1833333333334</v>
      </c>
      <c r="E259" s="40">
        <v>2453.3666666666668</v>
      </c>
      <c r="F259" s="40">
        <v>2425.4333333333334</v>
      </c>
      <c r="G259" s="40">
        <v>2398.6166666666668</v>
      </c>
      <c r="H259" s="40">
        <v>2508.1166666666668</v>
      </c>
      <c r="I259" s="40">
        <v>2534.9333333333334</v>
      </c>
      <c r="J259" s="40">
        <v>2562.8666666666668</v>
      </c>
      <c r="K259" s="31">
        <v>2507</v>
      </c>
      <c r="L259" s="31">
        <v>2452.25</v>
      </c>
      <c r="M259" s="31">
        <v>1.99088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1701.35</v>
      </c>
      <c r="D260" s="40">
        <v>1694.8500000000001</v>
      </c>
      <c r="E260" s="40">
        <v>1679.5000000000002</v>
      </c>
      <c r="F260" s="40">
        <v>1657.65</v>
      </c>
      <c r="G260" s="40">
        <v>1642.3000000000002</v>
      </c>
      <c r="H260" s="40">
        <v>1716.7000000000003</v>
      </c>
      <c r="I260" s="40">
        <v>1732.0500000000002</v>
      </c>
      <c r="J260" s="40">
        <v>1753.9000000000003</v>
      </c>
      <c r="K260" s="31">
        <v>1710.2</v>
      </c>
      <c r="L260" s="31">
        <v>1673</v>
      </c>
      <c r="M260" s="31">
        <v>1.0591999999999999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3146.1</v>
      </c>
      <c r="D261" s="40">
        <v>3154.6166666666663</v>
      </c>
      <c r="E261" s="40">
        <v>3123.9333333333325</v>
      </c>
      <c r="F261" s="40">
        <v>3101.766666666666</v>
      </c>
      <c r="G261" s="40">
        <v>3071.0833333333321</v>
      </c>
      <c r="H261" s="40">
        <v>3176.7833333333328</v>
      </c>
      <c r="I261" s="40">
        <v>3207.4666666666662</v>
      </c>
      <c r="J261" s="40">
        <v>3229.6333333333332</v>
      </c>
      <c r="K261" s="31">
        <v>3185.3</v>
      </c>
      <c r="L261" s="31">
        <v>3132.45</v>
      </c>
      <c r="M261" s="31">
        <v>0.11676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707</v>
      </c>
      <c r="D262" s="40">
        <v>712.38333333333333</v>
      </c>
      <c r="E262" s="40">
        <v>695.86666666666667</v>
      </c>
      <c r="F262" s="40">
        <v>684.73333333333335</v>
      </c>
      <c r="G262" s="40">
        <v>668.2166666666667</v>
      </c>
      <c r="H262" s="40">
        <v>723.51666666666665</v>
      </c>
      <c r="I262" s="40">
        <v>740.0333333333333</v>
      </c>
      <c r="J262" s="40">
        <v>751.16666666666663</v>
      </c>
      <c r="K262" s="31">
        <v>728.9</v>
      </c>
      <c r="L262" s="31">
        <v>701.25</v>
      </c>
      <c r="M262" s="31">
        <v>3.6034199999999998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247.25</v>
      </c>
      <c r="D263" s="40">
        <v>246.41666666666666</v>
      </c>
      <c r="E263" s="40">
        <v>240.98333333333332</v>
      </c>
      <c r="F263" s="40">
        <v>234.71666666666667</v>
      </c>
      <c r="G263" s="40">
        <v>229.28333333333333</v>
      </c>
      <c r="H263" s="40">
        <v>252.68333333333331</v>
      </c>
      <c r="I263" s="40">
        <v>258.11666666666667</v>
      </c>
      <c r="J263" s="40">
        <v>264.38333333333333</v>
      </c>
      <c r="K263" s="31">
        <v>251.85</v>
      </c>
      <c r="L263" s="31">
        <v>240.15</v>
      </c>
      <c r="M263" s="31">
        <v>28.463259999999998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145.85</v>
      </c>
      <c r="D264" s="40">
        <v>146.08333333333334</v>
      </c>
      <c r="E264" s="40">
        <v>144.41666666666669</v>
      </c>
      <c r="F264" s="40">
        <v>142.98333333333335</v>
      </c>
      <c r="G264" s="40">
        <v>141.31666666666669</v>
      </c>
      <c r="H264" s="40">
        <v>147.51666666666668</v>
      </c>
      <c r="I264" s="40">
        <v>149.18333333333337</v>
      </c>
      <c r="J264" s="40">
        <v>150.61666666666667</v>
      </c>
      <c r="K264" s="31">
        <v>147.75</v>
      </c>
      <c r="L264" s="31">
        <v>144.65</v>
      </c>
      <c r="M264" s="31">
        <v>6.9319199999999999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91.8</v>
      </c>
      <c r="D265" s="40">
        <v>91.333333333333329</v>
      </c>
      <c r="E265" s="40">
        <v>90.166666666666657</v>
      </c>
      <c r="F265" s="40">
        <v>88.533333333333331</v>
      </c>
      <c r="G265" s="40">
        <v>87.36666666666666</v>
      </c>
      <c r="H265" s="40">
        <v>92.966666666666654</v>
      </c>
      <c r="I265" s="40">
        <v>94.133333333333312</v>
      </c>
      <c r="J265" s="40">
        <v>95.766666666666652</v>
      </c>
      <c r="K265" s="31">
        <v>92.5</v>
      </c>
      <c r="L265" s="31">
        <v>89.7</v>
      </c>
      <c r="M265" s="31">
        <v>30.285630000000001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252.2</v>
      </c>
      <c r="D266" s="40">
        <v>250.15</v>
      </c>
      <c r="E266" s="40">
        <v>244.05</v>
      </c>
      <c r="F266" s="40">
        <v>235.9</v>
      </c>
      <c r="G266" s="40">
        <v>229.8</v>
      </c>
      <c r="H266" s="40">
        <v>258.3</v>
      </c>
      <c r="I266" s="40">
        <v>264.39999999999998</v>
      </c>
      <c r="J266" s="40">
        <v>272.55</v>
      </c>
      <c r="K266" s="31">
        <v>256.25</v>
      </c>
      <c r="L266" s="31">
        <v>242</v>
      </c>
      <c r="M266" s="31">
        <v>20.709150000000001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686.55</v>
      </c>
      <c r="D267" s="40">
        <v>687.86666666666667</v>
      </c>
      <c r="E267" s="40">
        <v>681.73333333333335</v>
      </c>
      <c r="F267" s="40">
        <v>676.91666666666663</v>
      </c>
      <c r="G267" s="40">
        <v>670.7833333333333</v>
      </c>
      <c r="H267" s="40">
        <v>692.68333333333339</v>
      </c>
      <c r="I267" s="40">
        <v>698.81666666666683</v>
      </c>
      <c r="J267" s="40">
        <v>703.63333333333344</v>
      </c>
      <c r="K267" s="31">
        <v>694</v>
      </c>
      <c r="L267" s="31">
        <v>683.05</v>
      </c>
      <c r="M267" s="31">
        <v>58.915759999999999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105.25</v>
      </c>
      <c r="D268" s="40">
        <v>105</v>
      </c>
      <c r="E268" s="40">
        <v>103.1</v>
      </c>
      <c r="F268" s="40">
        <v>100.94999999999999</v>
      </c>
      <c r="G268" s="40">
        <v>99.049999999999983</v>
      </c>
      <c r="H268" s="40">
        <v>107.15</v>
      </c>
      <c r="I268" s="40">
        <v>109.05000000000001</v>
      </c>
      <c r="J268" s="40">
        <v>111.20000000000002</v>
      </c>
      <c r="K268" s="31">
        <v>106.9</v>
      </c>
      <c r="L268" s="31">
        <v>102.85</v>
      </c>
      <c r="M268" s="31">
        <v>3.8009900000000001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88.95</v>
      </c>
      <c r="D269" s="40">
        <v>88.883333333333326</v>
      </c>
      <c r="E269" s="40">
        <v>87.816666666666649</v>
      </c>
      <c r="F269" s="40">
        <v>86.683333333333323</v>
      </c>
      <c r="G269" s="40">
        <v>85.616666666666646</v>
      </c>
      <c r="H269" s="40">
        <v>90.016666666666652</v>
      </c>
      <c r="I269" s="40">
        <v>91.083333333333314</v>
      </c>
      <c r="J269" s="40">
        <v>92.216666666666654</v>
      </c>
      <c r="K269" s="31">
        <v>89.95</v>
      </c>
      <c r="L269" s="31">
        <v>87.75</v>
      </c>
      <c r="M269" s="31">
        <v>9.9058799999999998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119</v>
      </c>
      <c r="D270" s="40">
        <v>119.85000000000001</v>
      </c>
      <c r="E270" s="40">
        <v>117.45000000000002</v>
      </c>
      <c r="F270" s="40">
        <v>115.9</v>
      </c>
      <c r="G270" s="40">
        <v>113.50000000000001</v>
      </c>
      <c r="H270" s="40">
        <v>121.40000000000002</v>
      </c>
      <c r="I270" s="40">
        <v>123.80000000000003</v>
      </c>
      <c r="J270" s="40">
        <v>125.35000000000002</v>
      </c>
      <c r="K270" s="31">
        <v>122.25</v>
      </c>
      <c r="L270" s="31">
        <v>118.3</v>
      </c>
      <c r="M270" s="31">
        <v>12.85637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280.60000000000002</v>
      </c>
      <c r="D271" s="40">
        <v>282.33333333333331</v>
      </c>
      <c r="E271" s="40">
        <v>273.66666666666663</v>
      </c>
      <c r="F271" s="40">
        <v>266.73333333333329</v>
      </c>
      <c r="G271" s="40">
        <v>258.06666666666661</v>
      </c>
      <c r="H271" s="40">
        <v>289.26666666666665</v>
      </c>
      <c r="I271" s="40">
        <v>297.93333333333328</v>
      </c>
      <c r="J271" s="40">
        <v>304.86666666666667</v>
      </c>
      <c r="K271" s="31">
        <v>291</v>
      </c>
      <c r="L271" s="31">
        <v>275.39999999999998</v>
      </c>
      <c r="M271" s="31">
        <v>6.3885500000000004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151.1</v>
      </c>
      <c r="D272" s="40">
        <v>152.1</v>
      </c>
      <c r="E272" s="40">
        <v>147</v>
      </c>
      <c r="F272" s="40">
        <v>142.9</v>
      </c>
      <c r="G272" s="40">
        <v>137.80000000000001</v>
      </c>
      <c r="H272" s="40">
        <v>156.19999999999999</v>
      </c>
      <c r="I272" s="40">
        <v>161.29999999999995</v>
      </c>
      <c r="J272" s="40">
        <v>165.39999999999998</v>
      </c>
      <c r="K272" s="31">
        <v>157.19999999999999</v>
      </c>
      <c r="L272" s="31">
        <v>148</v>
      </c>
      <c r="M272" s="31">
        <v>38.992660000000001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381.45</v>
      </c>
      <c r="D273" s="40">
        <v>380.45</v>
      </c>
      <c r="E273" s="40">
        <v>376</v>
      </c>
      <c r="F273" s="40">
        <v>370.55</v>
      </c>
      <c r="G273" s="40">
        <v>366.1</v>
      </c>
      <c r="H273" s="40">
        <v>385.9</v>
      </c>
      <c r="I273" s="40">
        <v>390.34999999999991</v>
      </c>
      <c r="J273" s="40">
        <v>395.79999999999995</v>
      </c>
      <c r="K273" s="31">
        <v>384.9</v>
      </c>
      <c r="L273" s="31">
        <v>375</v>
      </c>
      <c r="M273" s="31">
        <v>81.424819999999997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2200.1</v>
      </c>
      <c r="D274" s="40">
        <v>2195.4</v>
      </c>
      <c r="E274" s="40">
        <v>2171.8000000000002</v>
      </c>
      <c r="F274" s="40">
        <v>2143.5</v>
      </c>
      <c r="G274" s="40">
        <v>2119.9</v>
      </c>
      <c r="H274" s="40">
        <v>2223.7000000000003</v>
      </c>
      <c r="I274" s="40">
        <v>2247.2999999999997</v>
      </c>
      <c r="J274" s="40">
        <v>2275.6000000000004</v>
      </c>
      <c r="K274" s="31">
        <v>2219</v>
      </c>
      <c r="L274" s="31">
        <v>2167.1</v>
      </c>
      <c r="M274" s="31">
        <v>1.20052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3907.45</v>
      </c>
      <c r="D275" s="40">
        <v>3881.1</v>
      </c>
      <c r="E275" s="40">
        <v>3843.3999999999996</v>
      </c>
      <c r="F275" s="40">
        <v>3779.35</v>
      </c>
      <c r="G275" s="40">
        <v>3741.6499999999996</v>
      </c>
      <c r="H275" s="40">
        <v>3945.1499999999996</v>
      </c>
      <c r="I275" s="40">
        <v>3982.8499999999995</v>
      </c>
      <c r="J275" s="40">
        <v>4046.8999999999996</v>
      </c>
      <c r="K275" s="31">
        <v>3918.8</v>
      </c>
      <c r="L275" s="31">
        <v>3817.05</v>
      </c>
      <c r="M275" s="31">
        <v>5.6005700000000003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952.4</v>
      </c>
      <c r="D276" s="40">
        <v>955.81666666666661</v>
      </c>
      <c r="E276" s="40">
        <v>947.63333333333321</v>
      </c>
      <c r="F276" s="40">
        <v>942.86666666666656</v>
      </c>
      <c r="G276" s="40">
        <v>934.68333333333317</v>
      </c>
      <c r="H276" s="40">
        <v>960.58333333333326</v>
      </c>
      <c r="I276" s="40">
        <v>968.76666666666665</v>
      </c>
      <c r="J276" s="40">
        <v>973.5333333333333</v>
      </c>
      <c r="K276" s="31">
        <v>964</v>
      </c>
      <c r="L276" s="31">
        <v>951.05</v>
      </c>
      <c r="M276" s="31">
        <v>2.9329700000000001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162</v>
      </c>
      <c r="D277" s="40">
        <v>161.29999999999998</v>
      </c>
      <c r="E277" s="40">
        <v>159.59999999999997</v>
      </c>
      <c r="F277" s="40">
        <v>157.19999999999999</v>
      </c>
      <c r="G277" s="40">
        <v>155.49999999999997</v>
      </c>
      <c r="H277" s="40">
        <v>163.69999999999996</v>
      </c>
      <c r="I277" s="40">
        <v>165.39999999999995</v>
      </c>
      <c r="J277" s="40">
        <v>167.79999999999995</v>
      </c>
      <c r="K277" s="31">
        <v>163</v>
      </c>
      <c r="L277" s="31">
        <v>158.9</v>
      </c>
      <c r="M277" s="31">
        <v>8.3926599999999993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1719</v>
      </c>
      <c r="D278" s="40">
        <v>1724.6666666666667</v>
      </c>
      <c r="E278" s="40">
        <v>1699.3333333333335</v>
      </c>
      <c r="F278" s="40">
        <v>1679.6666666666667</v>
      </c>
      <c r="G278" s="40">
        <v>1654.3333333333335</v>
      </c>
      <c r="H278" s="40">
        <v>1744.3333333333335</v>
      </c>
      <c r="I278" s="40">
        <v>1769.666666666667</v>
      </c>
      <c r="J278" s="40">
        <v>1789.3333333333335</v>
      </c>
      <c r="K278" s="31">
        <v>1750</v>
      </c>
      <c r="L278" s="31">
        <v>1705</v>
      </c>
      <c r="M278" s="31">
        <v>0.53249000000000002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775.5</v>
      </c>
      <c r="D279" s="40">
        <v>769.15</v>
      </c>
      <c r="E279" s="40">
        <v>751.3</v>
      </c>
      <c r="F279" s="40">
        <v>727.1</v>
      </c>
      <c r="G279" s="40">
        <v>709.25</v>
      </c>
      <c r="H279" s="40">
        <v>793.34999999999991</v>
      </c>
      <c r="I279" s="40">
        <v>811.2</v>
      </c>
      <c r="J279" s="40">
        <v>835.39999999999986</v>
      </c>
      <c r="K279" s="31">
        <v>787</v>
      </c>
      <c r="L279" s="31">
        <v>744.95</v>
      </c>
      <c r="M279" s="31">
        <v>9.3551500000000001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321.2</v>
      </c>
      <c r="D280" s="40">
        <v>322.2</v>
      </c>
      <c r="E280" s="40">
        <v>314.59999999999997</v>
      </c>
      <c r="F280" s="40">
        <v>308</v>
      </c>
      <c r="G280" s="40">
        <v>300.39999999999998</v>
      </c>
      <c r="H280" s="40">
        <v>328.79999999999995</v>
      </c>
      <c r="I280" s="40">
        <v>336.4</v>
      </c>
      <c r="J280" s="40">
        <v>342.99999999999994</v>
      </c>
      <c r="K280" s="31">
        <v>329.8</v>
      </c>
      <c r="L280" s="31">
        <v>315.60000000000002</v>
      </c>
      <c r="M280" s="31">
        <v>11.46589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335.65</v>
      </c>
      <c r="D281" s="40">
        <v>339.05</v>
      </c>
      <c r="E281" s="40">
        <v>330.1</v>
      </c>
      <c r="F281" s="40">
        <v>324.55</v>
      </c>
      <c r="G281" s="40">
        <v>315.60000000000002</v>
      </c>
      <c r="H281" s="40">
        <v>344.6</v>
      </c>
      <c r="I281" s="40">
        <v>353.54999999999995</v>
      </c>
      <c r="J281" s="40">
        <v>359.1</v>
      </c>
      <c r="K281" s="31">
        <v>348</v>
      </c>
      <c r="L281" s="31">
        <v>333.5</v>
      </c>
      <c r="M281" s="31">
        <v>15.803129999999999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241.7</v>
      </c>
      <c r="D282" s="40">
        <v>241.76666666666665</v>
      </c>
      <c r="E282" s="40">
        <v>238.93333333333331</v>
      </c>
      <c r="F282" s="40">
        <v>236.16666666666666</v>
      </c>
      <c r="G282" s="40">
        <v>233.33333333333331</v>
      </c>
      <c r="H282" s="40">
        <v>244.5333333333333</v>
      </c>
      <c r="I282" s="40">
        <v>247.36666666666667</v>
      </c>
      <c r="J282" s="40">
        <v>250.1333333333333</v>
      </c>
      <c r="K282" s="31">
        <v>244.6</v>
      </c>
      <c r="L282" s="31">
        <v>239</v>
      </c>
      <c r="M282" s="31">
        <v>3.5817899999999998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1192.7</v>
      </c>
      <c r="D283" s="40">
        <v>1190.5666666666666</v>
      </c>
      <c r="E283" s="40">
        <v>1177.1833333333332</v>
      </c>
      <c r="F283" s="40">
        <v>1161.6666666666665</v>
      </c>
      <c r="G283" s="40">
        <v>1148.2833333333331</v>
      </c>
      <c r="H283" s="40">
        <v>1206.0833333333333</v>
      </c>
      <c r="I283" s="40">
        <v>1219.4666666666665</v>
      </c>
      <c r="J283" s="40">
        <v>1234.9833333333333</v>
      </c>
      <c r="K283" s="31">
        <v>1203.95</v>
      </c>
      <c r="L283" s="31">
        <v>1175.05</v>
      </c>
      <c r="M283" s="31">
        <v>0.18698999999999999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1166.2</v>
      </c>
      <c r="D284" s="40">
        <v>1175.3000000000002</v>
      </c>
      <c r="E284" s="40">
        <v>1147.2000000000003</v>
      </c>
      <c r="F284" s="40">
        <v>1128.2</v>
      </c>
      <c r="G284" s="40">
        <v>1100.1000000000001</v>
      </c>
      <c r="H284" s="40">
        <v>1194.3000000000004</v>
      </c>
      <c r="I284" s="40">
        <v>1222.4000000000003</v>
      </c>
      <c r="J284" s="40">
        <v>1241.4000000000005</v>
      </c>
      <c r="K284" s="31">
        <v>1203.4000000000001</v>
      </c>
      <c r="L284" s="31">
        <v>1156.3</v>
      </c>
      <c r="M284" s="31">
        <v>3.3979499999999998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419.95</v>
      </c>
      <c r="D285" s="40">
        <v>418.63333333333338</v>
      </c>
      <c r="E285" s="40">
        <v>396.31666666666678</v>
      </c>
      <c r="F285" s="40">
        <v>372.68333333333339</v>
      </c>
      <c r="G285" s="40">
        <v>350.36666666666679</v>
      </c>
      <c r="H285" s="40">
        <v>442.26666666666677</v>
      </c>
      <c r="I285" s="40">
        <v>464.58333333333337</v>
      </c>
      <c r="J285" s="40">
        <v>488.21666666666675</v>
      </c>
      <c r="K285" s="31">
        <v>440.95</v>
      </c>
      <c r="L285" s="31">
        <v>395</v>
      </c>
      <c r="M285" s="31">
        <v>24.2484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619.35</v>
      </c>
      <c r="D286" s="40">
        <v>620.35</v>
      </c>
      <c r="E286" s="40">
        <v>612.25</v>
      </c>
      <c r="F286" s="40">
        <v>605.15</v>
      </c>
      <c r="G286" s="40">
        <v>597.04999999999995</v>
      </c>
      <c r="H286" s="40">
        <v>627.45000000000005</v>
      </c>
      <c r="I286" s="40">
        <v>635.55000000000018</v>
      </c>
      <c r="J286" s="40">
        <v>642.65000000000009</v>
      </c>
      <c r="K286" s="31">
        <v>628.45000000000005</v>
      </c>
      <c r="L286" s="31">
        <v>613.25</v>
      </c>
      <c r="M286" s="31">
        <v>1.7618199999999999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43.8</v>
      </c>
      <c r="D287" s="40">
        <v>43.849999999999994</v>
      </c>
      <c r="E287" s="40">
        <v>43.04999999999999</v>
      </c>
      <c r="F287" s="40">
        <v>42.3</v>
      </c>
      <c r="G287" s="40">
        <v>41.499999999999993</v>
      </c>
      <c r="H287" s="40">
        <v>44.599999999999987</v>
      </c>
      <c r="I287" s="40">
        <v>45.4</v>
      </c>
      <c r="J287" s="40">
        <v>46.149999999999984</v>
      </c>
      <c r="K287" s="31">
        <v>44.65</v>
      </c>
      <c r="L287" s="31">
        <v>43.1</v>
      </c>
      <c r="M287" s="31">
        <v>63.652509999999999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579.79999999999995</v>
      </c>
      <c r="D288" s="40">
        <v>580.88333333333333</v>
      </c>
      <c r="E288" s="40">
        <v>575.76666666666665</v>
      </c>
      <c r="F288" s="40">
        <v>571.73333333333335</v>
      </c>
      <c r="G288" s="40">
        <v>566.61666666666667</v>
      </c>
      <c r="H288" s="40">
        <v>584.91666666666663</v>
      </c>
      <c r="I288" s="40">
        <v>590.03333333333319</v>
      </c>
      <c r="J288" s="40">
        <v>594.06666666666661</v>
      </c>
      <c r="K288" s="31">
        <v>586</v>
      </c>
      <c r="L288" s="31">
        <v>576.85</v>
      </c>
      <c r="M288" s="31">
        <v>3.0312000000000001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418.7</v>
      </c>
      <c r="D289" s="40">
        <v>413.81666666666666</v>
      </c>
      <c r="E289" s="40">
        <v>407.63333333333333</v>
      </c>
      <c r="F289" s="40">
        <v>396.56666666666666</v>
      </c>
      <c r="G289" s="40">
        <v>390.38333333333333</v>
      </c>
      <c r="H289" s="40">
        <v>424.88333333333333</v>
      </c>
      <c r="I289" s="40">
        <v>431.06666666666661</v>
      </c>
      <c r="J289" s="40">
        <v>442.13333333333333</v>
      </c>
      <c r="K289" s="31">
        <v>420</v>
      </c>
      <c r="L289" s="31">
        <v>402.75</v>
      </c>
      <c r="M289" s="31">
        <v>3.6577600000000001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1735.85</v>
      </c>
      <c r="D290" s="40">
        <v>1730.4499999999998</v>
      </c>
      <c r="E290" s="40">
        <v>1721.3499999999997</v>
      </c>
      <c r="F290" s="40">
        <v>1706.85</v>
      </c>
      <c r="G290" s="40">
        <v>1697.7499999999998</v>
      </c>
      <c r="H290" s="40">
        <v>1744.9499999999996</v>
      </c>
      <c r="I290" s="40">
        <v>1754.05</v>
      </c>
      <c r="J290" s="40">
        <v>1768.5499999999995</v>
      </c>
      <c r="K290" s="31">
        <v>1739.55</v>
      </c>
      <c r="L290" s="31">
        <v>1715.95</v>
      </c>
      <c r="M290" s="31">
        <v>25.61253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83.9</v>
      </c>
      <c r="D291" s="40">
        <v>83.183333333333337</v>
      </c>
      <c r="E291" s="40">
        <v>82.166666666666671</v>
      </c>
      <c r="F291" s="40">
        <v>80.433333333333337</v>
      </c>
      <c r="G291" s="40">
        <v>79.416666666666671</v>
      </c>
      <c r="H291" s="40">
        <v>84.916666666666671</v>
      </c>
      <c r="I291" s="40">
        <v>85.933333333333323</v>
      </c>
      <c r="J291" s="40">
        <v>87.666666666666671</v>
      </c>
      <c r="K291" s="31">
        <v>84.2</v>
      </c>
      <c r="L291" s="31">
        <v>81.45</v>
      </c>
      <c r="M291" s="31">
        <v>102.4676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3908.95</v>
      </c>
      <c r="D292" s="40">
        <v>3945.65</v>
      </c>
      <c r="E292" s="40">
        <v>3866.3</v>
      </c>
      <c r="F292" s="40">
        <v>3823.65</v>
      </c>
      <c r="G292" s="40">
        <v>3744.3</v>
      </c>
      <c r="H292" s="40">
        <v>3988.3</v>
      </c>
      <c r="I292" s="40">
        <v>4067.6499999999996</v>
      </c>
      <c r="J292" s="40">
        <v>4110.3</v>
      </c>
      <c r="K292" s="31">
        <v>4025</v>
      </c>
      <c r="L292" s="31">
        <v>3903</v>
      </c>
      <c r="M292" s="31">
        <v>2.9998300000000002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397.4</v>
      </c>
      <c r="D293" s="40">
        <v>395.0333333333333</v>
      </c>
      <c r="E293" s="40">
        <v>391.91666666666663</v>
      </c>
      <c r="F293" s="40">
        <v>386.43333333333334</v>
      </c>
      <c r="G293" s="40">
        <v>383.31666666666666</v>
      </c>
      <c r="H293" s="40">
        <v>400.51666666666659</v>
      </c>
      <c r="I293" s="40">
        <v>403.63333333333327</v>
      </c>
      <c r="J293" s="40">
        <v>409.11666666666656</v>
      </c>
      <c r="K293" s="31">
        <v>398.15</v>
      </c>
      <c r="L293" s="31">
        <v>389.55</v>
      </c>
      <c r="M293" s="31">
        <v>30.491540000000001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282.3</v>
      </c>
      <c r="D294" s="40">
        <v>282.09999999999997</v>
      </c>
      <c r="E294" s="40">
        <v>279.39999999999992</v>
      </c>
      <c r="F294" s="40">
        <v>276.49999999999994</v>
      </c>
      <c r="G294" s="40">
        <v>273.7999999999999</v>
      </c>
      <c r="H294" s="40">
        <v>284.99999999999994</v>
      </c>
      <c r="I294" s="40">
        <v>287.7</v>
      </c>
      <c r="J294" s="40">
        <v>290.59999999999997</v>
      </c>
      <c r="K294" s="31">
        <v>284.8</v>
      </c>
      <c r="L294" s="31">
        <v>279.2</v>
      </c>
      <c r="M294" s="31">
        <v>1.3130999999999999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7909.8</v>
      </c>
      <c r="D295" s="40">
        <v>7911.7833333333328</v>
      </c>
      <c r="E295" s="40">
        <v>7823.5666666666657</v>
      </c>
      <c r="F295" s="40">
        <v>7737.333333333333</v>
      </c>
      <c r="G295" s="40">
        <v>7649.1166666666659</v>
      </c>
      <c r="H295" s="40">
        <v>7998.0166666666655</v>
      </c>
      <c r="I295" s="40">
        <v>8086.2333333333327</v>
      </c>
      <c r="J295" s="40">
        <v>8172.4666666666653</v>
      </c>
      <c r="K295" s="31">
        <v>8000</v>
      </c>
      <c r="L295" s="31">
        <v>7825.55</v>
      </c>
      <c r="M295" s="31">
        <v>4.1770000000000002E-2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5272.95</v>
      </c>
      <c r="D296" s="40">
        <v>5276.15</v>
      </c>
      <c r="E296" s="40">
        <v>5226.8999999999996</v>
      </c>
      <c r="F296" s="40">
        <v>5180.8500000000004</v>
      </c>
      <c r="G296" s="40">
        <v>5131.6000000000004</v>
      </c>
      <c r="H296" s="40">
        <v>5322.1999999999989</v>
      </c>
      <c r="I296" s="40">
        <v>5371.4499999999989</v>
      </c>
      <c r="J296" s="40">
        <v>5417.4999999999982</v>
      </c>
      <c r="K296" s="31">
        <v>5325.4</v>
      </c>
      <c r="L296" s="31">
        <v>5230.1000000000004</v>
      </c>
      <c r="M296" s="31">
        <v>2.9343900000000001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1660.1</v>
      </c>
      <c r="D297" s="40">
        <v>1663.3833333333332</v>
      </c>
      <c r="E297" s="40">
        <v>1641.8166666666664</v>
      </c>
      <c r="F297" s="40">
        <v>1623.5333333333331</v>
      </c>
      <c r="G297" s="40">
        <v>1601.9666666666662</v>
      </c>
      <c r="H297" s="40">
        <v>1681.6666666666665</v>
      </c>
      <c r="I297" s="40">
        <v>1703.2333333333331</v>
      </c>
      <c r="J297" s="40">
        <v>1721.5166666666667</v>
      </c>
      <c r="K297" s="31">
        <v>1684.95</v>
      </c>
      <c r="L297" s="31">
        <v>1645.1</v>
      </c>
      <c r="M297" s="31">
        <v>33.459339999999997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649.20000000000005</v>
      </c>
      <c r="D298" s="40">
        <v>649.91666666666663</v>
      </c>
      <c r="E298" s="40">
        <v>645.13333333333321</v>
      </c>
      <c r="F298" s="40">
        <v>641.06666666666661</v>
      </c>
      <c r="G298" s="40">
        <v>636.28333333333319</v>
      </c>
      <c r="H298" s="40">
        <v>653.98333333333323</v>
      </c>
      <c r="I298" s="40">
        <v>658.76666666666677</v>
      </c>
      <c r="J298" s="40">
        <v>662.83333333333326</v>
      </c>
      <c r="K298" s="31">
        <v>654.70000000000005</v>
      </c>
      <c r="L298" s="31">
        <v>645.85</v>
      </c>
      <c r="M298" s="31">
        <v>24.618480000000002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38.1</v>
      </c>
      <c r="D299" s="40">
        <v>38.033333333333339</v>
      </c>
      <c r="E299" s="40">
        <v>37.366666666666674</v>
      </c>
      <c r="F299" s="40">
        <v>36.633333333333333</v>
      </c>
      <c r="G299" s="40">
        <v>35.966666666666669</v>
      </c>
      <c r="H299" s="40">
        <v>38.76666666666668</v>
      </c>
      <c r="I299" s="40">
        <v>39.433333333333351</v>
      </c>
      <c r="J299" s="40">
        <v>40.166666666666686</v>
      </c>
      <c r="K299" s="31">
        <v>38.700000000000003</v>
      </c>
      <c r="L299" s="31">
        <v>37.299999999999997</v>
      </c>
      <c r="M299" s="31">
        <v>16.21677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2343.6999999999998</v>
      </c>
      <c r="D300" s="40">
        <v>2388.25</v>
      </c>
      <c r="E300" s="40">
        <v>2278.5</v>
      </c>
      <c r="F300" s="40">
        <v>2213.3000000000002</v>
      </c>
      <c r="G300" s="40">
        <v>2103.5500000000002</v>
      </c>
      <c r="H300" s="40">
        <v>2453.4499999999998</v>
      </c>
      <c r="I300" s="40">
        <v>2563.1999999999998</v>
      </c>
      <c r="J300" s="40">
        <v>2628.3999999999996</v>
      </c>
      <c r="K300" s="31">
        <v>2498</v>
      </c>
      <c r="L300" s="31">
        <v>2323.0500000000002</v>
      </c>
      <c r="M300" s="31">
        <v>3.9031099999999999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952.5</v>
      </c>
      <c r="D301" s="40">
        <v>950.16666666666663</v>
      </c>
      <c r="E301" s="40">
        <v>944.33333333333326</v>
      </c>
      <c r="F301" s="40">
        <v>936.16666666666663</v>
      </c>
      <c r="G301" s="40">
        <v>930.33333333333326</v>
      </c>
      <c r="H301" s="40">
        <v>958.33333333333326</v>
      </c>
      <c r="I301" s="40">
        <v>964.16666666666652</v>
      </c>
      <c r="J301" s="40">
        <v>972.33333333333326</v>
      </c>
      <c r="K301" s="31">
        <v>956</v>
      </c>
      <c r="L301" s="31">
        <v>942</v>
      </c>
      <c r="M301" s="31">
        <v>8.8551400000000005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3955.05</v>
      </c>
      <c r="D302" s="40">
        <v>3936.25</v>
      </c>
      <c r="E302" s="40">
        <v>3875.2</v>
      </c>
      <c r="F302" s="40">
        <v>3795.35</v>
      </c>
      <c r="G302" s="40">
        <v>3734.2999999999997</v>
      </c>
      <c r="H302" s="40">
        <v>4016.1</v>
      </c>
      <c r="I302" s="40">
        <v>4077.15</v>
      </c>
      <c r="J302" s="40">
        <v>4157</v>
      </c>
      <c r="K302" s="31">
        <v>3997.3</v>
      </c>
      <c r="L302" s="31">
        <v>3856.4</v>
      </c>
      <c r="M302" s="31">
        <v>0.33726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769.05</v>
      </c>
      <c r="D303" s="40">
        <v>773.01666666666677</v>
      </c>
      <c r="E303" s="40">
        <v>761.03333333333353</v>
      </c>
      <c r="F303" s="40">
        <v>753.01666666666677</v>
      </c>
      <c r="G303" s="40">
        <v>741.03333333333353</v>
      </c>
      <c r="H303" s="40">
        <v>781.03333333333353</v>
      </c>
      <c r="I303" s="40">
        <v>793.01666666666688</v>
      </c>
      <c r="J303" s="40">
        <v>801.03333333333353</v>
      </c>
      <c r="K303" s="31">
        <v>785</v>
      </c>
      <c r="L303" s="31">
        <v>765</v>
      </c>
      <c r="M303" s="31">
        <v>0.22151000000000001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44.5</v>
      </c>
      <c r="D304" s="40">
        <v>44.666666666666664</v>
      </c>
      <c r="E304" s="40">
        <v>44.133333333333326</v>
      </c>
      <c r="F304" s="40">
        <v>43.766666666666659</v>
      </c>
      <c r="G304" s="40">
        <v>43.23333333333332</v>
      </c>
      <c r="H304" s="40">
        <v>45.033333333333331</v>
      </c>
      <c r="I304" s="40">
        <v>45.566666666666677</v>
      </c>
      <c r="J304" s="40">
        <v>45.933333333333337</v>
      </c>
      <c r="K304" s="31">
        <v>45.2</v>
      </c>
      <c r="L304" s="31">
        <v>44.3</v>
      </c>
      <c r="M304" s="31">
        <v>18.770990000000001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165.6</v>
      </c>
      <c r="D305" s="40">
        <v>165.4</v>
      </c>
      <c r="E305" s="40">
        <v>163.55000000000001</v>
      </c>
      <c r="F305" s="40">
        <v>161.5</v>
      </c>
      <c r="G305" s="40">
        <v>159.65</v>
      </c>
      <c r="H305" s="40">
        <v>167.45000000000002</v>
      </c>
      <c r="I305" s="40">
        <v>169.29999999999998</v>
      </c>
      <c r="J305" s="40">
        <v>171.35000000000002</v>
      </c>
      <c r="K305" s="31">
        <v>167.25</v>
      </c>
      <c r="L305" s="31">
        <v>163.35</v>
      </c>
      <c r="M305" s="31">
        <v>2.8211900000000001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78185.5</v>
      </c>
      <c r="D306" s="40">
        <v>77853.483333333337</v>
      </c>
      <c r="E306" s="40">
        <v>77332.016666666677</v>
      </c>
      <c r="F306" s="40">
        <v>76478.53333333334</v>
      </c>
      <c r="G306" s="40">
        <v>75957.06666666668</v>
      </c>
      <c r="H306" s="40">
        <v>78706.966666666674</v>
      </c>
      <c r="I306" s="40">
        <v>79228.433333333349</v>
      </c>
      <c r="J306" s="40">
        <v>80081.916666666672</v>
      </c>
      <c r="K306" s="31">
        <v>78374.95</v>
      </c>
      <c r="L306" s="31">
        <v>77000</v>
      </c>
      <c r="M306" s="31">
        <v>9.0450000000000003E-2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1136.8499999999999</v>
      </c>
      <c r="D307" s="40">
        <v>1136.3</v>
      </c>
      <c r="E307" s="40">
        <v>1129.5999999999999</v>
      </c>
      <c r="F307" s="40">
        <v>1122.3499999999999</v>
      </c>
      <c r="G307" s="40">
        <v>1115.6499999999999</v>
      </c>
      <c r="H307" s="40">
        <v>1143.55</v>
      </c>
      <c r="I307" s="40">
        <v>1150.2500000000002</v>
      </c>
      <c r="J307" s="40">
        <v>1157.5</v>
      </c>
      <c r="K307" s="31">
        <v>1143</v>
      </c>
      <c r="L307" s="31">
        <v>1129.05</v>
      </c>
      <c r="M307" s="31">
        <v>2.7101600000000001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4410.6499999999996</v>
      </c>
      <c r="D308" s="40">
        <v>4409.7333333333336</v>
      </c>
      <c r="E308" s="40">
        <v>4346.4666666666672</v>
      </c>
      <c r="F308" s="40">
        <v>4282.2833333333338</v>
      </c>
      <c r="G308" s="40">
        <v>4219.0166666666673</v>
      </c>
      <c r="H308" s="40">
        <v>4473.916666666667</v>
      </c>
      <c r="I308" s="40">
        <v>4537.1833333333334</v>
      </c>
      <c r="J308" s="40">
        <v>4601.3666666666668</v>
      </c>
      <c r="K308" s="31">
        <v>4473</v>
      </c>
      <c r="L308" s="31">
        <v>4345.55</v>
      </c>
      <c r="M308" s="31">
        <v>8.8190000000000004E-2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314.5</v>
      </c>
      <c r="D309" s="40">
        <v>315.85000000000002</v>
      </c>
      <c r="E309" s="40">
        <v>312.00000000000006</v>
      </c>
      <c r="F309" s="40">
        <v>309.50000000000006</v>
      </c>
      <c r="G309" s="40">
        <v>305.65000000000009</v>
      </c>
      <c r="H309" s="40">
        <v>318.35000000000002</v>
      </c>
      <c r="I309" s="40">
        <v>322.19999999999993</v>
      </c>
      <c r="J309" s="40">
        <v>324.7</v>
      </c>
      <c r="K309" s="31">
        <v>319.7</v>
      </c>
      <c r="L309" s="31">
        <v>313.35000000000002</v>
      </c>
      <c r="M309" s="31">
        <v>0.61904000000000003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159.69999999999999</v>
      </c>
      <c r="D310" s="40">
        <v>158.61666666666667</v>
      </c>
      <c r="E310" s="40">
        <v>156.83333333333334</v>
      </c>
      <c r="F310" s="40">
        <v>153.96666666666667</v>
      </c>
      <c r="G310" s="40">
        <v>152.18333333333334</v>
      </c>
      <c r="H310" s="40">
        <v>161.48333333333335</v>
      </c>
      <c r="I310" s="40">
        <v>163.26666666666665</v>
      </c>
      <c r="J310" s="40">
        <v>166.13333333333335</v>
      </c>
      <c r="K310" s="31">
        <v>160.4</v>
      </c>
      <c r="L310" s="31">
        <v>155.75</v>
      </c>
      <c r="M310" s="31">
        <v>81.590900000000005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791.55</v>
      </c>
      <c r="D311" s="40">
        <v>789.56666666666661</v>
      </c>
      <c r="E311" s="40">
        <v>784.98333333333323</v>
      </c>
      <c r="F311" s="40">
        <v>778.41666666666663</v>
      </c>
      <c r="G311" s="40">
        <v>773.83333333333326</v>
      </c>
      <c r="H311" s="40">
        <v>796.13333333333321</v>
      </c>
      <c r="I311" s="40">
        <v>800.7166666666667</v>
      </c>
      <c r="J311" s="40">
        <v>807.28333333333319</v>
      </c>
      <c r="K311" s="31">
        <v>794.15</v>
      </c>
      <c r="L311" s="31">
        <v>783</v>
      </c>
      <c r="M311" s="31">
        <v>30.28708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223.6</v>
      </c>
      <c r="D312" s="40">
        <v>224.95000000000002</v>
      </c>
      <c r="E312" s="40">
        <v>219.25000000000003</v>
      </c>
      <c r="F312" s="40">
        <v>214.9</v>
      </c>
      <c r="G312" s="40">
        <v>209.20000000000002</v>
      </c>
      <c r="H312" s="40">
        <v>229.30000000000004</v>
      </c>
      <c r="I312" s="40">
        <v>235.00000000000003</v>
      </c>
      <c r="J312" s="40">
        <v>239.35000000000005</v>
      </c>
      <c r="K312" s="31">
        <v>230.65</v>
      </c>
      <c r="L312" s="31">
        <v>220.6</v>
      </c>
      <c r="M312" s="31">
        <v>44.951799999999999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314.7</v>
      </c>
      <c r="D313" s="40">
        <v>313.34999999999997</v>
      </c>
      <c r="E313" s="40">
        <v>307.89999999999992</v>
      </c>
      <c r="F313" s="40">
        <v>301.09999999999997</v>
      </c>
      <c r="G313" s="40">
        <v>295.64999999999992</v>
      </c>
      <c r="H313" s="40">
        <v>320.14999999999992</v>
      </c>
      <c r="I313" s="40">
        <v>325.59999999999997</v>
      </c>
      <c r="J313" s="40">
        <v>332.39999999999992</v>
      </c>
      <c r="K313" s="31">
        <v>318.8</v>
      </c>
      <c r="L313" s="31">
        <v>306.55</v>
      </c>
      <c r="M313" s="31">
        <v>3.11883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784.55</v>
      </c>
      <c r="D314" s="40">
        <v>791.93333333333339</v>
      </c>
      <c r="E314" s="40">
        <v>763.86666666666679</v>
      </c>
      <c r="F314" s="40">
        <v>743.18333333333339</v>
      </c>
      <c r="G314" s="40">
        <v>715.11666666666679</v>
      </c>
      <c r="H314" s="40">
        <v>812.61666666666679</v>
      </c>
      <c r="I314" s="40">
        <v>840.68333333333339</v>
      </c>
      <c r="J314" s="40">
        <v>861.36666666666679</v>
      </c>
      <c r="K314" s="31">
        <v>820</v>
      </c>
      <c r="L314" s="31">
        <v>771.25</v>
      </c>
      <c r="M314" s="31">
        <v>6.7682500000000001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160.44999999999999</v>
      </c>
      <c r="D315" s="40">
        <v>161.06666666666666</v>
      </c>
      <c r="E315" s="40">
        <v>159.38333333333333</v>
      </c>
      <c r="F315" s="40">
        <v>158.31666666666666</v>
      </c>
      <c r="G315" s="40">
        <v>156.63333333333333</v>
      </c>
      <c r="H315" s="40">
        <v>162.13333333333333</v>
      </c>
      <c r="I315" s="40">
        <v>163.81666666666666</v>
      </c>
      <c r="J315" s="40">
        <v>164.88333333333333</v>
      </c>
      <c r="K315" s="31">
        <v>162.75</v>
      </c>
      <c r="L315" s="31">
        <v>160</v>
      </c>
      <c r="M315" s="31">
        <v>55.69312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42.75</v>
      </c>
      <c r="D316" s="40">
        <v>42.816666666666663</v>
      </c>
      <c r="E316" s="40">
        <v>42.333333333333329</v>
      </c>
      <c r="F316" s="40">
        <v>41.916666666666664</v>
      </c>
      <c r="G316" s="40">
        <v>41.43333333333333</v>
      </c>
      <c r="H316" s="40">
        <v>43.233333333333327</v>
      </c>
      <c r="I316" s="40">
        <v>43.716666666666661</v>
      </c>
      <c r="J316" s="40">
        <v>44.133333333333326</v>
      </c>
      <c r="K316" s="31">
        <v>43.3</v>
      </c>
      <c r="L316" s="31">
        <v>42.4</v>
      </c>
      <c r="M316" s="31">
        <v>7.1288200000000002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525.04999999999995</v>
      </c>
      <c r="D317" s="40">
        <v>527.48333333333323</v>
      </c>
      <c r="E317" s="40">
        <v>521.71666666666647</v>
      </c>
      <c r="F317" s="40">
        <v>518.38333333333321</v>
      </c>
      <c r="G317" s="40">
        <v>512.61666666666645</v>
      </c>
      <c r="H317" s="40">
        <v>530.81666666666649</v>
      </c>
      <c r="I317" s="40">
        <v>536.58333333333314</v>
      </c>
      <c r="J317" s="40">
        <v>539.91666666666652</v>
      </c>
      <c r="K317" s="31">
        <v>533.25</v>
      </c>
      <c r="L317" s="31">
        <v>524.15</v>
      </c>
      <c r="M317" s="31">
        <v>18.75825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6796.9</v>
      </c>
      <c r="D318" s="40">
        <v>6753.583333333333</v>
      </c>
      <c r="E318" s="40">
        <v>6697.1666666666661</v>
      </c>
      <c r="F318" s="40">
        <v>6597.4333333333334</v>
      </c>
      <c r="G318" s="40">
        <v>6541.0166666666664</v>
      </c>
      <c r="H318" s="40">
        <v>6853.3166666666657</v>
      </c>
      <c r="I318" s="40">
        <v>6909.7333333333318</v>
      </c>
      <c r="J318" s="40">
        <v>7009.4666666666653</v>
      </c>
      <c r="K318" s="31">
        <v>6810</v>
      </c>
      <c r="L318" s="31">
        <v>6653.85</v>
      </c>
      <c r="M318" s="31">
        <v>8.1944700000000008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1063.3</v>
      </c>
      <c r="D319" s="40">
        <v>1049.9166666666667</v>
      </c>
      <c r="E319" s="40">
        <v>1029.8833333333334</v>
      </c>
      <c r="F319" s="40">
        <v>996.4666666666667</v>
      </c>
      <c r="G319" s="40">
        <v>976.43333333333339</v>
      </c>
      <c r="H319" s="40">
        <v>1083.3333333333335</v>
      </c>
      <c r="I319" s="40">
        <v>1103.3666666666668</v>
      </c>
      <c r="J319" s="40">
        <v>1136.7833333333335</v>
      </c>
      <c r="K319" s="31">
        <v>1069.95</v>
      </c>
      <c r="L319" s="31">
        <v>1016.5</v>
      </c>
      <c r="M319" s="31">
        <v>8.55063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361</v>
      </c>
      <c r="D320" s="40">
        <v>354.8</v>
      </c>
      <c r="E320" s="40">
        <v>343.20000000000005</v>
      </c>
      <c r="F320" s="40">
        <v>325.40000000000003</v>
      </c>
      <c r="G320" s="40">
        <v>313.80000000000007</v>
      </c>
      <c r="H320" s="40">
        <v>372.6</v>
      </c>
      <c r="I320" s="40">
        <v>384.20000000000005</v>
      </c>
      <c r="J320" s="40">
        <v>402</v>
      </c>
      <c r="K320" s="31">
        <v>366.4</v>
      </c>
      <c r="L320" s="31">
        <v>337</v>
      </c>
      <c r="M320" s="31">
        <v>26.00675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238.05</v>
      </c>
      <c r="D321" s="40">
        <v>237.28333333333333</v>
      </c>
      <c r="E321" s="40">
        <v>232.31666666666666</v>
      </c>
      <c r="F321" s="40">
        <v>226.58333333333334</v>
      </c>
      <c r="G321" s="40">
        <v>221.61666666666667</v>
      </c>
      <c r="H321" s="40">
        <v>243.01666666666665</v>
      </c>
      <c r="I321" s="40">
        <v>247.98333333333329</v>
      </c>
      <c r="J321" s="40">
        <v>253.71666666666664</v>
      </c>
      <c r="K321" s="31">
        <v>242.25</v>
      </c>
      <c r="L321" s="31">
        <v>231.55</v>
      </c>
      <c r="M321" s="31">
        <v>4.2416400000000003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2788.35</v>
      </c>
      <c r="D322" s="40">
        <v>2771.9333333333329</v>
      </c>
      <c r="E322" s="40">
        <v>2734.4166666666661</v>
      </c>
      <c r="F322" s="40">
        <v>2680.4833333333331</v>
      </c>
      <c r="G322" s="40">
        <v>2642.9666666666662</v>
      </c>
      <c r="H322" s="40">
        <v>2825.8666666666659</v>
      </c>
      <c r="I322" s="40">
        <v>2863.3833333333332</v>
      </c>
      <c r="J322" s="40">
        <v>2917.3166666666657</v>
      </c>
      <c r="K322" s="31">
        <v>2809.45</v>
      </c>
      <c r="L322" s="31">
        <v>2718</v>
      </c>
      <c r="M322" s="31">
        <v>1.62046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3600.25</v>
      </c>
      <c r="D323" s="40">
        <v>3620.75</v>
      </c>
      <c r="E323" s="40">
        <v>3560.05</v>
      </c>
      <c r="F323" s="40">
        <v>3519.8500000000004</v>
      </c>
      <c r="G323" s="40">
        <v>3459.1500000000005</v>
      </c>
      <c r="H323" s="40">
        <v>3660.95</v>
      </c>
      <c r="I323" s="40">
        <v>3721.6499999999996</v>
      </c>
      <c r="J323" s="40">
        <v>3761.8499999999995</v>
      </c>
      <c r="K323" s="31">
        <v>3681.45</v>
      </c>
      <c r="L323" s="31">
        <v>3580.55</v>
      </c>
      <c r="M323" s="31">
        <v>10.92305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122</v>
      </c>
      <c r="D324" s="40">
        <v>121.8</v>
      </c>
      <c r="E324" s="40">
        <v>120.3</v>
      </c>
      <c r="F324" s="40">
        <v>118.6</v>
      </c>
      <c r="G324" s="40">
        <v>117.1</v>
      </c>
      <c r="H324" s="40">
        <v>123.5</v>
      </c>
      <c r="I324" s="40">
        <v>125</v>
      </c>
      <c r="J324" s="40">
        <v>126.7</v>
      </c>
      <c r="K324" s="31">
        <v>123.3</v>
      </c>
      <c r="L324" s="31">
        <v>120.1</v>
      </c>
      <c r="M324" s="31">
        <v>3.4256099999999998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715.1</v>
      </c>
      <c r="D325" s="40">
        <v>719.7166666666667</v>
      </c>
      <c r="E325" s="40">
        <v>709.38333333333344</v>
      </c>
      <c r="F325" s="40">
        <v>703.66666666666674</v>
      </c>
      <c r="G325" s="40">
        <v>693.33333333333348</v>
      </c>
      <c r="H325" s="40">
        <v>725.43333333333339</v>
      </c>
      <c r="I325" s="40">
        <v>735.76666666666665</v>
      </c>
      <c r="J325" s="40">
        <v>741.48333333333335</v>
      </c>
      <c r="K325" s="31">
        <v>730.05</v>
      </c>
      <c r="L325" s="31">
        <v>714</v>
      </c>
      <c r="M325" s="31">
        <v>1.9002399999999999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182.4</v>
      </c>
      <c r="D326" s="40">
        <v>182.78333333333333</v>
      </c>
      <c r="E326" s="40">
        <v>181.61666666666667</v>
      </c>
      <c r="F326" s="40">
        <v>180.83333333333334</v>
      </c>
      <c r="G326" s="40">
        <v>179.66666666666669</v>
      </c>
      <c r="H326" s="40">
        <v>183.56666666666666</v>
      </c>
      <c r="I326" s="40">
        <v>184.73333333333335</v>
      </c>
      <c r="J326" s="40">
        <v>185.51666666666665</v>
      </c>
      <c r="K326" s="31">
        <v>183.95</v>
      </c>
      <c r="L326" s="31">
        <v>182</v>
      </c>
      <c r="M326" s="31">
        <v>1.1209899999999999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830.1</v>
      </c>
      <c r="D327" s="40">
        <v>826.4</v>
      </c>
      <c r="E327" s="40">
        <v>796.8</v>
      </c>
      <c r="F327" s="40">
        <v>763.5</v>
      </c>
      <c r="G327" s="40">
        <v>733.9</v>
      </c>
      <c r="H327" s="40">
        <v>859.69999999999993</v>
      </c>
      <c r="I327" s="40">
        <v>889.30000000000007</v>
      </c>
      <c r="J327" s="40">
        <v>922.59999999999991</v>
      </c>
      <c r="K327" s="31">
        <v>856</v>
      </c>
      <c r="L327" s="31">
        <v>793.1</v>
      </c>
      <c r="M327" s="31">
        <v>16.064019999999999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2865.05</v>
      </c>
      <c r="D328" s="40">
        <v>2884.9833333333336</v>
      </c>
      <c r="E328" s="40">
        <v>2833.0666666666671</v>
      </c>
      <c r="F328" s="40">
        <v>2801.0833333333335</v>
      </c>
      <c r="G328" s="40">
        <v>2749.166666666667</v>
      </c>
      <c r="H328" s="40">
        <v>2916.9666666666672</v>
      </c>
      <c r="I328" s="40">
        <v>2968.8833333333332</v>
      </c>
      <c r="J328" s="40">
        <v>3000.8666666666672</v>
      </c>
      <c r="K328" s="31">
        <v>2936.9</v>
      </c>
      <c r="L328" s="31">
        <v>2853</v>
      </c>
      <c r="M328" s="31">
        <v>6.8857499999999998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1520.3</v>
      </c>
      <c r="D329" s="40">
        <v>1527.4166666666667</v>
      </c>
      <c r="E329" s="40">
        <v>1491.8333333333335</v>
      </c>
      <c r="F329" s="40">
        <v>1463.3666666666668</v>
      </c>
      <c r="G329" s="40">
        <v>1427.7833333333335</v>
      </c>
      <c r="H329" s="40">
        <v>1555.8833333333334</v>
      </c>
      <c r="I329" s="40">
        <v>1591.4666666666669</v>
      </c>
      <c r="J329" s="40">
        <v>1619.9333333333334</v>
      </c>
      <c r="K329" s="31">
        <v>1563</v>
      </c>
      <c r="L329" s="31">
        <v>1498.95</v>
      </c>
      <c r="M329" s="31">
        <v>12.9191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1503.2</v>
      </c>
      <c r="D330" s="40">
        <v>1505.9166666666667</v>
      </c>
      <c r="E330" s="40">
        <v>1493.0333333333335</v>
      </c>
      <c r="F330" s="40">
        <v>1482.8666666666668</v>
      </c>
      <c r="G330" s="40">
        <v>1469.9833333333336</v>
      </c>
      <c r="H330" s="40">
        <v>1516.0833333333335</v>
      </c>
      <c r="I330" s="40">
        <v>1528.9666666666667</v>
      </c>
      <c r="J330" s="40">
        <v>1539.1333333333334</v>
      </c>
      <c r="K330" s="31">
        <v>1518.8</v>
      </c>
      <c r="L330" s="31">
        <v>1495.75</v>
      </c>
      <c r="M330" s="31">
        <v>8.2273499999999995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948.35</v>
      </c>
      <c r="D331" s="40">
        <v>945</v>
      </c>
      <c r="E331" s="40">
        <v>938.4</v>
      </c>
      <c r="F331" s="40">
        <v>928.44999999999993</v>
      </c>
      <c r="G331" s="40">
        <v>921.84999999999991</v>
      </c>
      <c r="H331" s="40">
        <v>954.95</v>
      </c>
      <c r="I331" s="40">
        <v>961.55</v>
      </c>
      <c r="J331" s="40">
        <v>971.50000000000011</v>
      </c>
      <c r="K331" s="31">
        <v>951.6</v>
      </c>
      <c r="L331" s="31">
        <v>935.05</v>
      </c>
      <c r="M331" s="31">
        <v>1.60825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44.45</v>
      </c>
      <c r="D332" s="40">
        <v>44.65</v>
      </c>
      <c r="E332" s="40">
        <v>43.8</v>
      </c>
      <c r="F332" s="40">
        <v>43.15</v>
      </c>
      <c r="G332" s="40">
        <v>42.3</v>
      </c>
      <c r="H332" s="40">
        <v>45.3</v>
      </c>
      <c r="I332" s="40">
        <v>46.150000000000006</v>
      </c>
      <c r="J332" s="40">
        <v>46.8</v>
      </c>
      <c r="K332" s="31">
        <v>45.5</v>
      </c>
      <c r="L332" s="31">
        <v>44</v>
      </c>
      <c r="M332" s="31">
        <v>45.79372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77.599999999999994</v>
      </c>
      <c r="D333" s="40">
        <v>77.716666666666654</v>
      </c>
      <c r="E333" s="40">
        <v>76.433333333333309</v>
      </c>
      <c r="F333" s="40">
        <v>75.266666666666652</v>
      </c>
      <c r="G333" s="40">
        <v>73.983333333333306</v>
      </c>
      <c r="H333" s="40">
        <v>78.883333333333312</v>
      </c>
      <c r="I333" s="40">
        <v>80.166666666666643</v>
      </c>
      <c r="J333" s="40">
        <v>81.333333333333314</v>
      </c>
      <c r="K333" s="31">
        <v>79</v>
      </c>
      <c r="L333" s="31">
        <v>76.55</v>
      </c>
      <c r="M333" s="31">
        <v>32.571060000000003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572.70000000000005</v>
      </c>
      <c r="D334" s="40">
        <v>575.08333333333337</v>
      </c>
      <c r="E334" s="40">
        <v>566.66666666666674</v>
      </c>
      <c r="F334" s="40">
        <v>560.63333333333333</v>
      </c>
      <c r="G334" s="40">
        <v>552.2166666666667</v>
      </c>
      <c r="H334" s="40">
        <v>581.11666666666679</v>
      </c>
      <c r="I334" s="40">
        <v>589.53333333333353</v>
      </c>
      <c r="J334" s="40">
        <v>595.56666666666683</v>
      </c>
      <c r="K334" s="31">
        <v>583.5</v>
      </c>
      <c r="L334" s="31">
        <v>569.04999999999995</v>
      </c>
      <c r="M334" s="31">
        <v>0.46427000000000002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26.7</v>
      </c>
      <c r="D335" s="40">
        <v>26.666666666666668</v>
      </c>
      <c r="E335" s="40">
        <v>26.583333333333336</v>
      </c>
      <c r="F335" s="40">
        <v>26.466666666666669</v>
      </c>
      <c r="G335" s="40">
        <v>26.383333333333336</v>
      </c>
      <c r="H335" s="40">
        <v>26.783333333333335</v>
      </c>
      <c r="I335" s="40">
        <v>26.866666666666671</v>
      </c>
      <c r="J335" s="40">
        <v>26.983333333333334</v>
      </c>
      <c r="K335" s="31">
        <v>26.75</v>
      </c>
      <c r="L335" s="31">
        <v>26.55</v>
      </c>
      <c r="M335" s="31">
        <v>27.929310000000001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51.6</v>
      </c>
      <c r="D336" s="40">
        <v>51.933333333333337</v>
      </c>
      <c r="E336" s="40">
        <v>50.966666666666676</v>
      </c>
      <c r="F336" s="40">
        <v>50.333333333333336</v>
      </c>
      <c r="G336" s="40">
        <v>49.366666666666674</v>
      </c>
      <c r="H336" s="40">
        <v>52.566666666666677</v>
      </c>
      <c r="I336" s="40">
        <v>53.533333333333346</v>
      </c>
      <c r="J336" s="40">
        <v>54.166666666666679</v>
      </c>
      <c r="K336" s="31">
        <v>52.9</v>
      </c>
      <c r="L336" s="31">
        <v>51.3</v>
      </c>
      <c r="M336" s="31">
        <v>21.299880000000002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155.55000000000001</v>
      </c>
      <c r="D337" s="40">
        <v>155.04999999999998</v>
      </c>
      <c r="E337" s="40">
        <v>154.09999999999997</v>
      </c>
      <c r="F337" s="40">
        <v>152.64999999999998</v>
      </c>
      <c r="G337" s="40">
        <v>151.69999999999996</v>
      </c>
      <c r="H337" s="40">
        <v>156.49999999999997</v>
      </c>
      <c r="I337" s="40">
        <v>157.44999999999996</v>
      </c>
      <c r="J337" s="40">
        <v>158.89999999999998</v>
      </c>
      <c r="K337" s="31">
        <v>156</v>
      </c>
      <c r="L337" s="31">
        <v>153.6</v>
      </c>
      <c r="M337" s="31">
        <v>145.97197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281.60000000000002</v>
      </c>
      <c r="D338" s="40">
        <v>281.18333333333334</v>
      </c>
      <c r="E338" s="40">
        <v>275.41666666666669</v>
      </c>
      <c r="F338" s="40">
        <v>269.23333333333335</v>
      </c>
      <c r="G338" s="40">
        <v>263.4666666666667</v>
      </c>
      <c r="H338" s="40">
        <v>287.36666666666667</v>
      </c>
      <c r="I338" s="40">
        <v>293.13333333333333</v>
      </c>
      <c r="J338" s="40">
        <v>299.31666666666666</v>
      </c>
      <c r="K338" s="31">
        <v>286.95</v>
      </c>
      <c r="L338" s="31">
        <v>275</v>
      </c>
      <c r="M338" s="31">
        <v>31.031980000000001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114.95</v>
      </c>
      <c r="D339" s="40">
        <v>114.56666666666666</v>
      </c>
      <c r="E339" s="40">
        <v>113.63333333333333</v>
      </c>
      <c r="F339" s="40">
        <v>112.31666666666666</v>
      </c>
      <c r="G339" s="40">
        <v>111.38333333333333</v>
      </c>
      <c r="H339" s="40">
        <v>115.88333333333333</v>
      </c>
      <c r="I339" s="40">
        <v>116.81666666666666</v>
      </c>
      <c r="J339" s="40">
        <v>118.13333333333333</v>
      </c>
      <c r="K339" s="31">
        <v>115.5</v>
      </c>
      <c r="L339" s="31">
        <v>113.25</v>
      </c>
      <c r="M339" s="31">
        <v>99.151700000000005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530.15</v>
      </c>
      <c r="D340" s="40">
        <v>524.9</v>
      </c>
      <c r="E340" s="40">
        <v>517.29999999999995</v>
      </c>
      <c r="F340" s="40">
        <v>504.44999999999993</v>
      </c>
      <c r="G340" s="40">
        <v>496.84999999999991</v>
      </c>
      <c r="H340" s="40">
        <v>537.75</v>
      </c>
      <c r="I340" s="40">
        <v>545.35000000000014</v>
      </c>
      <c r="J340" s="40">
        <v>558.20000000000005</v>
      </c>
      <c r="K340" s="31">
        <v>532.5</v>
      </c>
      <c r="L340" s="31">
        <v>512.04999999999995</v>
      </c>
      <c r="M340" s="31">
        <v>2.2663899999999999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87.95</v>
      </c>
      <c r="D341" s="40">
        <v>87.316666666666663</v>
      </c>
      <c r="E341" s="40">
        <v>85.633333333333326</v>
      </c>
      <c r="F341" s="40">
        <v>83.316666666666663</v>
      </c>
      <c r="G341" s="40">
        <v>81.633333333333326</v>
      </c>
      <c r="H341" s="40">
        <v>89.633333333333326</v>
      </c>
      <c r="I341" s="40">
        <v>91.316666666666663</v>
      </c>
      <c r="J341" s="40">
        <v>93.633333333333326</v>
      </c>
      <c r="K341" s="31">
        <v>89</v>
      </c>
      <c r="L341" s="31">
        <v>85</v>
      </c>
      <c r="M341" s="31">
        <v>619.88977999999997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55.55</v>
      </c>
      <c r="D342" s="40">
        <v>55.516666666666673</v>
      </c>
      <c r="E342" s="40">
        <v>55.033333333333346</v>
      </c>
      <c r="F342" s="40">
        <v>54.516666666666673</v>
      </c>
      <c r="G342" s="40">
        <v>54.033333333333346</v>
      </c>
      <c r="H342" s="40">
        <v>56.033333333333346</v>
      </c>
      <c r="I342" s="40">
        <v>56.51666666666668</v>
      </c>
      <c r="J342" s="40">
        <v>57.033333333333346</v>
      </c>
      <c r="K342" s="31">
        <v>56</v>
      </c>
      <c r="L342" s="31">
        <v>55</v>
      </c>
      <c r="M342" s="31">
        <v>8.7115399999999994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3924.7</v>
      </c>
      <c r="D343" s="40">
        <v>3924.5666666666671</v>
      </c>
      <c r="E343" s="40">
        <v>3870.1333333333341</v>
      </c>
      <c r="F343" s="40">
        <v>3815.5666666666671</v>
      </c>
      <c r="G343" s="40">
        <v>3761.1333333333341</v>
      </c>
      <c r="H343" s="40">
        <v>3979.1333333333341</v>
      </c>
      <c r="I343" s="40">
        <v>4033.5666666666675</v>
      </c>
      <c r="J343" s="40">
        <v>4088.1333333333341</v>
      </c>
      <c r="K343" s="31">
        <v>3979</v>
      </c>
      <c r="L343" s="31">
        <v>3870</v>
      </c>
      <c r="M343" s="31">
        <v>5.3643099999999997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19742.25</v>
      </c>
      <c r="D344" s="40">
        <v>19849.666666666668</v>
      </c>
      <c r="E344" s="40">
        <v>19576.833333333336</v>
      </c>
      <c r="F344" s="40">
        <v>19411.416666666668</v>
      </c>
      <c r="G344" s="40">
        <v>19138.583333333336</v>
      </c>
      <c r="H344" s="40">
        <v>20015.083333333336</v>
      </c>
      <c r="I344" s="40">
        <v>20287.916666666672</v>
      </c>
      <c r="J344" s="40">
        <v>20453.333333333336</v>
      </c>
      <c r="K344" s="31">
        <v>20122.5</v>
      </c>
      <c r="L344" s="31">
        <v>19684.25</v>
      </c>
      <c r="M344" s="31">
        <v>1.33958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48.65</v>
      </c>
      <c r="D345" s="40">
        <v>49.016666666666673</v>
      </c>
      <c r="E345" s="40">
        <v>48.033333333333346</v>
      </c>
      <c r="F345" s="40">
        <v>47.416666666666671</v>
      </c>
      <c r="G345" s="40">
        <v>46.433333333333344</v>
      </c>
      <c r="H345" s="40">
        <v>49.633333333333347</v>
      </c>
      <c r="I345" s="40">
        <v>50.616666666666681</v>
      </c>
      <c r="J345" s="40">
        <v>51.233333333333348</v>
      </c>
      <c r="K345" s="31">
        <v>50</v>
      </c>
      <c r="L345" s="31">
        <v>48.4</v>
      </c>
      <c r="M345" s="31">
        <v>4.6346800000000004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2751.4</v>
      </c>
      <c r="D346" s="40">
        <v>2758.8666666666663</v>
      </c>
      <c r="E346" s="40">
        <v>2707.7333333333327</v>
      </c>
      <c r="F346" s="40">
        <v>2664.0666666666662</v>
      </c>
      <c r="G346" s="40">
        <v>2612.9333333333325</v>
      </c>
      <c r="H346" s="40">
        <v>2802.5333333333328</v>
      </c>
      <c r="I346" s="40">
        <v>2853.666666666667</v>
      </c>
      <c r="J346" s="40">
        <v>2897.333333333333</v>
      </c>
      <c r="K346" s="31">
        <v>2810</v>
      </c>
      <c r="L346" s="31">
        <v>2715.2</v>
      </c>
      <c r="M346" s="31">
        <v>0.16902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420.65</v>
      </c>
      <c r="D347" s="40">
        <v>417.41666666666669</v>
      </c>
      <c r="E347" s="40">
        <v>410.43333333333339</v>
      </c>
      <c r="F347" s="40">
        <v>400.2166666666667</v>
      </c>
      <c r="G347" s="40">
        <v>393.23333333333341</v>
      </c>
      <c r="H347" s="40">
        <v>427.63333333333338</v>
      </c>
      <c r="I347" s="40">
        <v>434.61666666666662</v>
      </c>
      <c r="J347" s="40">
        <v>444.83333333333337</v>
      </c>
      <c r="K347" s="31">
        <v>424.4</v>
      </c>
      <c r="L347" s="31">
        <v>407.2</v>
      </c>
      <c r="M347" s="31">
        <v>21.3994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698.2</v>
      </c>
      <c r="D348" s="40">
        <v>690.48333333333323</v>
      </c>
      <c r="E348" s="40">
        <v>678.01666666666642</v>
      </c>
      <c r="F348" s="40">
        <v>657.83333333333314</v>
      </c>
      <c r="G348" s="40">
        <v>645.36666666666633</v>
      </c>
      <c r="H348" s="40">
        <v>710.66666666666652</v>
      </c>
      <c r="I348" s="40">
        <v>723.13333333333344</v>
      </c>
      <c r="J348" s="40">
        <v>743.31666666666661</v>
      </c>
      <c r="K348" s="31">
        <v>702.95</v>
      </c>
      <c r="L348" s="31">
        <v>670.3</v>
      </c>
      <c r="M348" s="31">
        <v>2.2294700000000001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120.15</v>
      </c>
      <c r="D349" s="40">
        <v>119.10000000000001</v>
      </c>
      <c r="E349" s="40">
        <v>117.80000000000001</v>
      </c>
      <c r="F349" s="40">
        <v>115.45</v>
      </c>
      <c r="G349" s="40">
        <v>114.15</v>
      </c>
      <c r="H349" s="40">
        <v>121.45000000000002</v>
      </c>
      <c r="I349" s="40">
        <v>122.75</v>
      </c>
      <c r="J349" s="40">
        <v>125.10000000000002</v>
      </c>
      <c r="K349" s="31">
        <v>120.4</v>
      </c>
      <c r="L349" s="31">
        <v>116.75</v>
      </c>
      <c r="M349" s="31">
        <v>159.33413999999999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174.05</v>
      </c>
      <c r="D350" s="40">
        <v>175.54999999999998</v>
      </c>
      <c r="E350" s="40">
        <v>171.99999999999997</v>
      </c>
      <c r="F350" s="40">
        <v>169.95</v>
      </c>
      <c r="G350" s="40">
        <v>166.39999999999998</v>
      </c>
      <c r="H350" s="40">
        <v>177.59999999999997</v>
      </c>
      <c r="I350" s="40">
        <v>181.14999999999998</v>
      </c>
      <c r="J350" s="40">
        <v>183.19999999999996</v>
      </c>
      <c r="K350" s="31">
        <v>179.1</v>
      </c>
      <c r="L350" s="31">
        <v>173.5</v>
      </c>
      <c r="M350" s="31">
        <v>8.8790899999999997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4713.8500000000004</v>
      </c>
      <c r="D351" s="40">
        <v>4758.95</v>
      </c>
      <c r="E351" s="40">
        <v>4657.8999999999996</v>
      </c>
      <c r="F351" s="40">
        <v>4601.95</v>
      </c>
      <c r="G351" s="40">
        <v>4500.8999999999996</v>
      </c>
      <c r="H351" s="40">
        <v>4814.8999999999996</v>
      </c>
      <c r="I351" s="40">
        <v>4915.9500000000007</v>
      </c>
      <c r="J351" s="40">
        <v>4971.8999999999996</v>
      </c>
      <c r="K351" s="31">
        <v>4860</v>
      </c>
      <c r="L351" s="31">
        <v>4703</v>
      </c>
      <c r="M351" s="31">
        <v>1.63009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329.7</v>
      </c>
      <c r="D352" s="40">
        <v>328.01666666666671</v>
      </c>
      <c r="E352" s="40">
        <v>323.03333333333342</v>
      </c>
      <c r="F352" s="40">
        <v>316.36666666666673</v>
      </c>
      <c r="G352" s="40">
        <v>311.38333333333344</v>
      </c>
      <c r="H352" s="40">
        <v>334.68333333333339</v>
      </c>
      <c r="I352" s="40">
        <v>339.66666666666663</v>
      </c>
      <c r="J352" s="40">
        <v>346.33333333333337</v>
      </c>
      <c r="K352" s="31">
        <v>333</v>
      </c>
      <c r="L352" s="31">
        <v>321.35000000000002</v>
      </c>
      <c r="M352" s="31">
        <v>4.3219000000000003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3317.9</v>
      </c>
      <c r="D354" s="40">
        <v>3302.8333333333335</v>
      </c>
      <c r="E354" s="40">
        <v>3216.0666666666671</v>
      </c>
      <c r="F354" s="40">
        <v>3114.2333333333336</v>
      </c>
      <c r="G354" s="40">
        <v>3027.4666666666672</v>
      </c>
      <c r="H354" s="40">
        <v>3404.666666666667</v>
      </c>
      <c r="I354" s="40">
        <v>3491.4333333333334</v>
      </c>
      <c r="J354" s="40">
        <v>3593.2666666666669</v>
      </c>
      <c r="K354" s="31">
        <v>3389.6</v>
      </c>
      <c r="L354" s="31">
        <v>3201</v>
      </c>
      <c r="M354" s="31">
        <v>7.4256799999999998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646.65</v>
      </c>
      <c r="D355" s="40">
        <v>651.81666666666661</v>
      </c>
      <c r="E355" s="40">
        <v>639.83333333333326</v>
      </c>
      <c r="F355" s="40">
        <v>633.01666666666665</v>
      </c>
      <c r="G355" s="40">
        <v>621.0333333333333</v>
      </c>
      <c r="H355" s="40">
        <v>658.63333333333321</v>
      </c>
      <c r="I355" s="40">
        <v>670.61666666666656</v>
      </c>
      <c r="J355" s="40">
        <v>677.43333333333317</v>
      </c>
      <c r="K355" s="31">
        <v>663.8</v>
      </c>
      <c r="L355" s="31">
        <v>645</v>
      </c>
      <c r="M355" s="31">
        <v>0.45843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310.05</v>
      </c>
      <c r="D356" s="40">
        <v>311.43333333333334</v>
      </c>
      <c r="E356" s="40">
        <v>305.06666666666666</v>
      </c>
      <c r="F356" s="40">
        <v>300.08333333333331</v>
      </c>
      <c r="G356" s="40">
        <v>293.71666666666664</v>
      </c>
      <c r="H356" s="40">
        <v>316.41666666666669</v>
      </c>
      <c r="I356" s="40">
        <v>322.78333333333336</v>
      </c>
      <c r="J356" s="40">
        <v>327.76666666666671</v>
      </c>
      <c r="K356" s="31">
        <v>317.8</v>
      </c>
      <c r="L356" s="31">
        <v>306.45</v>
      </c>
      <c r="M356" s="31">
        <v>4.2245900000000001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1334.8</v>
      </c>
      <c r="D357" s="40">
        <v>1335.2</v>
      </c>
      <c r="E357" s="40">
        <v>1320.6000000000001</v>
      </c>
      <c r="F357" s="40">
        <v>1306.4000000000001</v>
      </c>
      <c r="G357" s="40">
        <v>1291.8000000000002</v>
      </c>
      <c r="H357" s="40">
        <v>1349.4</v>
      </c>
      <c r="I357" s="40">
        <v>1364</v>
      </c>
      <c r="J357" s="40">
        <v>1378.2</v>
      </c>
      <c r="K357" s="31">
        <v>1349.8</v>
      </c>
      <c r="L357" s="31">
        <v>1321</v>
      </c>
      <c r="M357" s="31">
        <v>7.6727499999999997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31424.2</v>
      </c>
      <c r="D358" s="40">
        <v>31271.383333333331</v>
      </c>
      <c r="E358" s="40">
        <v>31052.766666666663</v>
      </c>
      <c r="F358" s="40">
        <v>30681.333333333332</v>
      </c>
      <c r="G358" s="40">
        <v>30462.716666666664</v>
      </c>
      <c r="H358" s="40">
        <v>31642.816666666662</v>
      </c>
      <c r="I358" s="40">
        <v>31861.433333333331</v>
      </c>
      <c r="J358" s="40">
        <v>32232.866666666661</v>
      </c>
      <c r="K358" s="31">
        <v>31490</v>
      </c>
      <c r="L358" s="31">
        <v>30899.95</v>
      </c>
      <c r="M358" s="31">
        <v>0.21906999999999999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3323.35</v>
      </c>
      <c r="D359" s="40">
        <v>3310.2999999999997</v>
      </c>
      <c r="E359" s="40">
        <v>3283.0499999999993</v>
      </c>
      <c r="F359" s="40">
        <v>3242.7499999999995</v>
      </c>
      <c r="G359" s="40">
        <v>3215.4999999999991</v>
      </c>
      <c r="H359" s="40">
        <v>3350.5999999999995</v>
      </c>
      <c r="I359" s="40">
        <v>3377.8500000000004</v>
      </c>
      <c r="J359" s="40">
        <v>3418.1499999999996</v>
      </c>
      <c r="K359" s="31">
        <v>3337.55</v>
      </c>
      <c r="L359" s="31">
        <v>3270</v>
      </c>
      <c r="M359" s="31">
        <v>3.6322299999999998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230.3</v>
      </c>
      <c r="D360" s="40">
        <v>229.6</v>
      </c>
      <c r="E360" s="40">
        <v>228.2</v>
      </c>
      <c r="F360" s="40">
        <v>226.1</v>
      </c>
      <c r="G360" s="40">
        <v>224.7</v>
      </c>
      <c r="H360" s="40">
        <v>231.7</v>
      </c>
      <c r="I360" s="40">
        <v>233.10000000000002</v>
      </c>
      <c r="J360" s="40">
        <v>235.2</v>
      </c>
      <c r="K360" s="31">
        <v>231</v>
      </c>
      <c r="L360" s="31">
        <v>227.5</v>
      </c>
      <c r="M360" s="31">
        <v>26.789429999999999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5730.4</v>
      </c>
      <c r="D361" s="40">
        <v>5696.833333333333</v>
      </c>
      <c r="E361" s="40">
        <v>5626.2666666666664</v>
      </c>
      <c r="F361" s="40">
        <v>5522.1333333333332</v>
      </c>
      <c r="G361" s="40">
        <v>5451.5666666666666</v>
      </c>
      <c r="H361" s="40">
        <v>5800.9666666666662</v>
      </c>
      <c r="I361" s="40">
        <v>5871.5333333333338</v>
      </c>
      <c r="J361" s="40">
        <v>5975.6666666666661</v>
      </c>
      <c r="K361" s="31">
        <v>5767.4</v>
      </c>
      <c r="L361" s="31">
        <v>5592.7</v>
      </c>
      <c r="M361" s="31">
        <v>0.52498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246</v>
      </c>
      <c r="D362" s="40">
        <v>245.03333333333333</v>
      </c>
      <c r="E362" s="40">
        <v>240.96666666666667</v>
      </c>
      <c r="F362" s="40">
        <v>235.93333333333334</v>
      </c>
      <c r="G362" s="40">
        <v>231.86666666666667</v>
      </c>
      <c r="H362" s="40">
        <v>250.06666666666666</v>
      </c>
      <c r="I362" s="40">
        <v>254.13333333333333</v>
      </c>
      <c r="J362" s="40">
        <v>259.16666666666663</v>
      </c>
      <c r="K362" s="31">
        <v>249.1</v>
      </c>
      <c r="L362" s="31">
        <v>240</v>
      </c>
      <c r="M362" s="31">
        <v>13.36096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870.5</v>
      </c>
      <c r="D363" s="40">
        <v>870.2833333333333</v>
      </c>
      <c r="E363" s="40">
        <v>855.21666666666658</v>
      </c>
      <c r="F363" s="40">
        <v>839.93333333333328</v>
      </c>
      <c r="G363" s="40">
        <v>824.86666666666656</v>
      </c>
      <c r="H363" s="40">
        <v>885.56666666666661</v>
      </c>
      <c r="I363" s="40">
        <v>900.63333333333321</v>
      </c>
      <c r="J363" s="40">
        <v>915.91666666666663</v>
      </c>
      <c r="K363" s="31">
        <v>885.35</v>
      </c>
      <c r="L363" s="31">
        <v>855</v>
      </c>
      <c r="M363" s="31">
        <v>1.92587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2262.15</v>
      </c>
      <c r="D364" s="40">
        <v>2252.0499999999997</v>
      </c>
      <c r="E364" s="40">
        <v>2225.0999999999995</v>
      </c>
      <c r="F364" s="40">
        <v>2188.0499999999997</v>
      </c>
      <c r="G364" s="40">
        <v>2161.0999999999995</v>
      </c>
      <c r="H364" s="40">
        <v>2289.0999999999995</v>
      </c>
      <c r="I364" s="40">
        <v>2316.0499999999993</v>
      </c>
      <c r="J364" s="40">
        <v>2353.0999999999995</v>
      </c>
      <c r="K364" s="31">
        <v>2279</v>
      </c>
      <c r="L364" s="31">
        <v>2215</v>
      </c>
      <c r="M364" s="31">
        <v>4.6181599999999996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2599.5</v>
      </c>
      <c r="D365" s="40">
        <v>2613.4833333333331</v>
      </c>
      <c r="E365" s="40">
        <v>2567.0166666666664</v>
      </c>
      <c r="F365" s="40">
        <v>2534.5333333333333</v>
      </c>
      <c r="G365" s="40">
        <v>2488.0666666666666</v>
      </c>
      <c r="H365" s="40">
        <v>2645.9666666666662</v>
      </c>
      <c r="I365" s="40">
        <v>2692.4333333333325</v>
      </c>
      <c r="J365" s="40">
        <v>2724.9166666666661</v>
      </c>
      <c r="K365" s="31">
        <v>2659.95</v>
      </c>
      <c r="L365" s="31">
        <v>2581</v>
      </c>
      <c r="M365" s="31">
        <v>7.3081100000000001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939.95</v>
      </c>
      <c r="D366" s="40">
        <v>943.51666666666677</v>
      </c>
      <c r="E366" s="40">
        <v>925.58333333333348</v>
      </c>
      <c r="F366" s="40">
        <v>911.2166666666667</v>
      </c>
      <c r="G366" s="40">
        <v>893.28333333333342</v>
      </c>
      <c r="H366" s="40">
        <v>957.88333333333355</v>
      </c>
      <c r="I366" s="40">
        <v>975.81666666666672</v>
      </c>
      <c r="J366" s="40">
        <v>990.18333333333362</v>
      </c>
      <c r="K366" s="31">
        <v>961.45</v>
      </c>
      <c r="L366" s="31">
        <v>929.15</v>
      </c>
      <c r="M366" s="31">
        <v>0.90774999999999995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2033.55</v>
      </c>
      <c r="D367" s="40">
        <v>1994.6166666666668</v>
      </c>
      <c r="E367" s="40">
        <v>1941.2333333333336</v>
      </c>
      <c r="F367" s="40">
        <v>1848.9166666666667</v>
      </c>
      <c r="G367" s="40">
        <v>1795.5333333333335</v>
      </c>
      <c r="H367" s="40">
        <v>2086.9333333333334</v>
      </c>
      <c r="I367" s="40">
        <v>2140.3166666666666</v>
      </c>
      <c r="J367" s="40">
        <v>2232.6333333333337</v>
      </c>
      <c r="K367" s="31">
        <v>2048</v>
      </c>
      <c r="L367" s="31">
        <v>1902.3</v>
      </c>
      <c r="M367" s="31">
        <v>17.456510000000002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1486.2</v>
      </c>
      <c r="D368" s="40">
        <v>1489.3999999999999</v>
      </c>
      <c r="E368" s="40">
        <v>1476.7999999999997</v>
      </c>
      <c r="F368" s="40">
        <v>1467.3999999999999</v>
      </c>
      <c r="G368" s="40">
        <v>1454.7999999999997</v>
      </c>
      <c r="H368" s="40">
        <v>1498.7999999999997</v>
      </c>
      <c r="I368" s="40">
        <v>1511.3999999999996</v>
      </c>
      <c r="J368" s="40">
        <v>1520.7999999999997</v>
      </c>
      <c r="K368" s="31">
        <v>1502</v>
      </c>
      <c r="L368" s="31">
        <v>1480</v>
      </c>
      <c r="M368" s="31">
        <v>0.66659000000000002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129.80000000000001</v>
      </c>
      <c r="D369" s="40">
        <v>129.20000000000002</v>
      </c>
      <c r="E369" s="40">
        <v>127.60000000000002</v>
      </c>
      <c r="F369" s="40">
        <v>125.4</v>
      </c>
      <c r="G369" s="40">
        <v>123.80000000000001</v>
      </c>
      <c r="H369" s="40">
        <v>131.40000000000003</v>
      </c>
      <c r="I369" s="40">
        <v>133</v>
      </c>
      <c r="J369" s="40">
        <v>135.20000000000005</v>
      </c>
      <c r="K369" s="31">
        <v>130.80000000000001</v>
      </c>
      <c r="L369" s="31">
        <v>127</v>
      </c>
      <c r="M369" s="31">
        <v>48.93573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175.5</v>
      </c>
      <c r="D370" s="40">
        <v>174.88333333333335</v>
      </c>
      <c r="E370" s="40">
        <v>173.41666666666671</v>
      </c>
      <c r="F370" s="40">
        <v>171.33333333333337</v>
      </c>
      <c r="G370" s="40">
        <v>169.86666666666673</v>
      </c>
      <c r="H370" s="40">
        <v>176.9666666666667</v>
      </c>
      <c r="I370" s="40">
        <v>178.43333333333334</v>
      </c>
      <c r="J370" s="40">
        <v>180.51666666666668</v>
      </c>
      <c r="K370" s="31">
        <v>176.35</v>
      </c>
      <c r="L370" s="31">
        <v>172.8</v>
      </c>
      <c r="M370" s="31">
        <v>108.84301000000001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347.8</v>
      </c>
      <c r="D371" s="40">
        <v>349.86666666666662</v>
      </c>
      <c r="E371" s="40">
        <v>343.93333333333322</v>
      </c>
      <c r="F371" s="40">
        <v>340.06666666666661</v>
      </c>
      <c r="G371" s="40">
        <v>334.13333333333321</v>
      </c>
      <c r="H371" s="40">
        <v>353.73333333333323</v>
      </c>
      <c r="I371" s="40">
        <v>359.66666666666663</v>
      </c>
      <c r="J371" s="40">
        <v>363.53333333333325</v>
      </c>
      <c r="K371" s="31">
        <v>355.8</v>
      </c>
      <c r="L371" s="31">
        <v>346</v>
      </c>
      <c r="M371" s="31">
        <v>4.8733199999999997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661.95</v>
      </c>
      <c r="D372" s="40">
        <v>660</v>
      </c>
      <c r="E372" s="40">
        <v>645</v>
      </c>
      <c r="F372" s="40">
        <v>628.04999999999995</v>
      </c>
      <c r="G372" s="40">
        <v>613.04999999999995</v>
      </c>
      <c r="H372" s="40">
        <v>676.95</v>
      </c>
      <c r="I372" s="40">
        <v>691.95</v>
      </c>
      <c r="J372" s="40">
        <v>708.90000000000009</v>
      </c>
      <c r="K372" s="31">
        <v>675</v>
      </c>
      <c r="L372" s="31">
        <v>643.04999999999995</v>
      </c>
      <c r="M372" s="31">
        <v>8.2437799999999992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126</v>
      </c>
      <c r="D373" s="40">
        <v>126.08333333333333</v>
      </c>
      <c r="E373" s="40">
        <v>125.26666666666665</v>
      </c>
      <c r="F373" s="40">
        <v>124.53333333333332</v>
      </c>
      <c r="G373" s="40">
        <v>123.71666666666664</v>
      </c>
      <c r="H373" s="40">
        <v>126.81666666666666</v>
      </c>
      <c r="I373" s="40">
        <v>127.63333333333335</v>
      </c>
      <c r="J373" s="40">
        <v>128.36666666666667</v>
      </c>
      <c r="K373" s="31">
        <v>126.9</v>
      </c>
      <c r="L373" s="31">
        <v>125.35</v>
      </c>
      <c r="M373" s="31">
        <v>1.9623299999999999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5490.85</v>
      </c>
      <c r="D374" s="40">
        <v>5519.166666666667</v>
      </c>
      <c r="E374" s="40">
        <v>5449.3333333333339</v>
      </c>
      <c r="F374" s="40">
        <v>5407.8166666666666</v>
      </c>
      <c r="G374" s="40">
        <v>5337.9833333333336</v>
      </c>
      <c r="H374" s="40">
        <v>5560.6833333333343</v>
      </c>
      <c r="I374" s="40">
        <v>5630.5166666666682</v>
      </c>
      <c r="J374" s="40">
        <v>5672.0333333333347</v>
      </c>
      <c r="K374" s="31">
        <v>5589</v>
      </c>
      <c r="L374" s="31">
        <v>5477.65</v>
      </c>
      <c r="M374" s="31">
        <v>0.11185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13805.85</v>
      </c>
      <c r="D375" s="40">
        <v>13776.949999999999</v>
      </c>
      <c r="E375" s="40">
        <v>13603.899999999998</v>
      </c>
      <c r="F375" s="40">
        <v>13401.949999999999</v>
      </c>
      <c r="G375" s="40">
        <v>13228.899999999998</v>
      </c>
      <c r="H375" s="40">
        <v>13978.899999999998</v>
      </c>
      <c r="I375" s="40">
        <v>14151.949999999997</v>
      </c>
      <c r="J375" s="40">
        <v>14353.899999999998</v>
      </c>
      <c r="K375" s="31">
        <v>13950</v>
      </c>
      <c r="L375" s="31">
        <v>13575</v>
      </c>
      <c r="M375" s="31">
        <v>8.6929999999999993E-2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36.75</v>
      </c>
      <c r="D376" s="40">
        <v>36.6</v>
      </c>
      <c r="E376" s="40">
        <v>36.300000000000004</v>
      </c>
      <c r="F376" s="40">
        <v>35.85</v>
      </c>
      <c r="G376" s="40">
        <v>35.550000000000004</v>
      </c>
      <c r="H376" s="40">
        <v>37.050000000000004</v>
      </c>
      <c r="I376" s="40">
        <v>37.35</v>
      </c>
      <c r="J376" s="40">
        <v>37.800000000000004</v>
      </c>
      <c r="K376" s="31">
        <v>36.9</v>
      </c>
      <c r="L376" s="31">
        <v>36.15</v>
      </c>
      <c r="M376" s="31">
        <v>315.85995000000003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844.6</v>
      </c>
      <c r="D377" s="40">
        <v>846.38333333333321</v>
      </c>
      <c r="E377" s="40">
        <v>833.76666666666642</v>
      </c>
      <c r="F377" s="40">
        <v>822.93333333333317</v>
      </c>
      <c r="G377" s="40">
        <v>810.31666666666638</v>
      </c>
      <c r="H377" s="40">
        <v>857.21666666666647</v>
      </c>
      <c r="I377" s="40">
        <v>869.83333333333326</v>
      </c>
      <c r="J377" s="40">
        <v>880.66666666666652</v>
      </c>
      <c r="K377" s="31">
        <v>859</v>
      </c>
      <c r="L377" s="31">
        <v>835.55</v>
      </c>
      <c r="M377" s="31">
        <v>0.86172000000000004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169.3</v>
      </c>
      <c r="D378" s="40">
        <v>167.54999999999998</v>
      </c>
      <c r="E378" s="40">
        <v>165.24999999999997</v>
      </c>
      <c r="F378" s="40">
        <v>161.19999999999999</v>
      </c>
      <c r="G378" s="40">
        <v>158.89999999999998</v>
      </c>
      <c r="H378" s="40">
        <v>171.59999999999997</v>
      </c>
      <c r="I378" s="40">
        <v>173.89999999999998</v>
      </c>
      <c r="J378" s="40">
        <v>177.94999999999996</v>
      </c>
      <c r="K378" s="31">
        <v>169.85</v>
      </c>
      <c r="L378" s="31">
        <v>163.5</v>
      </c>
      <c r="M378" s="31">
        <v>96.701080000000005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149.85</v>
      </c>
      <c r="D379" s="40">
        <v>149.28333333333333</v>
      </c>
      <c r="E379" s="40">
        <v>147.91666666666666</v>
      </c>
      <c r="F379" s="40">
        <v>145.98333333333332</v>
      </c>
      <c r="G379" s="40">
        <v>144.61666666666665</v>
      </c>
      <c r="H379" s="40">
        <v>151.21666666666667</v>
      </c>
      <c r="I379" s="40">
        <v>152.58333333333334</v>
      </c>
      <c r="J379" s="40">
        <v>154.51666666666668</v>
      </c>
      <c r="K379" s="31">
        <v>150.65</v>
      </c>
      <c r="L379" s="31">
        <v>147.35</v>
      </c>
      <c r="M379" s="31">
        <v>35.50817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267</v>
      </c>
      <c r="D380" s="40">
        <v>267.7</v>
      </c>
      <c r="E380" s="40">
        <v>264.7</v>
      </c>
      <c r="F380" s="40">
        <v>262.39999999999998</v>
      </c>
      <c r="G380" s="40">
        <v>259.39999999999998</v>
      </c>
      <c r="H380" s="40">
        <v>270</v>
      </c>
      <c r="I380" s="40">
        <v>273</v>
      </c>
      <c r="J380" s="40">
        <v>275.3</v>
      </c>
      <c r="K380" s="31">
        <v>270.7</v>
      </c>
      <c r="L380" s="31">
        <v>265.39999999999998</v>
      </c>
      <c r="M380" s="31">
        <v>1.3315300000000001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882.7</v>
      </c>
      <c r="D381" s="40">
        <v>880.66666666666663</v>
      </c>
      <c r="E381" s="40">
        <v>869.48333333333323</v>
      </c>
      <c r="F381" s="40">
        <v>856.26666666666665</v>
      </c>
      <c r="G381" s="40">
        <v>845.08333333333326</v>
      </c>
      <c r="H381" s="40">
        <v>893.88333333333321</v>
      </c>
      <c r="I381" s="40">
        <v>905.06666666666661</v>
      </c>
      <c r="J381" s="40">
        <v>918.28333333333319</v>
      </c>
      <c r="K381" s="31">
        <v>891.85</v>
      </c>
      <c r="L381" s="31">
        <v>867.45</v>
      </c>
      <c r="M381" s="31">
        <v>1.7565900000000001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28.15</v>
      </c>
      <c r="D382" s="40">
        <v>28.216666666666669</v>
      </c>
      <c r="E382" s="40">
        <v>28.033333333333339</v>
      </c>
      <c r="F382" s="40">
        <v>27.916666666666671</v>
      </c>
      <c r="G382" s="40">
        <v>27.733333333333341</v>
      </c>
      <c r="H382" s="40">
        <v>28.333333333333336</v>
      </c>
      <c r="I382" s="40">
        <v>28.516666666666666</v>
      </c>
      <c r="J382" s="40">
        <v>28.633333333333333</v>
      </c>
      <c r="K382" s="31">
        <v>28.4</v>
      </c>
      <c r="L382" s="31">
        <v>28.1</v>
      </c>
      <c r="M382" s="31">
        <v>12.373049999999999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217.95</v>
      </c>
      <c r="D383" s="40">
        <v>216.61666666666667</v>
      </c>
      <c r="E383" s="40">
        <v>213.33333333333334</v>
      </c>
      <c r="F383" s="40">
        <v>208.71666666666667</v>
      </c>
      <c r="G383" s="40">
        <v>205.43333333333334</v>
      </c>
      <c r="H383" s="40">
        <v>221.23333333333335</v>
      </c>
      <c r="I383" s="40">
        <v>224.51666666666665</v>
      </c>
      <c r="J383" s="40">
        <v>229.13333333333335</v>
      </c>
      <c r="K383" s="31">
        <v>219.9</v>
      </c>
      <c r="L383" s="31">
        <v>212</v>
      </c>
      <c r="M383" s="31">
        <v>28.248449999999998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583.70000000000005</v>
      </c>
      <c r="D384" s="40">
        <v>585.88333333333333</v>
      </c>
      <c r="E384" s="40">
        <v>578.86666666666667</v>
      </c>
      <c r="F384" s="40">
        <v>574.0333333333333</v>
      </c>
      <c r="G384" s="40">
        <v>567.01666666666665</v>
      </c>
      <c r="H384" s="40">
        <v>590.7166666666667</v>
      </c>
      <c r="I384" s="40">
        <v>597.73333333333335</v>
      </c>
      <c r="J384" s="40">
        <v>602.56666666666672</v>
      </c>
      <c r="K384" s="31">
        <v>592.9</v>
      </c>
      <c r="L384" s="31">
        <v>581.04999999999995</v>
      </c>
      <c r="M384" s="31">
        <v>1.52536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279.10000000000002</v>
      </c>
      <c r="D385" s="40">
        <v>279.7</v>
      </c>
      <c r="E385" s="40">
        <v>276.39999999999998</v>
      </c>
      <c r="F385" s="40">
        <v>273.7</v>
      </c>
      <c r="G385" s="40">
        <v>270.39999999999998</v>
      </c>
      <c r="H385" s="40">
        <v>282.39999999999998</v>
      </c>
      <c r="I385" s="40">
        <v>285.70000000000005</v>
      </c>
      <c r="J385" s="40">
        <v>288.39999999999998</v>
      </c>
      <c r="K385" s="31">
        <v>283</v>
      </c>
      <c r="L385" s="31">
        <v>277</v>
      </c>
      <c r="M385" s="31">
        <v>3.7605599999999999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73.099999999999994</v>
      </c>
      <c r="D386" s="40">
        <v>73.216666666666654</v>
      </c>
      <c r="E386" s="40">
        <v>72.683333333333309</v>
      </c>
      <c r="F386" s="40">
        <v>72.266666666666652</v>
      </c>
      <c r="G386" s="40">
        <v>71.733333333333306</v>
      </c>
      <c r="H386" s="40">
        <v>73.633333333333312</v>
      </c>
      <c r="I386" s="40">
        <v>74.166666666666643</v>
      </c>
      <c r="J386" s="40">
        <v>74.583333333333314</v>
      </c>
      <c r="K386" s="31">
        <v>73.75</v>
      </c>
      <c r="L386" s="31">
        <v>72.8</v>
      </c>
      <c r="M386" s="31">
        <v>9.4569700000000001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2149.15</v>
      </c>
      <c r="D387" s="40">
        <v>2153.1666666666665</v>
      </c>
      <c r="E387" s="40">
        <v>2116.333333333333</v>
      </c>
      <c r="F387" s="40">
        <v>2083.5166666666664</v>
      </c>
      <c r="G387" s="40">
        <v>2046.6833333333329</v>
      </c>
      <c r="H387" s="40">
        <v>2185.9833333333331</v>
      </c>
      <c r="I387" s="40">
        <v>2222.8166666666662</v>
      </c>
      <c r="J387" s="40">
        <v>2255.6333333333332</v>
      </c>
      <c r="K387" s="31">
        <v>2190</v>
      </c>
      <c r="L387" s="31">
        <v>2120.35</v>
      </c>
      <c r="M387" s="31">
        <v>0.32195000000000001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402.3</v>
      </c>
      <c r="D388" s="40">
        <v>403.13333333333338</v>
      </c>
      <c r="E388" s="40">
        <v>393.71666666666675</v>
      </c>
      <c r="F388" s="40">
        <v>385.13333333333338</v>
      </c>
      <c r="G388" s="40">
        <v>375.71666666666675</v>
      </c>
      <c r="H388" s="40">
        <v>411.71666666666675</v>
      </c>
      <c r="I388" s="40">
        <v>421.13333333333338</v>
      </c>
      <c r="J388" s="40">
        <v>429.71666666666675</v>
      </c>
      <c r="K388" s="31">
        <v>412.55</v>
      </c>
      <c r="L388" s="31">
        <v>394.55</v>
      </c>
      <c r="M388" s="31">
        <v>3.5089100000000002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149.75</v>
      </c>
      <c r="D389" s="40">
        <v>150.53333333333333</v>
      </c>
      <c r="E389" s="40">
        <v>147.21666666666667</v>
      </c>
      <c r="F389" s="40">
        <v>144.68333333333334</v>
      </c>
      <c r="G389" s="40">
        <v>141.36666666666667</v>
      </c>
      <c r="H389" s="40">
        <v>153.06666666666666</v>
      </c>
      <c r="I389" s="40">
        <v>156.38333333333333</v>
      </c>
      <c r="J389" s="40">
        <v>158.91666666666666</v>
      </c>
      <c r="K389" s="31">
        <v>153.85</v>
      </c>
      <c r="L389" s="31">
        <v>148</v>
      </c>
      <c r="M389" s="31">
        <v>9.4031599999999997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1176.9000000000001</v>
      </c>
      <c r="D390" s="40">
        <v>1175.3166666666666</v>
      </c>
      <c r="E390" s="40">
        <v>1162.6333333333332</v>
      </c>
      <c r="F390" s="40">
        <v>1148.3666666666666</v>
      </c>
      <c r="G390" s="40">
        <v>1135.6833333333332</v>
      </c>
      <c r="H390" s="40">
        <v>1189.5833333333333</v>
      </c>
      <c r="I390" s="40">
        <v>1202.2666666666667</v>
      </c>
      <c r="J390" s="40">
        <v>1216.5333333333333</v>
      </c>
      <c r="K390" s="31">
        <v>1188</v>
      </c>
      <c r="L390" s="31">
        <v>1161.05</v>
      </c>
      <c r="M390" s="31">
        <v>1.3860399999999999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2270.25</v>
      </c>
      <c r="D391" s="40">
        <v>2260.9666666666667</v>
      </c>
      <c r="E391" s="40">
        <v>2246.0833333333335</v>
      </c>
      <c r="F391" s="40">
        <v>2221.916666666667</v>
      </c>
      <c r="G391" s="40">
        <v>2207.0333333333338</v>
      </c>
      <c r="H391" s="40">
        <v>2285.1333333333332</v>
      </c>
      <c r="I391" s="40">
        <v>2300.0166666666664</v>
      </c>
      <c r="J391" s="40">
        <v>2324.1833333333329</v>
      </c>
      <c r="K391" s="31">
        <v>2275.85</v>
      </c>
      <c r="L391" s="31">
        <v>2236.8000000000002</v>
      </c>
      <c r="M391" s="31">
        <v>64.734870000000001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126.7</v>
      </c>
      <c r="D392" s="40">
        <v>126.31666666666666</v>
      </c>
      <c r="E392" s="40">
        <v>124.38333333333333</v>
      </c>
      <c r="F392" s="40">
        <v>122.06666666666666</v>
      </c>
      <c r="G392" s="40">
        <v>120.13333333333333</v>
      </c>
      <c r="H392" s="40">
        <v>128.63333333333333</v>
      </c>
      <c r="I392" s="40">
        <v>130.56666666666666</v>
      </c>
      <c r="J392" s="40">
        <v>132.88333333333333</v>
      </c>
      <c r="K392" s="31">
        <v>128.25</v>
      </c>
      <c r="L392" s="31">
        <v>124</v>
      </c>
      <c r="M392" s="31">
        <v>0.51993999999999996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1395.55</v>
      </c>
      <c r="D393" s="40">
        <v>1378.5166666666667</v>
      </c>
      <c r="E393" s="40">
        <v>1342.0333333333333</v>
      </c>
      <c r="F393" s="40">
        <v>1288.5166666666667</v>
      </c>
      <c r="G393" s="40">
        <v>1252.0333333333333</v>
      </c>
      <c r="H393" s="40">
        <v>1432.0333333333333</v>
      </c>
      <c r="I393" s="40">
        <v>1468.5166666666664</v>
      </c>
      <c r="J393" s="40">
        <v>1522.0333333333333</v>
      </c>
      <c r="K393" s="31">
        <v>1415</v>
      </c>
      <c r="L393" s="31">
        <v>1325</v>
      </c>
      <c r="M393" s="31">
        <v>1.67177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1982.75</v>
      </c>
      <c r="D394" s="40">
        <v>1962.05</v>
      </c>
      <c r="E394" s="40">
        <v>1916.1999999999998</v>
      </c>
      <c r="F394" s="40">
        <v>1849.6499999999999</v>
      </c>
      <c r="G394" s="40">
        <v>1803.7999999999997</v>
      </c>
      <c r="H394" s="40">
        <v>2028.6</v>
      </c>
      <c r="I394" s="40">
        <v>2074.4499999999998</v>
      </c>
      <c r="J394" s="40">
        <v>2141</v>
      </c>
      <c r="K394" s="31">
        <v>2007.9</v>
      </c>
      <c r="L394" s="31">
        <v>1895.5</v>
      </c>
      <c r="M394" s="31">
        <v>5.6921200000000001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1094.8499999999999</v>
      </c>
      <c r="D395" s="40">
        <v>1096.5333333333333</v>
      </c>
      <c r="E395" s="40">
        <v>1087.0666666666666</v>
      </c>
      <c r="F395" s="40">
        <v>1079.2833333333333</v>
      </c>
      <c r="G395" s="40">
        <v>1069.8166666666666</v>
      </c>
      <c r="H395" s="40">
        <v>1104.3166666666666</v>
      </c>
      <c r="I395" s="40">
        <v>1113.7833333333333</v>
      </c>
      <c r="J395" s="40">
        <v>1121.5666666666666</v>
      </c>
      <c r="K395" s="31">
        <v>1106</v>
      </c>
      <c r="L395" s="31">
        <v>1088.75</v>
      </c>
      <c r="M395" s="31">
        <v>7.8237500000000004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1180.7</v>
      </c>
      <c r="D396" s="40">
        <v>1185.4166666666667</v>
      </c>
      <c r="E396" s="40">
        <v>1171.8333333333335</v>
      </c>
      <c r="F396" s="40">
        <v>1162.9666666666667</v>
      </c>
      <c r="G396" s="40">
        <v>1149.3833333333334</v>
      </c>
      <c r="H396" s="40">
        <v>1194.2833333333335</v>
      </c>
      <c r="I396" s="40">
        <v>1207.866666666667</v>
      </c>
      <c r="J396" s="40">
        <v>1216.7333333333336</v>
      </c>
      <c r="K396" s="31">
        <v>1199</v>
      </c>
      <c r="L396" s="31">
        <v>1176.55</v>
      </c>
      <c r="M396" s="31">
        <v>16.908329999999999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477.3</v>
      </c>
      <c r="D397" s="40">
        <v>477.23333333333335</v>
      </c>
      <c r="E397" s="40">
        <v>470.06666666666672</v>
      </c>
      <c r="F397" s="40">
        <v>462.83333333333337</v>
      </c>
      <c r="G397" s="40">
        <v>455.66666666666674</v>
      </c>
      <c r="H397" s="40">
        <v>484.4666666666667</v>
      </c>
      <c r="I397" s="40">
        <v>491.63333333333333</v>
      </c>
      <c r="J397" s="40">
        <v>498.86666666666667</v>
      </c>
      <c r="K397" s="31">
        <v>484.4</v>
      </c>
      <c r="L397" s="31">
        <v>470</v>
      </c>
      <c r="M397" s="31">
        <v>2.7669000000000001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26.2</v>
      </c>
      <c r="D398" s="40">
        <v>26.183333333333334</v>
      </c>
      <c r="E398" s="40">
        <v>26.066666666666666</v>
      </c>
      <c r="F398" s="40">
        <v>25.933333333333334</v>
      </c>
      <c r="G398" s="40">
        <v>25.816666666666666</v>
      </c>
      <c r="H398" s="40">
        <v>26.316666666666666</v>
      </c>
      <c r="I398" s="40">
        <v>26.433333333333334</v>
      </c>
      <c r="J398" s="40">
        <v>26.566666666666666</v>
      </c>
      <c r="K398" s="31">
        <v>26.3</v>
      </c>
      <c r="L398" s="31">
        <v>26.05</v>
      </c>
      <c r="M398" s="31">
        <v>8.2438500000000001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3040.3</v>
      </c>
      <c r="D399" s="40">
        <v>3031.2999999999997</v>
      </c>
      <c r="E399" s="40">
        <v>2997.9999999999995</v>
      </c>
      <c r="F399" s="40">
        <v>2955.7</v>
      </c>
      <c r="G399" s="40">
        <v>2922.3999999999996</v>
      </c>
      <c r="H399" s="40">
        <v>3073.5999999999995</v>
      </c>
      <c r="I399" s="40">
        <v>3106.8999999999996</v>
      </c>
      <c r="J399" s="40">
        <v>3149.1999999999994</v>
      </c>
      <c r="K399" s="31">
        <v>3064.6</v>
      </c>
      <c r="L399" s="31">
        <v>2989</v>
      </c>
      <c r="M399" s="31">
        <v>1.32226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9713.1</v>
      </c>
      <c r="D400" s="40">
        <v>9669.0500000000011</v>
      </c>
      <c r="E400" s="40">
        <v>9459.2000000000025</v>
      </c>
      <c r="F400" s="40">
        <v>9205.3000000000011</v>
      </c>
      <c r="G400" s="40">
        <v>8995.4500000000025</v>
      </c>
      <c r="H400" s="40">
        <v>9922.9500000000025</v>
      </c>
      <c r="I400" s="40">
        <v>10132.800000000001</v>
      </c>
      <c r="J400" s="40">
        <v>10386.700000000003</v>
      </c>
      <c r="K400" s="31">
        <v>9878.9</v>
      </c>
      <c r="L400" s="31">
        <v>9415.15</v>
      </c>
      <c r="M400" s="31">
        <v>6.7520800000000003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8816.7000000000007</v>
      </c>
      <c r="D401" s="40">
        <v>8811.7666666666682</v>
      </c>
      <c r="E401" s="40">
        <v>8739.8333333333358</v>
      </c>
      <c r="F401" s="40">
        <v>8662.9666666666672</v>
      </c>
      <c r="G401" s="40">
        <v>8591.0333333333347</v>
      </c>
      <c r="H401" s="40">
        <v>8888.6333333333369</v>
      </c>
      <c r="I401" s="40">
        <v>8960.5666666666675</v>
      </c>
      <c r="J401" s="40">
        <v>9037.4333333333379</v>
      </c>
      <c r="K401" s="31">
        <v>8883.7000000000007</v>
      </c>
      <c r="L401" s="31">
        <v>8734.9</v>
      </c>
      <c r="M401" s="31">
        <v>9.4189999999999996E-2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7173.85</v>
      </c>
      <c r="D402" s="40">
        <v>7215.9833333333336</v>
      </c>
      <c r="E402" s="40">
        <v>7081.9666666666672</v>
      </c>
      <c r="F402" s="40">
        <v>6990.0833333333339</v>
      </c>
      <c r="G402" s="40">
        <v>6856.0666666666675</v>
      </c>
      <c r="H402" s="40">
        <v>7307.8666666666668</v>
      </c>
      <c r="I402" s="40">
        <v>7441.8833333333332</v>
      </c>
      <c r="J402" s="40">
        <v>7533.7666666666664</v>
      </c>
      <c r="K402" s="31">
        <v>7350</v>
      </c>
      <c r="L402" s="31">
        <v>7124.1</v>
      </c>
      <c r="M402" s="31">
        <v>0.10668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118.4</v>
      </c>
      <c r="D403" s="40">
        <v>120.11666666666667</v>
      </c>
      <c r="E403" s="40">
        <v>116.33333333333334</v>
      </c>
      <c r="F403" s="40">
        <v>114.26666666666667</v>
      </c>
      <c r="G403" s="40">
        <v>110.48333333333333</v>
      </c>
      <c r="H403" s="40">
        <v>122.18333333333335</v>
      </c>
      <c r="I403" s="40">
        <v>125.96666666666668</v>
      </c>
      <c r="J403" s="40">
        <v>128.03333333333336</v>
      </c>
      <c r="K403" s="31">
        <v>123.9</v>
      </c>
      <c r="L403" s="31">
        <v>118.05</v>
      </c>
      <c r="M403" s="31">
        <v>10.814220000000001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232.15</v>
      </c>
      <c r="D404" s="40">
        <v>233.66666666666666</v>
      </c>
      <c r="E404" s="40">
        <v>229.18333333333331</v>
      </c>
      <c r="F404" s="40">
        <v>226.21666666666664</v>
      </c>
      <c r="G404" s="40">
        <v>221.73333333333329</v>
      </c>
      <c r="H404" s="40">
        <v>236.63333333333333</v>
      </c>
      <c r="I404" s="40">
        <v>241.11666666666667</v>
      </c>
      <c r="J404" s="40">
        <v>244.08333333333334</v>
      </c>
      <c r="K404" s="31">
        <v>238.15</v>
      </c>
      <c r="L404" s="31">
        <v>230.7</v>
      </c>
      <c r="M404" s="31">
        <v>7.8184699999999996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318.75</v>
      </c>
      <c r="D405" s="40">
        <v>319.14999999999998</v>
      </c>
      <c r="E405" s="40">
        <v>312.74999999999994</v>
      </c>
      <c r="F405" s="40">
        <v>306.74999999999994</v>
      </c>
      <c r="G405" s="40">
        <v>300.34999999999991</v>
      </c>
      <c r="H405" s="40">
        <v>325.14999999999998</v>
      </c>
      <c r="I405" s="40">
        <v>331.55000000000007</v>
      </c>
      <c r="J405" s="40">
        <v>337.55</v>
      </c>
      <c r="K405" s="31">
        <v>325.55</v>
      </c>
      <c r="L405" s="31">
        <v>313.14999999999998</v>
      </c>
      <c r="M405" s="31">
        <v>1.04976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2333.5</v>
      </c>
      <c r="D406" s="40">
        <v>2341.3833333333332</v>
      </c>
      <c r="E406" s="40">
        <v>2314.7666666666664</v>
      </c>
      <c r="F406" s="40">
        <v>2296.0333333333333</v>
      </c>
      <c r="G406" s="40">
        <v>2269.4166666666665</v>
      </c>
      <c r="H406" s="40">
        <v>2360.1166666666663</v>
      </c>
      <c r="I406" s="40">
        <v>2386.7333333333331</v>
      </c>
      <c r="J406" s="40">
        <v>2405.4666666666662</v>
      </c>
      <c r="K406" s="31">
        <v>2368</v>
      </c>
      <c r="L406" s="31">
        <v>2322.65</v>
      </c>
      <c r="M406" s="31">
        <v>0.10652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572</v>
      </c>
      <c r="D407" s="40">
        <v>574.16666666666663</v>
      </c>
      <c r="E407" s="40">
        <v>564.83333333333326</v>
      </c>
      <c r="F407" s="40">
        <v>557.66666666666663</v>
      </c>
      <c r="G407" s="40">
        <v>548.33333333333326</v>
      </c>
      <c r="H407" s="40">
        <v>581.33333333333326</v>
      </c>
      <c r="I407" s="40">
        <v>590.66666666666652</v>
      </c>
      <c r="J407" s="40">
        <v>597.83333333333326</v>
      </c>
      <c r="K407" s="31">
        <v>583.5</v>
      </c>
      <c r="L407" s="31">
        <v>567</v>
      </c>
      <c r="M407" s="31">
        <v>2.8727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106.3</v>
      </c>
      <c r="D408" s="40">
        <v>107.01666666666667</v>
      </c>
      <c r="E408" s="40">
        <v>104.73333333333333</v>
      </c>
      <c r="F408" s="40">
        <v>103.16666666666667</v>
      </c>
      <c r="G408" s="40">
        <v>100.88333333333334</v>
      </c>
      <c r="H408" s="40">
        <v>108.58333333333333</v>
      </c>
      <c r="I408" s="40">
        <v>110.86666666666666</v>
      </c>
      <c r="J408" s="40">
        <v>112.43333333333332</v>
      </c>
      <c r="K408" s="31">
        <v>109.3</v>
      </c>
      <c r="L408" s="31">
        <v>105.45</v>
      </c>
      <c r="M408" s="31">
        <v>18.82911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240.35</v>
      </c>
      <c r="D409" s="40">
        <v>242.13333333333333</v>
      </c>
      <c r="E409" s="40">
        <v>236.46666666666664</v>
      </c>
      <c r="F409" s="40">
        <v>232.58333333333331</v>
      </c>
      <c r="G409" s="40">
        <v>226.91666666666663</v>
      </c>
      <c r="H409" s="40">
        <v>246.01666666666665</v>
      </c>
      <c r="I409" s="40">
        <v>251.68333333333334</v>
      </c>
      <c r="J409" s="40">
        <v>255.56666666666666</v>
      </c>
      <c r="K409" s="31">
        <v>247.8</v>
      </c>
      <c r="L409" s="31">
        <v>238.25</v>
      </c>
      <c r="M409" s="31">
        <v>1.52576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27157.85</v>
      </c>
      <c r="D410" s="40">
        <v>27136.216666666664</v>
      </c>
      <c r="E410" s="40">
        <v>26852.433333333327</v>
      </c>
      <c r="F410" s="40">
        <v>26547.016666666663</v>
      </c>
      <c r="G410" s="40">
        <v>26263.233333333326</v>
      </c>
      <c r="H410" s="40">
        <v>27441.633333333328</v>
      </c>
      <c r="I410" s="40">
        <v>27725.416666666661</v>
      </c>
      <c r="J410" s="40">
        <v>28030.833333333328</v>
      </c>
      <c r="K410" s="31">
        <v>27420</v>
      </c>
      <c r="L410" s="31">
        <v>26830.799999999999</v>
      </c>
      <c r="M410" s="31">
        <v>0.41389999999999999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2075.25</v>
      </c>
      <c r="D411" s="40">
        <v>2066.4833333333331</v>
      </c>
      <c r="E411" s="40">
        <v>2039.7666666666664</v>
      </c>
      <c r="F411" s="40">
        <v>2004.2833333333333</v>
      </c>
      <c r="G411" s="40">
        <v>1977.5666666666666</v>
      </c>
      <c r="H411" s="40">
        <v>2101.9666666666662</v>
      </c>
      <c r="I411" s="40">
        <v>2128.6833333333325</v>
      </c>
      <c r="J411" s="40">
        <v>2164.1666666666661</v>
      </c>
      <c r="K411" s="31">
        <v>2093.1999999999998</v>
      </c>
      <c r="L411" s="31">
        <v>2031</v>
      </c>
      <c r="M411" s="31">
        <v>0.79684999999999995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1334.95</v>
      </c>
      <c r="D412" s="40">
        <v>1319.1333333333332</v>
      </c>
      <c r="E412" s="40">
        <v>1299.0166666666664</v>
      </c>
      <c r="F412" s="40">
        <v>1263.0833333333333</v>
      </c>
      <c r="G412" s="40">
        <v>1242.9666666666665</v>
      </c>
      <c r="H412" s="40">
        <v>1355.0666666666664</v>
      </c>
      <c r="I412" s="40">
        <v>1375.1833333333332</v>
      </c>
      <c r="J412" s="40">
        <v>1411.1166666666663</v>
      </c>
      <c r="K412" s="31">
        <v>1339.25</v>
      </c>
      <c r="L412" s="31">
        <v>1283.2</v>
      </c>
      <c r="M412" s="31">
        <v>14.14264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2258.4</v>
      </c>
      <c r="D413" s="40">
        <v>2249.7666666666669</v>
      </c>
      <c r="E413" s="40">
        <v>2235.4833333333336</v>
      </c>
      <c r="F413" s="40">
        <v>2212.5666666666666</v>
      </c>
      <c r="G413" s="40">
        <v>2198.2833333333333</v>
      </c>
      <c r="H413" s="40">
        <v>2272.6833333333338</v>
      </c>
      <c r="I413" s="40">
        <v>2286.9666666666676</v>
      </c>
      <c r="J413" s="40">
        <v>2309.8833333333341</v>
      </c>
      <c r="K413" s="31">
        <v>2264.0500000000002</v>
      </c>
      <c r="L413" s="31">
        <v>2226.85</v>
      </c>
      <c r="M413" s="31">
        <v>2.6095899999999999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612.15</v>
      </c>
      <c r="D414" s="40">
        <v>618.55000000000007</v>
      </c>
      <c r="E414" s="40">
        <v>599.35000000000014</v>
      </c>
      <c r="F414" s="40">
        <v>586.55000000000007</v>
      </c>
      <c r="G414" s="40">
        <v>567.35000000000014</v>
      </c>
      <c r="H414" s="40">
        <v>631.35000000000014</v>
      </c>
      <c r="I414" s="40">
        <v>650.55000000000018</v>
      </c>
      <c r="J414" s="40">
        <v>663.35000000000014</v>
      </c>
      <c r="K414" s="31">
        <v>637.75</v>
      </c>
      <c r="L414" s="31">
        <v>605.75</v>
      </c>
      <c r="M414" s="31">
        <v>3.5460099999999999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1747.5</v>
      </c>
      <c r="D415" s="40">
        <v>1746.25</v>
      </c>
      <c r="E415" s="40">
        <v>1728.5</v>
      </c>
      <c r="F415" s="40">
        <v>1709.5</v>
      </c>
      <c r="G415" s="40">
        <v>1691.75</v>
      </c>
      <c r="H415" s="40">
        <v>1765.25</v>
      </c>
      <c r="I415" s="40">
        <v>1783</v>
      </c>
      <c r="J415" s="40">
        <v>1802</v>
      </c>
      <c r="K415" s="31">
        <v>1764</v>
      </c>
      <c r="L415" s="31">
        <v>1727.25</v>
      </c>
      <c r="M415" s="31">
        <v>0.49069000000000002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1601.6</v>
      </c>
      <c r="D416" s="40">
        <v>1615.5166666666667</v>
      </c>
      <c r="E416" s="40">
        <v>1576.0833333333333</v>
      </c>
      <c r="F416" s="40">
        <v>1550.5666666666666</v>
      </c>
      <c r="G416" s="40">
        <v>1511.1333333333332</v>
      </c>
      <c r="H416" s="40">
        <v>1641.0333333333333</v>
      </c>
      <c r="I416" s="40">
        <v>1680.4666666666667</v>
      </c>
      <c r="J416" s="40">
        <v>1705.9833333333333</v>
      </c>
      <c r="K416" s="31">
        <v>1654.95</v>
      </c>
      <c r="L416" s="31">
        <v>1590</v>
      </c>
      <c r="M416" s="31">
        <v>0.75931000000000004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847.15</v>
      </c>
      <c r="D417" s="40">
        <v>853.4</v>
      </c>
      <c r="E417" s="40">
        <v>832.65</v>
      </c>
      <c r="F417" s="40">
        <v>818.15</v>
      </c>
      <c r="G417" s="40">
        <v>797.4</v>
      </c>
      <c r="H417" s="40">
        <v>867.9</v>
      </c>
      <c r="I417" s="40">
        <v>888.65</v>
      </c>
      <c r="J417" s="40">
        <v>903.15</v>
      </c>
      <c r="K417" s="31">
        <v>874.15</v>
      </c>
      <c r="L417" s="31">
        <v>838.9</v>
      </c>
      <c r="M417" s="31">
        <v>3.1070000000000002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629.29999999999995</v>
      </c>
      <c r="D418" s="40">
        <v>631.94999999999993</v>
      </c>
      <c r="E418" s="40">
        <v>624.34999999999991</v>
      </c>
      <c r="F418" s="40">
        <v>619.4</v>
      </c>
      <c r="G418" s="40">
        <v>611.79999999999995</v>
      </c>
      <c r="H418" s="40">
        <v>636.89999999999986</v>
      </c>
      <c r="I418" s="40">
        <v>644.5</v>
      </c>
      <c r="J418" s="40">
        <v>649.44999999999982</v>
      </c>
      <c r="K418" s="31">
        <v>639.54999999999995</v>
      </c>
      <c r="L418" s="31">
        <v>627</v>
      </c>
      <c r="M418" s="31">
        <v>1.50709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71.400000000000006</v>
      </c>
      <c r="D419" s="40">
        <v>71.816666666666677</v>
      </c>
      <c r="E419" s="40">
        <v>70.733333333333348</v>
      </c>
      <c r="F419" s="40">
        <v>70.066666666666677</v>
      </c>
      <c r="G419" s="40">
        <v>68.983333333333348</v>
      </c>
      <c r="H419" s="40">
        <v>72.483333333333348</v>
      </c>
      <c r="I419" s="40">
        <v>73.566666666666691</v>
      </c>
      <c r="J419" s="40">
        <v>74.233333333333348</v>
      </c>
      <c r="K419" s="31">
        <v>72.900000000000006</v>
      </c>
      <c r="L419" s="31">
        <v>71.150000000000006</v>
      </c>
      <c r="M419" s="31">
        <v>25.575569999999999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107.5</v>
      </c>
      <c r="D420" s="40">
        <v>107.76666666666667</v>
      </c>
      <c r="E420" s="40">
        <v>106.73333333333333</v>
      </c>
      <c r="F420" s="40">
        <v>105.96666666666667</v>
      </c>
      <c r="G420" s="40">
        <v>104.93333333333334</v>
      </c>
      <c r="H420" s="40">
        <v>108.53333333333333</v>
      </c>
      <c r="I420" s="40">
        <v>109.56666666666666</v>
      </c>
      <c r="J420" s="40">
        <v>110.33333333333333</v>
      </c>
      <c r="K420" s="31">
        <v>108.8</v>
      </c>
      <c r="L420" s="31">
        <v>107</v>
      </c>
      <c r="M420" s="31">
        <v>2.1837599999999999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422.7</v>
      </c>
      <c r="D421" s="40">
        <v>419.83333333333331</v>
      </c>
      <c r="E421" s="40">
        <v>416.36666666666662</v>
      </c>
      <c r="F421" s="40">
        <v>410.0333333333333</v>
      </c>
      <c r="G421" s="40">
        <v>406.56666666666661</v>
      </c>
      <c r="H421" s="40">
        <v>426.16666666666663</v>
      </c>
      <c r="I421" s="40">
        <v>429.63333333333333</v>
      </c>
      <c r="J421" s="40">
        <v>435.96666666666664</v>
      </c>
      <c r="K421" s="31">
        <v>423.3</v>
      </c>
      <c r="L421" s="31">
        <v>413.5</v>
      </c>
      <c r="M421" s="31">
        <v>203.08690999999999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121.5</v>
      </c>
      <c r="D422" s="40">
        <v>121.03333333333335</v>
      </c>
      <c r="E422" s="40">
        <v>119.26666666666669</v>
      </c>
      <c r="F422" s="40">
        <v>117.03333333333335</v>
      </c>
      <c r="G422" s="40">
        <v>115.26666666666669</v>
      </c>
      <c r="H422" s="40">
        <v>123.26666666666669</v>
      </c>
      <c r="I422" s="40">
        <v>125.03333333333335</v>
      </c>
      <c r="J422" s="40">
        <v>127.26666666666669</v>
      </c>
      <c r="K422" s="31">
        <v>122.8</v>
      </c>
      <c r="L422" s="31">
        <v>118.8</v>
      </c>
      <c r="M422" s="31">
        <v>431.52497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321.60000000000002</v>
      </c>
      <c r="D423" s="40">
        <v>317.45</v>
      </c>
      <c r="E423" s="40">
        <v>310.5</v>
      </c>
      <c r="F423" s="40">
        <v>299.40000000000003</v>
      </c>
      <c r="G423" s="40">
        <v>292.45000000000005</v>
      </c>
      <c r="H423" s="40">
        <v>328.54999999999995</v>
      </c>
      <c r="I423" s="40">
        <v>335.49999999999989</v>
      </c>
      <c r="J423" s="40">
        <v>346.59999999999991</v>
      </c>
      <c r="K423" s="31">
        <v>324.39999999999998</v>
      </c>
      <c r="L423" s="31">
        <v>306.35000000000002</v>
      </c>
      <c r="M423" s="31">
        <v>23.75338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261.35000000000002</v>
      </c>
      <c r="D424" s="40">
        <v>261.75</v>
      </c>
      <c r="E424" s="40">
        <v>258.5</v>
      </c>
      <c r="F424" s="40">
        <v>255.64999999999998</v>
      </c>
      <c r="G424" s="40">
        <v>252.39999999999998</v>
      </c>
      <c r="H424" s="40">
        <v>264.60000000000002</v>
      </c>
      <c r="I424" s="40">
        <v>267.85000000000002</v>
      </c>
      <c r="J424" s="40">
        <v>270.70000000000005</v>
      </c>
      <c r="K424" s="31">
        <v>265</v>
      </c>
      <c r="L424" s="31">
        <v>258.89999999999998</v>
      </c>
      <c r="M424" s="31">
        <v>4.6504500000000002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607.70000000000005</v>
      </c>
      <c r="D425" s="40">
        <v>608.56666666666672</v>
      </c>
      <c r="E425" s="40">
        <v>601.43333333333339</v>
      </c>
      <c r="F425" s="40">
        <v>595.16666666666663</v>
      </c>
      <c r="G425" s="40">
        <v>588.0333333333333</v>
      </c>
      <c r="H425" s="40">
        <v>614.83333333333348</v>
      </c>
      <c r="I425" s="40">
        <v>621.96666666666692</v>
      </c>
      <c r="J425" s="40">
        <v>628.23333333333358</v>
      </c>
      <c r="K425" s="31">
        <v>615.70000000000005</v>
      </c>
      <c r="L425" s="31">
        <v>602.29999999999995</v>
      </c>
      <c r="M425" s="31">
        <v>5.3640600000000003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684.1</v>
      </c>
      <c r="D426" s="40">
        <v>694.43333333333339</v>
      </c>
      <c r="E426" s="40">
        <v>666.46666666666681</v>
      </c>
      <c r="F426" s="40">
        <v>648.83333333333337</v>
      </c>
      <c r="G426" s="40">
        <v>620.86666666666679</v>
      </c>
      <c r="H426" s="40">
        <v>712.06666666666683</v>
      </c>
      <c r="I426" s="40">
        <v>740.03333333333353</v>
      </c>
      <c r="J426" s="40">
        <v>757.66666666666686</v>
      </c>
      <c r="K426" s="31">
        <v>722.4</v>
      </c>
      <c r="L426" s="31">
        <v>676.8</v>
      </c>
      <c r="M426" s="31">
        <v>54.662840000000003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420.75</v>
      </c>
      <c r="D427" s="40">
        <v>416.59999999999997</v>
      </c>
      <c r="E427" s="40">
        <v>406.34999999999991</v>
      </c>
      <c r="F427" s="40">
        <v>391.94999999999993</v>
      </c>
      <c r="G427" s="40">
        <v>381.69999999999987</v>
      </c>
      <c r="H427" s="40">
        <v>430.99999999999994</v>
      </c>
      <c r="I427" s="40">
        <v>441.25000000000006</v>
      </c>
      <c r="J427" s="40">
        <v>455.65</v>
      </c>
      <c r="K427" s="31">
        <v>426.85</v>
      </c>
      <c r="L427" s="31">
        <v>402.2</v>
      </c>
      <c r="M427" s="31">
        <v>15.68238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300.05</v>
      </c>
      <c r="D428" s="40">
        <v>297.66666666666669</v>
      </c>
      <c r="E428" s="40">
        <v>290.38333333333338</v>
      </c>
      <c r="F428" s="40">
        <v>280.7166666666667</v>
      </c>
      <c r="G428" s="40">
        <v>273.43333333333339</v>
      </c>
      <c r="H428" s="40">
        <v>307.33333333333337</v>
      </c>
      <c r="I428" s="40">
        <v>314.61666666666667</v>
      </c>
      <c r="J428" s="40">
        <v>324.28333333333336</v>
      </c>
      <c r="K428" s="31">
        <v>304.95</v>
      </c>
      <c r="L428" s="31">
        <v>288</v>
      </c>
      <c r="M428" s="31">
        <v>17.948340000000002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787.2</v>
      </c>
      <c r="D429" s="40">
        <v>783.43333333333339</v>
      </c>
      <c r="E429" s="40">
        <v>771.91666666666674</v>
      </c>
      <c r="F429" s="40">
        <v>756.63333333333333</v>
      </c>
      <c r="G429" s="40">
        <v>745.11666666666667</v>
      </c>
      <c r="H429" s="40">
        <v>798.71666666666681</v>
      </c>
      <c r="I429" s="40">
        <v>810.23333333333346</v>
      </c>
      <c r="J429" s="40">
        <v>825.51666666666688</v>
      </c>
      <c r="K429" s="31">
        <v>794.95</v>
      </c>
      <c r="L429" s="31">
        <v>768.15</v>
      </c>
      <c r="M429" s="31">
        <v>36.171250000000001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485.1</v>
      </c>
      <c r="D430" s="40">
        <v>487.2166666666667</v>
      </c>
      <c r="E430" s="40">
        <v>480.58333333333337</v>
      </c>
      <c r="F430" s="40">
        <v>476.06666666666666</v>
      </c>
      <c r="G430" s="40">
        <v>469.43333333333334</v>
      </c>
      <c r="H430" s="40">
        <v>491.73333333333341</v>
      </c>
      <c r="I430" s="40">
        <v>498.36666666666673</v>
      </c>
      <c r="J430" s="40">
        <v>502.88333333333344</v>
      </c>
      <c r="K430" s="31">
        <v>493.85</v>
      </c>
      <c r="L430" s="31">
        <v>482.7</v>
      </c>
      <c r="M430" s="31">
        <v>13.635020000000001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3655.7</v>
      </c>
      <c r="D431" s="40">
        <v>3640.2333333333336</v>
      </c>
      <c r="E431" s="40">
        <v>3580.4666666666672</v>
      </c>
      <c r="F431" s="40">
        <v>3505.2333333333336</v>
      </c>
      <c r="G431" s="40">
        <v>3445.4666666666672</v>
      </c>
      <c r="H431" s="40">
        <v>3715.4666666666672</v>
      </c>
      <c r="I431" s="40">
        <v>3775.2333333333336</v>
      </c>
      <c r="J431" s="40">
        <v>3850.4666666666672</v>
      </c>
      <c r="K431" s="31">
        <v>3700</v>
      </c>
      <c r="L431" s="31">
        <v>3565</v>
      </c>
      <c r="M431" s="31">
        <v>4.981E-2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2600</v>
      </c>
      <c r="D432" s="40">
        <v>2597</v>
      </c>
      <c r="E432" s="40">
        <v>2584</v>
      </c>
      <c r="F432" s="40">
        <v>2568</v>
      </c>
      <c r="G432" s="40">
        <v>2555</v>
      </c>
      <c r="H432" s="40">
        <v>2613</v>
      </c>
      <c r="I432" s="40">
        <v>2626</v>
      </c>
      <c r="J432" s="40">
        <v>2642</v>
      </c>
      <c r="K432" s="31">
        <v>2610</v>
      </c>
      <c r="L432" s="31">
        <v>2581</v>
      </c>
      <c r="M432" s="31">
        <v>0.20594000000000001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800.3</v>
      </c>
      <c r="D433" s="40">
        <v>796.1</v>
      </c>
      <c r="E433" s="40">
        <v>786.2</v>
      </c>
      <c r="F433" s="40">
        <v>772.1</v>
      </c>
      <c r="G433" s="40">
        <v>762.2</v>
      </c>
      <c r="H433" s="40">
        <v>810.2</v>
      </c>
      <c r="I433" s="40">
        <v>820.09999999999991</v>
      </c>
      <c r="J433" s="40">
        <v>834.2</v>
      </c>
      <c r="K433" s="31">
        <v>806</v>
      </c>
      <c r="L433" s="31">
        <v>782</v>
      </c>
      <c r="M433" s="31">
        <v>1.4007799999999999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357.1</v>
      </c>
      <c r="D434" s="40">
        <v>358.18333333333339</v>
      </c>
      <c r="E434" s="40">
        <v>351.51666666666677</v>
      </c>
      <c r="F434" s="40">
        <v>345.93333333333339</v>
      </c>
      <c r="G434" s="40">
        <v>339.26666666666677</v>
      </c>
      <c r="H434" s="40">
        <v>363.76666666666677</v>
      </c>
      <c r="I434" s="40">
        <v>370.43333333333339</v>
      </c>
      <c r="J434" s="40">
        <v>376.01666666666677</v>
      </c>
      <c r="K434" s="31">
        <v>364.85</v>
      </c>
      <c r="L434" s="31">
        <v>352.6</v>
      </c>
      <c r="M434" s="31">
        <v>5.04162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322.35000000000002</v>
      </c>
      <c r="D435" s="40">
        <v>324.35000000000002</v>
      </c>
      <c r="E435" s="40">
        <v>319.10000000000002</v>
      </c>
      <c r="F435" s="40">
        <v>315.85000000000002</v>
      </c>
      <c r="G435" s="40">
        <v>310.60000000000002</v>
      </c>
      <c r="H435" s="40">
        <v>327.60000000000002</v>
      </c>
      <c r="I435" s="40">
        <v>332.85</v>
      </c>
      <c r="J435" s="40">
        <v>336.1</v>
      </c>
      <c r="K435" s="31">
        <v>329.6</v>
      </c>
      <c r="L435" s="31">
        <v>321.10000000000002</v>
      </c>
      <c r="M435" s="31">
        <v>1.5420499999999999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2140.5</v>
      </c>
      <c r="D436" s="40">
        <v>2137.4333333333334</v>
      </c>
      <c r="E436" s="40">
        <v>2093.0666666666666</v>
      </c>
      <c r="F436" s="40">
        <v>2045.6333333333332</v>
      </c>
      <c r="G436" s="40">
        <v>2001.2666666666664</v>
      </c>
      <c r="H436" s="40">
        <v>2184.8666666666668</v>
      </c>
      <c r="I436" s="40">
        <v>2229.2333333333336</v>
      </c>
      <c r="J436" s="40">
        <v>2276.666666666667</v>
      </c>
      <c r="K436" s="31">
        <v>2181.8000000000002</v>
      </c>
      <c r="L436" s="31">
        <v>2090</v>
      </c>
      <c r="M436" s="31">
        <v>1.44187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629.85</v>
      </c>
      <c r="D437" s="40">
        <v>629.2833333333333</v>
      </c>
      <c r="E437" s="40">
        <v>623.56666666666661</v>
      </c>
      <c r="F437" s="40">
        <v>617.2833333333333</v>
      </c>
      <c r="G437" s="40">
        <v>611.56666666666661</v>
      </c>
      <c r="H437" s="40">
        <v>635.56666666666661</v>
      </c>
      <c r="I437" s="40">
        <v>641.2833333333333</v>
      </c>
      <c r="J437" s="40">
        <v>647.56666666666661</v>
      </c>
      <c r="K437" s="31">
        <v>635</v>
      </c>
      <c r="L437" s="31">
        <v>623</v>
      </c>
      <c r="M437" s="31">
        <v>0.28438999999999998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545.29999999999995</v>
      </c>
      <c r="D438" s="40">
        <v>549.41666666666663</v>
      </c>
      <c r="E438" s="40">
        <v>538.88333333333321</v>
      </c>
      <c r="F438" s="40">
        <v>532.46666666666658</v>
      </c>
      <c r="G438" s="40">
        <v>521.93333333333317</v>
      </c>
      <c r="H438" s="40">
        <v>555.83333333333326</v>
      </c>
      <c r="I438" s="40">
        <v>566.36666666666679</v>
      </c>
      <c r="J438" s="40">
        <v>572.7833333333333</v>
      </c>
      <c r="K438" s="31">
        <v>559.95000000000005</v>
      </c>
      <c r="L438" s="31">
        <v>543</v>
      </c>
      <c r="M438" s="31">
        <v>1.60476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6.2</v>
      </c>
      <c r="D439" s="40">
        <v>6.166666666666667</v>
      </c>
      <c r="E439" s="40">
        <v>6.0333333333333341</v>
      </c>
      <c r="F439" s="40">
        <v>5.8666666666666671</v>
      </c>
      <c r="G439" s="40">
        <v>5.7333333333333343</v>
      </c>
      <c r="H439" s="40">
        <v>6.3333333333333339</v>
      </c>
      <c r="I439" s="40">
        <v>6.4666666666666668</v>
      </c>
      <c r="J439" s="40">
        <v>6.6333333333333337</v>
      </c>
      <c r="K439" s="31">
        <v>6.3</v>
      </c>
      <c r="L439" s="31">
        <v>6</v>
      </c>
      <c r="M439" s="31">
        <v>466.89755000000002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138.75</v>
      </c>
      <c r="D440" s="40">
        <v>139.75</v>
      </c>
      <c r="E440" s="40">
        <v>135</v>
      </c>
      <c r="F440" s="40">
        <v>131.25</v>
      </c>
      <c r="G440" s="40">
        <v>126.5</v>
      </c>
      <c r="H440" s="40">
        <v>143.5</v>
      </c>
      <c r="I440" s="40">
        <v>148.25</v>
      </c>
      <c r="J440" s="40">
        <v>152</v>
      </c>
      <c r="K440" s="31">
        <v>144.5</v>
      </c>
      <c r="L440" s="31">
        <v>136</v>
      </c>
      <c r="M440" s="31">
        <v>5.7724299999999999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957.65</v>
      </c>
      <c r="D441" s="40">
        <v>958.06666666666661</v>
      </c>
      <c r="E441" s="40">
        <v>951.13333333333321</v>
      </c>
      <c r="F441" s="40">
        <v>944.61666666666656</v>
      </c>
      <c r="G441" s="40">
        <v>937.68333333333317</v>
      </c>
      <c r="H441" s="40">
        <v>964.58333333333326</v>
      </c>
      <c r="I441" s="40">
        <v>971.51666666666665</v>
      </c>
      <c r="J441" s="40">
        <v>978.0333333333333</v>
      </c>
      <c r="K441" s="31">
        <v>965</v>
      </c>
      <c r="L441" s="31">
        <v>951.55</v>
      </c>
      <c r="M441" s="31">
        <v>0.3352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630.1</v>
      </c>
      <c r="D442" s="40">
        <v>633.19999999999993</v>
      </c>
      <c r="E442" s="40">
        <v>617.64999999999986</v>
      </c>
      <c r="F442" s="40">
        <v>605.19999999999993</v>
      </c>
      <c r="G442" s="40">
        <v>589.64999999999986</v>
      </c>
      <c r="H442" s="40">
        <v>645.64999999999986</v>
      </c>
      <c r="I442" s="40">
        <v>661.19999999999982</v>
      </c>
      <c r="J442" s="40">
        <v>673.64999999999986</v>
      </c>
      <c r="K442" s="31">
        <v>648.75</v>
      </c>
      <c r="L442" s="31">
        <v>620.75</v>
      </c>
      <c r="M442" s="31">
        <v>10.890140000000001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1506.25</v>
      </c>
      <c r="D443" s="40">
        <v>1477.8833333333332</v>
      </c>
      <c r="E443" s="40">
        <v>1431.7666666666664</v>
      </c>
      <c r="F443" s="40">
        <v>1357.2833333333333</v>
      </c>
      <c r="G443" s="40">
        <v>1311.1666666666665</v>
      </c>
      <c r="H443" s="40">
        <v>1552.3666666666663</v>
      </c>
      <c r="I443" s="40">
        <v>1598.4833333333331</v>
      </c>
      <c r="J443" s="40">
        <v>1672.9666666666662</v>
      </c>
      <c r="K443" s="31">
        <v>1524</v>
      </c>
      <c r="L443" s="31">
        <v>1403.4</v>
      </c>
      <c r="M443" s="31">
        <v>2.0278900000000002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589.75</v>
      </c>
      <c r="D444" s="40">
        <v>592.9666666666667</v>
      </c>
      <c r="E444" s="40">
        <v>581.78333333333342</v>
      </c>
      <c r="F444" s="40">
        <v>573.81666666666672</v>
      </c>
      <c r="G444" s="40">
        <v>562.63333333333344</v>
      </c>
      <c r="H444" s="40">
        <v>600.93333333333339</v>
      </c>
      <c r="I444" s="40">
        <v>612.11666666666679</v>
      </c>
      <c r="J444" s="40">
        <v>620.08333333333337</v>
      </c>
      <c r="K444" s="31">
        <v>604.15</v>
      </c>
      <c r="L444" s="31">
        <v>585</v>
      </c>
      <c r="M444" s="31">
        <v>0.51629999999999998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8805.15</v>
      </c>
      <c r="D445" s="40">
        <v>8827.0666666666657</v>
      </c>
      <c r="E445" s="40">
        <v>8753.0833333333321</v>
      </c>
      <c r="F445" s="40">
        <v>8701.0166666666664</v>
      </c>
      <c r="G445" s="40">
        <v>8627.0333333333328</v>
      </c>
      <c r="H445" s="40">
        <v>8879.1333333333314</v>
      </c>
      <c r="I445" s="40">
        <v>8953.116666666665</v>
      </c>
      <c r="J445" s="40">
        <v>9005.1833333333307</v>
      </c>
      <c r="K445" s="31">
        <v>8901.0499999999993</v>
      </c>
      <c r="L445" s="31">
        <v>8775</v>
      </c>
      <c r="M445" s="31">
        <v>2.5559999999999999E-2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34.5</v>
      </c>
      <c r="D446" s="40">
        <v>34.6</v>
      </c>
      <c r="E446" s="40">
        <v>34.25</v>
      </c>
      <c r="F446" s="40">
        <v>34</v>
      </c>
      <c r="G446" s="40">
        <v>33.65</v>
      </c>
      <c r="H446" s="40">
        <v>34.85</v>
      </c>
      <c r="I446" s="40">
        <v>35.20000000000001</v>
      </c>
      <c r="J446" s="40">
        <v>35.450000000000003</v>
      </c>
      <c r="K446" s="31">
        <v>34.950000000000003</v>
      </c>
      <c r="L446" s="31">
        <v>34.35</v>
      </c>
      <c r="M446" s="31">
        <v>23.396560000000001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519.79999999999995</v>
      </c>
      <c r="D447" s="40">
        <v>516.0333333333333</v>
      </c>
      <c r="E447" s="40">
        <v>508.81666666666661</v>
      </c>
      <c r="F447" s="40">
        <v>497.83333333333331</v>
      </c>
      <c r="G447" s="40">
        <v>490.61666666666662</v>
      </c>
      <c r="H447" s="40">
        <v>527.01666666666665</v>
      </c>
      <c r="I447" s="40">
        <v>534.23333333333335</v>
      </c>
      <c r="J447" s="40">
        <v>545.21666666666658</v>
      </c>
      <c r="K447" s="31">
        <v>523.25</v>
      </c>
      <c r="L447" s="31">
        <v>505.05</v>
      </c>
      <c r="M447" s="31">
        <v>19.86619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881.45</v>
      </c>
      <c r="D448" s="40">
        <v>886.48333333333323</v>
      </c>
      <c r="E448" s="40">
        <v>873.96666666666647</v>
      </c>
      <c r="F448" s="40">
        <v>866.48333333333323</v>
      </c>
      <c r="G448" s="40">
        <v>853.96666666666647</v>
      </c>
      <c r="H448" s="40">
        <v>893.96666666666647</v>
      </c>
      <c r="I448" s="40">
        <v>906.48333333333312</v>
      </c>
      <c r="J448" s="40">
        <v>913.96666666666647</v>
      </c>
      <c r="K448" s="31">
        <v>899</v>
      </c>
      <c r="L448" s="31">
        <v>879</v>
      </c>
      <c r="M448" s="31">
        <v>0.50810999999999995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18709.3</v>
      </c>
      <c r="D449" s="40">
        <v>18554.483333333334</v>
      </c>
      <c r="E449" s="40">
        <v>18258.966666666667</v>
      </c>
      <c r="F449" s="40">
        <v>17808.633333333335</v>
      </c>
      <c r="G449" s="40">
        <v>17513.116666666669</v>
      </c>
      <c r="H449" s="40">
        <v>19004.816666666666</v>
      </c>
      <c r="I449" s="40">
        <v>19300.333333333336</v>
      </c>
      <c r="J449" s="40">
        <v>19750.666666666664</v>
      </c>
      <c r="K449" s="31">
        <v>18850</v>
      </c>
      <c r="L449" s="31">
        <v>18104.150000000001</v>
      </c>
      <c r="M449" s="31">
        <v>2.2519999999999998E-2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834.4</v>
      </c>
      <c r="D450" s="40">
        <v>835.4666666666667</v>
      </c>
      <c r="E450" s="40">
        <v>830.93333333333339</v>
      </c>
      <c r="F450" s="40">
        <v>827.4666666666667</v>
      </c>
      <c r="G450" s="40">
        <v>822.93333333333339</v>
      </c>
      <c r="H450" s="40">
        <v>838.93333333333339</v>
      </c>
      <c r="I450" s="40">
        <v>843.4666666666667</v>
      </c>
      <c r="J450" s="40">
        <v>846.93333333333339</v>
      </c>
      <c r="K450" s="31">
        <v>840</v>
      </c>
      <c r="L450" s="31">
        <v>832</v>
      </c>
      <c r="M450" s="31">
        <v>15.528840000000001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198.95</v>
      </c>
      <c r="D451" s="40">
        <v>198.58333333333334</v>
      </c>
      <c r="E451" s="40">
        <v>196.36666666666667</v>
      </c>
      <c r="F451" s="40">
        <v>193.78333333333333</v>
      </c>
      <c r="G451" s="40">
        <v>191.56666666666666</v>
      </c>
      <c r="H451" s="40">
        <v>201.16666666666669</v>
      </c>
      <c r="I451" s="40">
        <v>203.38333333333333</v>
      </c>
      <c r="J451" s="40">
        <v>205.9666666666667</v>
      </c>
      <c r="K451" s="31">
        <v>200.8</v>
      </c>
      <c r="L451" s="31">
        <v>196</v>
      </c>
      <c r="M451" s="31">
        <v>16.41338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1426.85</v>
      </c>
      <c r="D452" s="40">
        <v>1421.6333333333332</v>
      </c>
      <c r="E452" s="40">
        <v>1396.2666666666664</v>
      </c>
      <c r="F452" s="40">
        <v>1365.6833333333332</v>
      </c>
      <c r="G452" s="40">
        <v>1340.3166666666664</v>
      </c>
      <c r="H452" s="40">
        <v>1452.2166666666665</v>
      </c>
      <c r="I452" s="40">
        <v>1477.5833333333333</v>
      </c>
      <c r="J452" s="40">
        <v>1508.1666666666665</v>
      </c>
      <c r="K452" s="31">
        <v>1447</v>
      </c>
      <c r="L452" s="31">
        <v>1391.05</v>
      </c>
      <c r="M452" s="31">
        <v>3.8749099999999999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3701.3</v>
      </c>
      <c r="D453" s="40">
        <v>3709.75</v>
      </c>
      <c r="E453" s="40">
        <v>3679.15</v>
      </c>
      <c r="F453" s="40">
        <v>3657</v>
      </c>
      <c r="G453" s="40">
        <v>3626.4</v>
      </c>
      <c r="H453" s="40">
        <v>3731.9</v>
      </c>
      <c r="I453" s="40">
        <v>3762.5000000000005</v>
      </c>
      <c r="J453" s="40">
        <v>3784.65</v>
      </c>
      <c r="K453" s="31">
        <v>3740.35</v>
      </c>
      <c r="L453" s="31">
        <v>3687.6</v>
      </c>
      <c r="M453" s="31">
        <v>20.331140000000001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860.5</v>
      </c>
      <c r="D454" s="40">
        <v>857.75</v>
      </c>
      <c r="E454" s="40">
        <v>852.75</v>
      </c>
      <c r="F454" s="40">
        <v>845</v>
      </c>
      <c r="G454" s="40">
        <v>840</v>
      </c>
      <c r="H454" s="40">
        <v>865.5</v>
      </c>
      <c r="I454" s="40">
        <v>870.5</v>
      </c>
      <c r="J454" s="40">
        <v>878.25</v>
      </c>
      <c r="K454" s="31">
        <v>862.75</v>
      </c>
      <c r="L454" s="31">
        <v>850</v>
      </c>
      <c r="M454" s="31">
        <v>18.755140000000001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4826.75</v>
      </c>
      <c r="D455" s="40">
        <v>4846.4000000000005</v>
      </c>
      <c r="E455" s="40">
        <v>4780.3500000000013</v>
      </c>
      <c r="F455" s="40">
        <v>4733.9500000000007</v>
      </c>
      <c r="G455" s="40">
        <v>4667.9000000000015</v>
      </c>
      <c r="H455" s="40">
        <v>4892.8000000000011</v>
      </c>
      <c r="I455" s="40">
        <v>4958.8500000000004</v>
      </c>
      <c r="J455" s="40">
        <v>5005.2500000000009</v>
      </c>
      <c r="K455" s="31">
        <v>4912.45</v>
      </c>
      <c r="L455" s="31">
        <v>4800</v>
      </c>
      <c r="M455" s="31">
        <v>1.37887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1258.55</v>
      </c>
      <c r="D456" s="40">
        <v>1262.8</v>
      </c>
      <c r="E456" s="40">
        <v>1244.0999999999999</v>
      </c>
      <c r="F456" s="40">
        <v>1229.6499999999999</v>
      </c>
      <c r="G456" s="40">
        <v>1210.9499999999998</v>
      </c>
      <c r="H456" s="40">
        <v>1277.25</v>
      </c>
      <c r="I456" s="40">
        <v>1295.9500000000003</v>
      </c>
      <c r="J456" s="40">
        <v>1310.4000000000001</v>
      </c>
      <c r="K456" s="31">
        <v>1281.5</v>
      </c>
      <c r="L456" s="31">
        <v>1248.3499999999999</v>
      </c>
      <c r="M456" s="31">
        <v>0.50053000000000003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139.69999999999999</v>
      </c>
      <c r="D457" s="40">
        <v>139.65</v>
      </c>
      <c r="E457" s="40">
        <v>138.05000000000001</v>
      </c>
      <c r="F457" s="40">
        <v>136.4</v>
      </c>
      <c r="G457" s="40">
        <v>134.80000000000001</v>
      </c>
      <c r="H457" s="40">
        <v>141.30000000000001</v>
      </c>
      <c r="I457" s="40">
        <v>142.89999999999998</v>
      </c>
      <c r="J457" s="40">
        <v>144.55000000000001</v>
      </c>
      <c r="K457" s="31">
        <v>141.25</v>
      </c>
      <c r="L457" s="31">
        <v>138</v>
      </c>
      <c r="M457" s="31">
        <v>10.182639999999999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291.95</v>
      </c>
      <c r="D458" s="40">
        <v>291.78333333333336</v>
      </c>
      <c r="E458" s="40">
        <v>290.06666666666672</v>
      </c>
      <c r="F458" s="40">
        <v>288.18333333333334</v>
      </c>
      <c r="G458" s="40">
        <v>286.4666666666667</v>
      </c>
      <c r="H458" s="40">
        <v>293.66666666666674</v>
      </c>
      <c r="I458" s="40">
        <v>295.38333333333333</v>
      </c>
      <c r="J458" s="40">
        <v>297.26666666666677</v>
      </c>
      <c r="K458" s="31">
        <v>293.5</v>
      </c>
      <c r="L458" s="31">
        <v>289.89999999999998</v>
      </c>
      <c r="M458" s="31">
        <v>172.17097000000001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129.15</v>
      </c>
      <c r="D459" s="40">
        <v>129.08333333333334</v>
      </c>
      <c r="E459" s="40">
        <v>128.06666666666669</v>
      </c>
      <c r="F459" s="40">
        <v>126.98333333333335</v>
      </c>
      <c r="G459" s="40">
        <v>125.9666666666667</v>
      </c>
      <c r="H459" s="40">
        <v>130.16666666666669</v>
      </c>
      <c r="I459" s="40">
        <v>131.18333333333334</v>
      </c>
      <c r="J459" s="40">
        <v>132.26666666666668</v>
      </c>
      <c r="K459" s="31">
        <v>130.1</v>
      </c>
      <c r="L459" s="31">
        <v>128</v>
      </c>
      <c r="M459" s="31">
        <v>175.45527999999999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1440.6</v>
      </c>
      <c r="D460" s="40">
        <v>1427.8666666666668</v>
      </c>
      <c r="E460" s="40">
        <v>1410.7333333333336</v>
      </c>
      <c r="F460" s="40">
        <v>1380.8666666666668</v>
      </c>
      <c r="G460" s="40">
        <v>1363.7333333333336</v>
      </c>
      <c r="H460" s="40">
        <v>1457.7333333333336</v>
      </c>
      <c r="I460" s="40">
        <v>1474.8666666666668</v>
      </c>
      <c r="J460" s="40">
        <v>1504.7333333333336</v>
      </c>
      <c r="K460" s="31">
        <v>1445</v>
      </c>
      <c r="L460" s="31">
        <v>1398</v>
      </c>
      <c r="M460" s="31">
        <v>134.44387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4019.6</v>
      </c>
      <c r="D461" s="40">
        <v>4000.1833333333329</v>
      </c>
      <c r="E461" s="40">
        <v>3945.4166666666661</v>
      </c>
      <c r="F461" s="40">
        <v>3871.2333333333331</v>
      </c>
      <c r="G461" s="40">
        <v>3816.4666666666662</v>
      </c>
      <c r="H461" s="40">
        <v>4074.3666666666659</v>
      </c>
      <c r="I461" s="40">
        <v>4129.1333333333332</v>
      </c>
      <c r="J461" s="40">
        <v>4203.3166666666657</v>
      </c>
      <c r="K461" s="31">
        <v>4054.95</v>
      </c>
      <c r="L461" s="31">
        <v>3926</v>
      </c>
      <c r="M461" s="31">
        <v>5.6460000000000003E-2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1419.2</v>
      </c>
      <c r="D462" s="40">
        <v>1430.0333333333335</v>
      </c>
      <c r="E462" s="40">
        <v>1405.0666666666671</v>
      </c>
      <c r="F462" s="40">
        <v>1390.9333333333336</v>
      </c>
      <c r="G462" s="40">
        <v>1365.9666666666672</v>
      </c>
      <c r="H462" s="40">
        <v>1444.166666666667</v>
      </c>
      <c r="I462" s="40">
        <v>1469.1333333333337</v>
      </c>
      <c r="J462" s="40">
        <v>1483.2666666666669</v>
      </c>
      <c r="K462" s="31">
        <v>1455</v>
      </c>
      <c r="L462" s="31">
        <v>1415.9</v>
      </c>
      <c r="M462" s="31">
        <v>27.42699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167.25</v>
      </c>
      <c r="D463" s="40">
        <v>167.54999999999998</v>
      </c>
      <c r="E463" s="40">
        <v>166.09999999999997</v>
      </c>
      <c r="F463" s="40">
        <v>164.95</v>
      </c>
      <c r="G463" s="40">
        <v>163.49999999999997</v>
      </c>
      <c r="H463" s="40">
        <v>168.69999999999996</v>
      </c>
      <c r="I463" s="40">
        <v>170.14999999999995</v>
      </c>
      <c r="J463" s="40">
        <v>171.29999999999995</v>
      </c>
      <c r="K463" s="31">
        <v>169</v>
      </c>
      <c r="L463" s="31">
        <v>166.4</v>
      </c>
      <c r="M463" s="31">
        <v>7.9476599999999999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994.2</v>
      </c>
      <c r="D464" s="40">
        <v>993.55000000000007</v>
      </c>
      <c r="E464" s="40">
        <v>984.50000000000011</v>
      </c>
      <c r="F464" s="40">
        <v>974.80000000000007</v>
      </c>
      <c r="G464" s="40">
        <v>965.75000000000011</v>
      </c>
      <c r="H464" s="40">
        <v>1003.2500000000001</v>
      </c>
      <c r="I464" s="40">
        <v>1012.3000000000001</v>
      </c>
      <c r="J464" s="40">
        <v>1022.0000000000001</v>
      </c>
      <c r="K464" s="31">
        <v>1002.6</v>
      </c>
      <c r="L464" s="31">
        <v>983.85</v>
      </c>
      <c r="M464" s="31">
        <v>3.4232300000000002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1399.95</v>
      </c>
      <c r="D465" s="40">
        <v>1385.2</v>
      </c>
      <c r="E465" s="40">
        <v>1365.1000000000001</v>
      </c>
      <c r="F465" s="40">
        <v>1330.25</v>
      </c>
      <c r="G465" s="40">
        <v>1310.1500000000001</v>
      </c>
      <c r="H465" s="40">
        <v>1420.0500000000002</v>
      </c>
      <c r="I465" s="40">
        <v>1440.15</v>
      </c>
      <c r="J465" s="40">
        <v>1475.0000000000002</v>
      </c>
      <c r="K465" s="31">
        <v>1405.3</v>
      </c>
      <c r="L465" s="31">
        <v>1350.35</v>
      </c>
      <c r="M465" s="31">
        <v>0.62905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1222.7</v>
      </c>
      <c r="D466" s="40">
        <v>1234</v>
      </c>
      <c r="E466" s="40">
        <v>1206.25</v>
      </c>
      <c r="F466" s="40">
        <v>1189.8</v>
      </c>
      <c r="G466" s="40">
        <v>1162.05</v>
      </c>
      <c r="H466" s="40">
        <v>1250.45</v>
      </c>
      <c r="I466" s="40">
        <v>1278.2</v>
      </c>
      <c r="J466" s="40">
        <v>1294.6500000000001</v>
      </c>
      <c r="K466" s="31">
        <v>1261.75</v>
      </c>
      <c r="L466" s="31">
        <v>1217.55</v>
      </c>
      <c r="M466" s="31">
        <v>1.43936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1718.65</v>
      </c>
      <c r="D467" s="40">
        <v>1715.8833333333332</v>
      </c>
      <c r="E467" s="40">
        <v>1694.7666666666664</v>
      </c>
      <c r="F467" s="40">
        <v>1670.8833333333332</v>
      </c>
      <c r="G467" s="40">
        <v>1649.7666666666664</v>
      </c>
      <c r="H467" s="40">
        <v>1739.7666666666664</v>
      </c>
      <c r="I467" s="40">
        <v>1760.8833333333332</v>
      </c>
      <c r="J467" s="40">
        <v>1784.7666666666664</v>
      </c>
      <c r="K467" s="31">
        <v>1737</v>
      </c>
      <c r="L467" s="31">
        <v>1692</v>
      </c>
      <c r="M467" s="31">
        <v>1.8701000000000001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1878.45</v>
      </c>
      <c r="D468" s="40">
        <v>1865.7333333333333</v>
      </c>
      <c r="E468" s="40">
        <v>1844.5166666666667</v>
      </c>
      <c r="F468" s="40">
        <v>1810.5833333333333</v>
      </c>
      <c r="G468" s="40">
        <v>1789.3666666666666</v>
      </c>
      <c r="H468" s="40">
        <v>1899.6666666666667</v>
      </c>
      <c r="I468" s="40">
        <v>1920.8833333333334</v>
      </c>
      <c r="J468" s="40">
        <v>1954.8166666666668</v>
      </c>
      <c r="K468" s="31">
        <v>1886.95</v>
      </c>
      <c r="L468" s="31">
        <v>1831.8</v>
      </c>
      <c r="M468" s="31">
        <v>16.70309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3092.4</v>
      </c>
      <c r="D469" s="40">
        <v>3087.4</v>
      </c>
      <c r="E469" s="40">
        <v>3045</v>
      </c>
      <c r="F469" s="40">
        <v>2997.6</v>
      </c>
      <c r="G469" s="40">
        <v>2955.2</v>
      </c>
      <c r="H469" s="40">
        <v>3134.8</v>
      </c>
      <c r="I469" s="40">
        <v>3177.2000000000007</v>
      </c>
      <c r="J469" s="40">
        <v>3224.6000000000004</v>
      </c>
      <c r="K469" s="31">
        <v>3129.8</v>
      </c>
      <c r="L469" s="31">
        <v>3040</v>
      </c>
      <c r="M469" s="31">
        <v>2.6959200000000001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490.85</v>
      </c>
      <c r="D470" s="40">
        <v>492.73333333333335</v>
      </c>
      <c r="E470" s="40">
        <v>485.66666666666669</v>
      </c>
      <c r="F470" s="40">
        <v>480.48333333333335</v>
      </c>
      <c r="G470" s="40">
        <v>473.41666666666669</v>
      </c>
      <c r="H470" s="40">
        <v>497.91666666666669</v>
      </c>
      <c r="I470" s="40">
        <v>504.98333333333329</v>
      </c>
      <c r="J470" s="40">
        <v>510.16666666666669</v>
      </c>
      <c r="K470" s="31">
        <v>499.8</v>
      </c>
      <c r="L470" s="31">
        <v>487.55</v>
      </c>
      <c r="M470" s="31">
        <v>21.096630000000001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991.3</v>
      </c>
      <c r="D471" s="40">
        <v>983.1</v>
      </c>
      <c r="E471" s="40">
        <v>959.2</v>
      </c>
      <c r="F471" s="40">
        <v>927.1</v>
      </c>
      <c r="G471" s="40">
        <v>903.2</v>
      </c>
      <c r="H471" s="40">
        <v>1015.2</v>
      </c>
      <c r="I471" s="40">
        <v>1039.0999999999999</v>
      </c>
      <c r="J471" s="40">
        <v>1071.2</v>
      </c>
      <c r="K471" s="31">
        <v>1007</v>
      </c>
      <c r="L471" s="31">
        <v>951</v>
      </c>
      <c r="M471" s="31">
        <v>19.813300000000002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20.2</v>
      </c>
      <c r="D472" s="40">
        <v>20.283333333333335</v>
      </c>
      <c r="E472" s="40">
        <v>20.06666666666667</v>
      </c>
      <c r="F472" s="40">
        <v>19.933333333333334</v>
      </c>
      <c r="G472" s="40">
        <v>19.716666666666669</v>
      </c>
      <c r="H472" s="40">
        <v>20.416666666666671</v>
      </c>
      <c r="I472" s="40">
        <v>20.633333333333333</v>
      </c>
      <c r="J472" s="40">
        <v>20.766666666666673</v>
      </c>
      <c r="K472" s="31">
        <v>20.5</v>
      </c>
      <c r="L472" s="31">
        <v>20.149999999999999</v>
      </c>
      <c r="M472" s="31">
        <v>72.991810000000001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122.9</v>
      </c>
      <c r="D473" s="40">
        <v>123.96666666666665</v>
      </c>
      <c r="E473" s="40">
        <v>121.63333333333331</v>
      </c>
      <c r="F473" s="40">
        <v>120.36666666666666</v>
      </c>
      <c r="G473" s="40">
        <v>118.03333333333332</v>
      </c>
      <c r="H473" s="40">
        <v>125.23333333333331</v>
      </c>
      <c r="I473" s="40">
        <v>127.56666666666665</v>
      </c>
      <c r="J473" s="40">
        <v>128.83333333333331</v>
      </c>
      <c r="K473" s="31">
        <v>126.3</v>
      </c>
      <c r="L473" s="31">
        <v>122.7</v>
      </c>
      <c r="M473" s="31">
        <v>2.90802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1316.05</v>
      </c>
      <c r="D474" s="40">
        <v>1306.0666666666668</v>
      </c>
      <c r="E474" s="40">
        <v>1292.1333333333337</v>
      </c>
      <c r="F474" s="40">
        <v>1268.2166666666669</v>
      </c>
      <c r="G474" s="40">
        <v>1254.2833333333338</v>
      </c>
      <c r="H474" s="40">
        <v>1329.9833333333336</v>
      </c>
      <c r="I474" s="40">
        <v>1343.9166666666665</v>
      </c>
      <c r="J474" s="40">
        <v>1367.8333333333335</v>
      </c>
      <c r="K474" s="31">
        <v>1320</v>
      </c>
      <c r="L474" s="31">
        <v>1282.1500000000001</v>
      </c>
      <c r="M474" s="31">
        <v>1.2541800000000001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12.95</v>
      </c>
      <c r="D475" s="40">
        <v>12.933333333333332</v>
      </c>
      <c r="E475" s="40">
        <v>12.666666666666664</v>
      </c>
      <c r="F475" s="40">
        <v>12.383333333333333</v>
      </c>
      <c r="G475" s="40">
        <v>12.116666666666665</v>
      </c>
      <c r="H475" s="40">
        <v>13.216666666666663</v>
      </c>
      <c r="I475" s="40">
        <v>13.483333333333333</v>
      </c>
      <c r="J475" s="40">
        <v>13.766666666666662</v>
      </c>
      <c r="K475" s="31">
        <v>13.2</v>
      </c>
      <c r="L475" s="31">
        <v>12.65</v>
      </c>
      <c r="M475" s="31">
        <v>52.395150000000001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480.5</v>
      </c>
      <c r="D476" s="40">
        <v>483.31666666666666</v>
      </c>
      <c r="E476" s="40">
        <v>472.2833333333333</v>
      </c>
      <c r="F476" s="40">
        <v>464.06666666666666</v>
      </c>
      <c r="G476" s="40">
        <v>453.0333333333333</v>
      </c>
      <c r="H476" s="40">
        <v>491.5333333333333</v>
      </c>
      <c r="I476" s="40">
        <v>502.56666666666672</v>
      </c>
      <c r="J476" s="40">
        <v>510.7833333333333</v>
      </c>
      <c r="K476" s="31">
        <v>494.35</v>
      </c>
      <c r="L476" s="31">
        <v>475.1</v>
      </c>
      <c r="M476" s="31">
        <v>2.9571100000000001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740.45</v>
      </c>
      <c r="D477" s="40">
        <v>738.33333333333337</v>
      </c>
      <c r="E477" s="40">
        <v>732.11666666666679</v>
      </c>
      <c r="F477" s="40">
        <v>723.78333333333342</v>
      </c>
      <c r="G477" s="40">
        <v>717.56666666666683</v>
      </c>
      <c r="H477" s="40">
        <v>746.66666666666674</v>
      </c>
      <c r="I477" s="40">
        <v>752.88333333333321</v>
      </c>
      <c r="J477" s="40">
        <v>761.2166666666667</v>
      </c>
      <c r="K477" s="31">
        <v>744.55</v>
      </c>
      <c r="L477" s="31">
        <v>730</v>
      </c>
      <c r="M477" s="31">
        <v>23.581530000000001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1153.55</v>
      </c>
      <c r="D478" s="40">
        <v>1164.6166666666666</v>
      </c>
      <c r="E478" s="40">
        <v>1135.6833333333332</v>
      </c>
      <c r="F478" s="40">
        <v>1117.8166666666666</v>
      </c>
      <c r="G478" s="40">
        <v>1088.8833333333332</v>
      </c>
      <c r="H478" s="40">
        <v>1182.4833333333331</v>
      </c>
      <c r="I478" s="40">
        <v>1211.4166666666665</v>
      </c>
      <c r="J478" s="40">
        <v>1229.2833333333331</v>
      </c>
      <c r="K478" s="31">
        <v>1193.55</v>
      </c>
      <c r="L478" s="31">
        <v>1146.75</v>
      </c>
      <c r="M478" s="31">
        <v>2.6190799999999999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157.25</v>
      </c>
      <c r="D479" s="40">
        <v>157.9</v>
      </c>
      <c r="E479" s="40">
        <v>155.9</v>
      </c>
      <c r="F479" s="40">
        <v>154.55000000000001</v>
      </c>
      <c r="G479" s="40">
        <v>152.55000000000001</v>
      </c>
      <c r="H479" s="40">
        <v>159.25</v>
      </c>
      <c r="I479" s="40">
        <v>161.25</v>
      </c>
      <c r="J479" s="40">
        <v>162.6</v>
      </c>
      <c r="K479" s="31">
        <v>159.9</v>
      </c>
      <c r="L479" s="31">
        <v>156.55000000000001</v>
      </c>
      <c r="M479" s="31">
        <v>4.8793699999999998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</v>
      </c>
      <c r="D480" s="40">
        <v>20.149999999999999</v>
      </c>
      <c r="E480" s="40">
        <v>19.749999999999996</v>
      </c>
      <c r="F480" s="40">
        <v>19.499999999999996</v>
      </c>
      <c r="G480" s="40">
        <v>19.099999999999994</v>
      </c>
      <c r="H480" s="40">
        <v>20.399999999999999</v>
      </c>
      <c r="I480" s="40">
        <v>20.800000000000004</v>
      </c>
      <c r="J480" s="40">
        <v>21.05</v>
      </c>
      <c r="K480" s="31">
        <v>20.55</v>
      </c>
      <c r="L480" s="31">
        <v>19.899999999999999</v>
      </c>
      <c r="M480" s="31">
        <v>48.892299999999999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7703.8</v>
      </c>
      <c r="D481" s="40">
        <v>7672.8</v>
      </c>
      <c r="E481" s="40">
        <v>7602</v>
      </c>
      <c r="F481" s="40">
        <v>7500.2</v>
      </c>
      <c r="G481" s="40">
        <v>7429.4</v>
      </c>
      <c r="H481" s="40">
        <v>7774.6</v>
      </c>
      <c r="I481" s="40">
        <v>7845.4000000000015</v>
      </c>
      <c r="J481" s="40">
        <v>7947.2000000000007</v>
      </c>
      <c r="K481" s="31">
        <v>7743.6</v>
      </c>
      <c r="L481" s="31">
        <v>7571</v>
      </c>
      <c r="M481" s="31">
        <v>3.1995200000000001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34.9</v>
      </c>
      <c r="D482" s="40">
        <v>34.733333333333334</v>
      </c>
      <c r="E482" s="40">
        <v>34.466666666666669</v>
      </c>
      <c r="F482" s="40">
        <v>34.033333333333331</v>
      </c>
      <c r="G482" s="40">
        <v>33.766666666666666</v>
      </c>
      <c r="H482" s="40">
        <v>35.166666666666671</v>
      </c>
      <c r="I482" s="40">
        <v>35.433333333333337</v>
      </c>
      <c r="J482" s="40">
        <v>35.866666666666674</v>
      </c>
      <c r="K482" s="31">
        <v>35</v>
      </c>
      <c r="L482" s="31">
        <v>34.299999999999997</v>
      </c>
      <c r="M482" s="31">
        <v>46.960070000000002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1469.15</v>
      </c>
      <c r="D483" s="40">
        <v>1468.1833333333334</v>
      </c>
      <c r="E483" s="40">
        <v>1452.4666666666667</v>
      </c>
      <c r="F483" s="40">
        <v>1435.7833333333333</v>
      </c>
      <c r="G483" s="40">
        <v>1420.0666666666666</v>
      </c>
      <c r="H483" s="40">
        <v>1484.8666666666668</v>
      </c>
      <c r="I483" s="40">
        <v>1500.5833333333335</v>
      </c>
      <c r="J483" s="40">
        <v>1517.2666666666669</v>
      </c>
      <c r="K483" s="31">
        <v>1483.9</v>
      </c>
      <c r="L483" s="31">
        <v>1451.5</v>
      </c>
      <c r="M483" s="31">
        <v>2.9367000000000001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708.65</v>
      </c>
      <c r="D484" s="40">
        <v>709.70000000000016</v>
      </c>
      <c r="E484" s="40">
        <v>702.40000000000032</v>
      </c>
      <c r="F484" s="40">
        <v>696.1500000000002</v>
      </c>
      <c r="G484" s="40">
        <v>688.85000000000036</v>
      </c>
      <c r="H484" s="40">
        <v>715.95000000000027</v>
      </c>
      <c r="I484" s="40">
        <v>723.25000000000023</v>
      </c>
      <c r="J484" s="40">
        <v>729.50000000000023</v>
      </c>
      <c r="K484" s="31">
        <v>717</v>
      </c>
      <c r="L484" s="31">
        <v>703.45</v>
      </c>
      <c r="M484" s="31">
        <v>20.261089999999999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241.65</v>
      </c>
      <c r="D485" s="40">
        <v>242.18333333333331</v>
      </c>
      <c r="E485" s="40">
        <v>238.96666666666661</v>
      </c>
      <c r="F485" s="40">
        <v>236.2833333333333</v>
      </c>
      <c r="G485" s="40">
        <v>233.06666666666661</v>
      </c>
      <c r="H485" s="40">
        <v>244.86666666666662</v>
      </c>
      <c r="I485" s="40">
        <v>248.08333333333331</v>
      </c>
      <c r="J485" s="40">
        <v>250.76666666666662</v>
      </c>
      <c r="K485" s="31">
        <v>245.4</v>
      </c>
      <c r="L485" s="31">
        <v>239.5</v>
      </c>
      <c r="M485" s="31">
        <v>7.8861299999999996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3501.4</v>
      </c>
      <c r="D486" s="40">
        <v>3501.8666666666668</v>
      </c>
      <c r="E486" s="40">
        <v>3433.7833333333338</v>
      </c>
      <c r="F486" s="40">
        <v>3366.166666666667</v>
      </c>
      <c r="G486" s="40">
        <v>3298.0833333333339</v>
      </c>
      <c r="H486" s="40">
        <v>3569.4833333333336</v>
      </c>
      <c r="I486" s="40">
        <v>3637.5666666666666</v>
      </c>
      <c r="J486" s="40">
        <v>3705.1833333333334</v>
      </c>
      <c r="K486" s="31">
        <v>3569.95</v>
      </c>
      <c r="L486" s="31">
        <v>3434.25</v>
      </c>
      <c r="M486" s="31">
        <v>0.24340000000000001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468.6</v>
      </c>
      <c r="D487" s="40">
        <v>469.3</v>
      </c>
      <c r="E487" s="40">
        <v>459.90000000000003</v>
      </c>
      <c r="F487" s="40">
        <v>451.20000000000005</v>
      </c>
      <c r="G487" s="40">
        <v>441.80000000000007</v>
      </c>
      <c r="H487" s="40">
        <v>478</v>
      </c>
      <c r="I487" s="40">
        <v>487.4</v>
      </c>
      <c r="J487" s="40">
        <v>496.09999999999997</v>
      </c>
      <c r="K487" s="31">
        <v>478.7</v>
      </c>
      <c r="L487" s="31">
        <v>460.6</v>
      </c>
      <c r="M487" s="31">
        <v>11.11642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3348.35</v>
      </c>
      <c r="D488" s="40">
        <v>3351.4666666666667</v>
      </c>
      <c r="E488" s="40">
        <v>3326.8833333333332</v>
      </c>
      <c r="F488" s="40">
        <v>3305.4166666666665</v>
      </c>
      <c r="G488" s="40">
        <v>3280.833333333333</v>
      </c>
      <c r="H488" s="40">
        <v>3372.9333333333334</v>
      </c>
      <c r="I488" s="40">
        <v>3397.5166666666664</v>
      </c>
      <c r="J488" s="40">
        <v>3418.9833333333336</v>
      </c>
      <c r="K488" s="31">
        <v>3376.05</v>
      </c>
      <c r="L488" s="31">
        <v>3330</v>
      </c>
      <c r="M488" s="31">
        <v>6.9989999999999997E-2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723.55</v>
      </c>
      <c r="D489" s="40">
        <v>730.18333333333339</v>
      </c>
      <c r="E489" s="40">
        <v>715.36666666666679</v>
      </c>
      <c r="F489" s="40">
        <v>707.18333333333339</v>
      </c>
      <c r="G489" s="40">
        <v>692.36666666666679</v>
      </c>
      <c r="H489" s="40">
        <v>738.36666666666679</v>
      </c>
      <c r="I489" s="40">
        <v>753.18333333333339</v>
      </c>
      <c r="J489" s="40">
        <v>761.36666666666679</v>
      </c>
      <c r="K489" s="31">
        <v>745</v>
      </c>
      <c r="L489" s="31">
        <v>722</v>
      </c>
      <c r="M489" s="31">
        <v>0.61277000000000004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40.549999999999997</v>
      </c>
      <c r="D490" s="40">
        <v>40.966666666666669</v>
      </c>
      <c r="E490" s="40">
        <v>39.933333333333337</v>
      </c>
      <c r="F490" s="40">
        <v>39.31666666666667</v>
      </c>
      <c r="G490" s="40">
        <v>38.283333333333339</v>
      </c>
      <c r="H490" s="40">
        <v>41.583333333333336</v>
      </c>
      <c r="I490" s="40">
        <v>42.616666666666667</v>
      </c>
      <c r="J490" s="40">
        <v>43.233333333333334</v>
      </c>
      <c r="K490" s="31">
        <v>42</v>
      </c>
      <c r="L490" s="31">
        <v>40.35</v>
      </c>
      <c r="M490" s="31">
        <v>80.253020000000006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1300.25</v>
      </c>
      <c r="D491" s="40">
        <v>1308.2166666666667</v>
      </c>
      <c r="E491" s="40">
        <v>1287.0333333333333</v>
      </c>
      <c r="F491" s="40">
        <v>1273.8166666666666</v>
      </c>
      <c r="G491" s="40">
        <v>1252.6333333333332</v>
      </c>
      <c r="H491" s="40">
        <v>1321.4333333333334</v>
      </c>
      <c r="I491" s="40">
        <v>1342.6166666666668</v>
      </c>
      <c r="J491" s="40">
        <v>1355.8333333333335</v>
      </c>
      <c r="K491" s="31">
        <v>1329.4</v>
      </c>
      <c r="L491" s="31">
        <v>1295</v>
      </c>
      <c r="M491" s="31">
        <v>0.61848999999999998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1762.7</v>
      </c>
      <c r="D492" s="40">
        <v>1778.2333333333333</v>
      </c>
      <c r="E492" s="40">
        <v>1734.4666666666667</v>
      </c>
      <c r="F492" s="40">
        <v>1706.2333333333333</v>
      </c>
      <c r="G492" s="40">
        <v>1662.4666666666667</v>
      </c>
      <c r="H492" s="40">
        <v>1806.4666666666667</v>
      </c>
      <c r="I492" s="40">
        <v>1850.2333333333336</v>
      </c>
      <c r="J492" s="40">
        <v>1878.4666666666667</v>
      </c>
      <c r="K492" s="31">
        <v>1822</v>
      </c>
      <c r="L492" s="31">
        <v>1750</v>
      </c>
      <c r="M492" s="31">
        <v>0.79691000000000001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289.14999999999998</v>
      </c>
      <c r="D493" s="40">
        <v>293.11666666666667</v>
      </c>
      <c r="E493" s="40">
        <v>283.18333333333334</v>
      </c>
      <c r="F493" s="40">
        <v>277.21666666666664</v>
      </c>
      <c r="G493" s="40">
        <v>267.2833333333333</v>
      </c>
      <c r="H493" s="40">
        <v>299.08333333333337</v>
      </c>
      <c r="I493" s="40">
        <v>309.01666666666677</v>
      </c>
      <c r="J493" s="40">
        <v>314.98333333333341</v>
      </c>
      <c r="K493" s="31">
        <v>303.05</v>
      </c>
      <c r="L493" s="31">
        <v>287.14999999999998</v>
      </c>
      <c r="M493" s="31">
        <v>2.8395999999999999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848.6</v>
      </c>
      <c r="D494" s="40">
        <v>850.86666666666667</v>
      </c>
      <c r="E494" s="40">
        <v>842.73333333333335</v>
      </c>
      <c r="F494" s="40">
        <v>836.86666666666667</v>
      </c>
      <c r="G494" s="40">
        <v>828.73333333333335</v>
      </c>
      <c r="H494" s="40">
        <v>856.73333333333335</v>
      </c>
      <c r="I494" s="40">
        <v>864.86666666666679</v>
      </c>
      <c r="J494" s="40">
        <v>870.73333333333335</v>
      </c>
      <c r="K494" s="31">
        <v>859</v>
      </c>
      <c r="L494" s="31">
        <v>845</v>
      </c>
      <c r="M494" s="31">
        <v>4.5423799999999996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298.60000000000002</v>
      </c>
      <c r="D495" s="40">
        <v>298.8</v>
      </c>
      <c r="E495" s="40">
        <v>294.90000000000003</v>
      </c>
      <c r="F495" s="40">
        <v>291.20000000000005</v>
      </c>
      <c r="G495" s="40">
        <v>287.30000000000007</v>
      </c>
      <c r="H495" s="40">
        <v>302.5</v>
      </c>
      <c r="I495" s="40">
        <v>306.39999999999998</v>
      </c>
      <c r="J495" s="40">
        <v>310.09999999999997</v>
      </c>
      <c r="K495" s="31">
        <v>302.7</v>
      </c>
      <c r="L495" s="31">
        <v>295.10000000000002</v>
      </c>
      <c r="M495" s="31">
        <v>222.46795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2815</v>
      </c>
      <c r="D496" s="40">
        <v>2828.0833333333335</v>
      </c>
      <c r="E496" s="40">
        <v>2788.166666666667</v>
      </c>
      <c r="F496" s="40">
        <v>2761.3333333333335</v>
      </c>
      <c r="G496" s="40">
        <v>2721.416666666667</v>
      </c>
      <c r="H496" s="40">
        <v>2854.916666666667</v>
      </c>
      <c r="I496" s="40">
        <v>2894.8333333333339</v>
      </c>
      <c r="J496" s="40">
        <v>2921.666666666667</v>
      </c>
      <c r="K496" s="31">
        <v>2868</v>
      </c>
      <c r="L496" s="31">
        <v>2801.25</v>
      </c>
      <c r="M496" s="31">
        <v>0.75817000000000001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1790.6</v>
      </c>
      <c r="D497" s="40">
        <v>1796.9666666666665</v>
      </c>
      <c r="E497" s="40">
        <v>1771.0333333333328</v>
      </c>
      <c r="F497" s="40">
        <v>1751.4666666666665</v>
      </c>
      <c r="G497" s="40">
        <v>1725.5333333333328</v>
      </c>
      <c r="H497" s="40">
        <v>1816.5333333333328</v>
      </c>
      <c r="I497" s="40">
        <v>1842.4666666666667</v>
      </c>
      <c r="J497" s="40">
        <v>1862.0333333333328</v>
      </c>
      <c r="K497" s="31">
        <v>1822.9</v>
      </c>
      <c r="L497" s="31">
        <v>1777.4</v>
      </c>
      <c r="M497" s="31">
        <v>0.80528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5.95</v>
      </c>
      <c r="D498" s="40">
        <v>5.9833333333333343</v>
      </c>
      <c r="E498" s="40">
        <v>5.8666666666666689</v>
      </c>
      <c r="F498" s="40">
        <v>5.783333333333335</v>
      </c>
      <c r="G498" s="40">
        <v>5.6666666666666696</v>
      </c>
      <c r="H498" s="40">
        <v>6.0666666666666682</v>
      </c>
      <c r="I498" s="40">
        <v>6.1833333333333336</v>
      </c>
      <c r="J498" s="40">
        <v>6.2666666666666675</v>
      </c>
      <c r="K498" s="31">
        <v>6.1</v>
      </c>
      <c r="L498" s="31">
        <v>5.9</v>
      </c>
      <c r="M498" s="31">
        <v>849.25689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986.35</v>
      </c>
      <c r="D499" s="40">
        <v>988.5</v>
      </c>
      <c r="E499" s="40">
        <v>979.05</v>
      </c>
      <c r="F499" s="40">
        <v>971.75</v>
      </c>
      <c r="G499" s="40">
        <v>962.3</v>
      </c>
      <c r="H499" s="40">
        <v>995.8</v>
      </c>
      <c r="I499" s="40">
        <v>1005.25</v>
      </c>
      <c r="J499" s="40">
        <v>1012.55</v>
      </c>
      <c r="K499" s="31">
        <v>997.95</v>
      </c>
      <c r="L499" s="31">
        <v>981.2</v>
      </c>
      <c r="M499" s="31">
        <v>8.2176500000000008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7031.55</v>
      </c>
      <c r="D500" s="40">
        <v>7016.3999999999987</v>
      </c>
      <c r="E500" s="40">
        <v>6978.7999999999975</v>
      </c>
      <c r="F500" s="40">
        <v>6926.0499999999984</v>
      </c>
      <c r="G500" s="40">
        <v>6888.4499999999971</v>
      </c>
      <c r="H500" s="40">
        <v>7069.1499999999978</v>
      </c>
      <c r="I500" s="40">
        <v>7106.7499999999982</v>
      </c>
      <c r="J500" s="40">
        <v>7159.4999999999982</v>
      </c>
      <c r="K500" s="31">
        <v>7054</v>
      </c>
      <c r="L500" s="31">
        <v>6963.65</v>
      </c>
      <c r="M500" s="31">
        <v>0.12298000000000001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119.65</v>
      </c>
      <c r="D501" s="40">
        <v>119.85000000000001</v>
      </c>
      <c r="E501" s="40">
        <v>118.70000000000002</v>
      </c>
      <c r="F501" s="40">
        <v>117.75000000000001</v>
      </c>
      <c r="G501" s="40">
        <v>116.60000000000002</v>
      </c>
      <c r="H501" s="40">
        <v>120.80000000000001</v>
      </c>
      <c r="I501" s="40">
        <v>121.95000000000002</v>
      </c>
      <c r="J501" s="40">
        <v>122.9</v>
      </c>
      <c r="K501" s="31">
        <v>121</v>
      </c>
      <c r="L501" s="31">
        <v>118.9</v>
      </c>
      <c r="M501" s="31">
        <v>6.4069599999999998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126.75</v>
      </c>
      <c r="D502" s="40">
        <v>127.41666666666667</v>
      </c>
      <c r="E502" s="40">
        <v>125.33333333333334</v>
      </c>
      <c r="F502" s="40">
        <v>123.91666666666667</v>
      </c>
      <c r="G502" s="40">
        <v>121.83333333333334</v>
      </c>
      <c r="H502" s="40">
        <v>128.83333333333334</v>
      </c>
      <c r="I502" s="40">
        <v>130.91666666666669</v>
      </c>
      <c r="J502" s="40">
        <v>132.33333333333334</v>
      </c>
      <c r="K502" s="31">
        <v>129.5</v>
      </c>
      <c r="L502" s="31">
        <v>126</v>
      </c>
      <c r="M502" s="31">
        <v>8.2475299999999994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535.1</v>
      </c>
      <c r="D503" s="40">
        <v>533.81666666666672</v>
      </c>
      <c r="E503" s="40">
        <v>527.28333333333342</v>
      </c>
      <c r="F503" s="40">
        <v>519.4666666666667</v>
      </c>
      <c r="G503" s="40">
        <v>512.93333333333339</v>
      </c>
      <c r="H503" s="40">
        <v>541.63333333333344</v>
      </c>
      <c r="I503" s="40">
        <v>548.16666666666674</v>
      </c>
      <c r="J503" s="40">
        <v>555.98333333333346</v>
      </c>
      <c r="K503" s="31">
        <v>540.35</v>
      </c>
      <c r="L503" s="31">
        <v>526</v>
      </c>
      <c r="M503" s="31">
        <v>2.18146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2025.5</v>
      </c>
      <c r="D504" s="40">
        <v>2024.5833333333333</v>
      </c>
      <c r="E504" s="40">
        <v>2011.1666666666665</v>
      </c>
      <c r="F504" s="40">
        <v>1996.8333333333333</v>
      </c>
      <c r="G504" s="40">
        <v>1983.4166666666665</v>
      </c>
      <c r="H504" s="40">
        <v>2038.9166666666665</v>
      </c>
      <c r="I504" s="40">
        <v>2052.333333333333</v>
      </c>
      <c r="J504" s="40">
        <v>2066.6666666666665</v>
      </c>
      <c r="K504" s="31">
        <v>2038</v>
      </c>
      <c r="L504" s="31">
        <v>2010.25</v>
      </c>
      <c r="M504" s="31">
        <v>0.68733999999999995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632.45000000000005</v>
      </c>
      <c r="D505" s="40">
        <v>634.16666666666663</v>
      </c>
      <c r="E505" s="40">
        <v>628.83333333333326</v>
      </c>
      <c r="F505" s="40">
        <v>625.21666666666658</v>
      </c>
      <c r="G505" s="40">
        <v>619.88333333333321</v>
      </c>
      <c r="H505" s="40">
        <v>637.7833333333333</v>
      </c>
      <c r="I505" s="40">
        <v>643.11666666666656</v>
      </c>
      <c r="J505" s="40">
        <v>646.73333333333335</v>
      </c>
      <c r="K505" s="31">
        <v>639.5</v>
      </c>
      <c r="L505" s="31">
        <v>630.54999999999995</v>
      </c>
      <c r="M505" s="31">
        <v>43.71855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407.75</v>
      </c>
      <c r="D506" s="40">
        <v>406</v>
      </c>
      <c r="E506" s="40">
        <v>398</v>
      </c>
      <c r="F506" s="40">
        <v>388.25</v>
      </c>
      <c r="G506" s="40">
        <v>380.25</v>
      </c>
      <c r="H506" s="40">
        <v>415.75</v>
      </c>
      <c r="I506" s="40">
        <v>423.75</v>
      </c>
      <c r="J506" s="40">
        <v>433.5</v>
      </c>
      <c r="K506" s="31">
        <v>414</v>
      </c>
      <c r="L506" s="31">
        <v>396.25</v>
      </c>
      <c r="M506" s="31">
        <v>11.853680000000001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</v>
      </c>
      <c r="D507" s="40">
        <v>10.950000000000001</v>
      </c>
      <c r="E507" s="40">
        <v>10.750000000000002</v>
      </c>
      <c r="F507" s="40">
        <v>10.600000000000001</v>
      </c>
      <c r="G507" s="40">
        <v>10.400000000000002</v>
      </c>
      <c r="H507" s="40">
        <v>11.100000000000001</v>
      </c>
      <c r="I507" s="40">
        <v>11.3</v>
      </c>
      <c r="J507" s="40">
        <v>11.450000000000001</v>
      </c>
      <c r="K507" s="31">
        <v>11.15</v>
      </c>
      <c r="L507" s="31">
        <v>10.8</v>
      </c>
      <c r="M507" s="31">
        <v>1158.3690300000001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173.1</v>
      </c>
      <c r="D508" s="40">
        <v>172.88333333333333</v>
      </c>
      <c r="E508" s="40">
        <v>171.66666666666666</v>
      </c>
      <c r="F508" s="40">
        <v>170.23333333333332</v>
      </c>
      <c r="G508" s="40">
        <v>169.01666666666665</v>
      </c>
      <c r="H508" s="40">
        <v>174.31666666666666</v>
      </c>
      <c r="I508" s="40">
        <v>175.53333333333336</v>
      </c>
      <c r="J508" s="40">
        <v>176.96666666666667</v>
      </c>
      <c r="K508" s="31">
        <v>174.1</v>
      </c>
      <c r="L508" s="31">
        <v>171.45</v>
      </c>
      <c r="M508" s="31">
        <v>60.470869999999998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447.8</v>
      </c>
      <c r="D509" s="40">
        <v>451.55</v>
      </c>
      <c r="E509" s="40">
        <v>437.85</v>
      </c>
      <c r="F509" s="40">
        <v>427.90000000000003</v>
      </c>
      <c r="G509" s="40">
        <v>414.20000000000005</v>
      </c>
      <c r="H509" s="40">
        <v>461.5</v>
      </c>
      <c r="I509" s="40">
        <v>475.19999999999993</v>
      </c>
      <c r="J509" s="40">
        <v>485.15</v>
      </c>
      <c r="K509" s="31">
        <v>465.25</v>
      </c>
      <c r="L509" s="31">
        <v>441.6</v>
      </c>
      <c r="M509" s="31">
        <v>8.2552699999999994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2297.8000000000002</v>
      </c>
      <c r="D510" s="40">
        <v>2300.9166666666665</v>
      </c>
      <c r="E510" s="40">
        <v>2274.8833333333332</v>
      </c>
      <c r="F510" s="40">
        <v>2251.9666666666667</v>
      </c>
      <c r="G510" s="40">
        <v>2225.9333333333334</v>
      </c>
      <c r="H510" s="40">
        <v>2323.833333333333</v>
      </c>
      <c r="I510" s="40">
        <v>2349.8666666666668</v>
      </c>
      <c r="J510" s="40">
        <v>2372.7833333333328</v>
      </c>
      <c r="K510" s="31">
        <v>2326.9499999999998</v>
      </c>
      <c r="L510" s="31">
        <v>2278</v>
      </c>
      <c r="M510" s="31">
        <v>0.30953000000000003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2249.6</v>
      </c>
      <c r="D511" s="40">
        <v>2259.7666666666664</v>
      </c>
      <c r="E511" s="40">
        <v>2229.833333333333</v>
      </c>
      <c r="F511" s="40">
        <v>2210.0666666666666</v>
      </c>
      <c r="G511" s="40">
        <v>2180.1333333333332</v>
      </c>
      <c r="H511" s="40">
        <v>2279.5333333333328</v>
      </c>
      <c r="I511" s="40">
        <v>2309.4666666666662</v>
      </c>
      <c r="J511" s="40">
        <v>2329.2333333333327</v>
      </c>
      <c r="K511" s="31">
        <v>2289.6999999999998</v>
      </c>
      <c r="L511" s="31">
        <v>2240</v>
      </c>
      <c r="M511" s="31">
        <v>0.12237000000000001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49"/>
      <c r="B5" s="550"/>
      <c r="C5" s="549"/>
      <c r="D5" s="55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51" t="s">
        <v>589</v>
      </c>
      <c r="C7" s="550"/>
      <c r="D7" s="7">
        <f>Main!B10</f>
        <v>44439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44438</v>
      </c>
      <c r="B10" s="32">
        <v>539773</v>
      </c>
      <c r="C10" s="31" t="s">
        <v>1117</v>
      </c>
      <c r="D10" s="31" t="s">
        <v>1150</v>
      </c>
      <c r="E10" s="31" t="s">
        <v>598</v>
      </c>
      <c r="F10" s="90">
        <v>321987</v>
      </c>
      <c r="G10" s="32">
        <v>2.3199999999999998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44438</v>
      </c>
      <c r="B11" s="32">
        <v>539773</v>
      </c>
      <c r="C11" s="31" t="s">
        <v>1117</v>
      </c>
      <c r="D11" s="31" t="s">
        <v>1150</v>
      </c>
      <c r="E11" s="31" t="s">
        <v>599</v>
      </c>
      <c r="F11" s="90">
        <v>233006</v>
      </c>
      <c r="G11" s="32">
        <v>2.39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44438</v>
      </c>
      <c r="B12" s="32">
        <v>539773</v>
      </c>
      <c r="C12" s="31" t="s">
        <v>1117</v>
      </c>
      <c r="D12" s="31" t="s">
        <v>1151</v>
      </c>
      <c r="E12" s="31" t="s">
        <v>599</v>
      </c>
      <c r="F12" s="90">
        <v>392932</v>
      </c>
      <c r="G12" s="32">
        <v>2.34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44438</v>
      </c>
      <c r="B13" s="32">
        <v>539773</v>
      </c>
      <c r="C13" s="31" t="s">
        <v>1117</v>
      </c>
      <c r="D13" s="31" t="s">
        <v>1152</v>
      </c>
      <c r="E13" s="31" t="s">
        <v>598</v>
      </c>
      <c r="F13" s="90">
        <v>599759</v>
      </c>
      <c r="G13" s="32">
        <v>2.33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44438</v>
      </c>
      <c r="B14" s="32">
        <v>539773</v>
      </c>
      <c r="C14" s="31" t="s">
        <v>1117</v>
      </c>
      <c r="D14" s="31" t="s">
        <v>1152</v>
      </c>
      <c r="E14" s="31" t="s">
        <v>599</v>
      </c>
      <c r="F14" s="90">
        <v>365376</v>
      </c>
      <c r="G14" s="32">
        <v>2.38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44438</v>
      </c>
      <c r="B15" s="32">
        <v>539773</v>
      </c>
      <c r="C15" s="31" t="s">
        <v>1117</v>
      </c>
      <c r="D15" s="31" t="s">
        <v>1153</v>
      </c>
      <c r="E15" s="31" t="s">
        <v>598</v>
      </c>
      <c r="F15" s="90">
        <v>400000</v>
      </c>
      <c r="G15" s="32">
        <v>2.42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44438</v>
      </c>
      <c r="B16" s="32">
        <v>539773</v>
      </c>
      <c r="C16" s="31" t="s">
        <v>1117</v>
      </c>
      <c r="D16" s="31" t="s">
        <v>1154</v>
      </c>
      <c r="E16" s="31" t="s">
        <v>599</v>
      </c>
      <c r="F16" s="90">
        <v>674621</v>
      </c>
      <c r="G16" s="32">
        <v>2.33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44438</v>
      </c>
      <c r="B17" s="32">
        <v>543236</v>
      </c>
      <c r="C17" s="31" t="s">
        <v>1155</v>
      </c>
      <c r="D17" s="31" t="s">
        <v>1156</v>
      </c>
      <c r="E17" s="31" t="s">
        <v>599</v>
      </c>
      <c r="F17" s="90">
        <v>33000</v>
      </c>
      <c r="G17" s="32">
        <v>43.92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44438</v>
      </c>
      <c r="B18" s="32">
        <v>508664</v>
      </c>
      <c r="C18" s="31" t="s">
        <v>1157</v>
      </c>
      <c r="D18" s="31" t="s">
        <v>1158</v>
      </c>
      <c r="E18" s="31" t="s">
        <v>598</v>
      </c>
      <c r="F18" s="90">
        <v>125000</v>
      </c>
      <c r="G18" s="32">
        <v>20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44438</v>
      </c>
      <c r="B19" s="32">
        <v>531752</v>
      </c>
      <c r="C19" s="31" t="s">
        <v>1159</v>
      </c>
      <c r="D19" s="31" t="s">
        <v>1160</v>
      </c>
      <c r="E19" s="31" t="s">
        <v>599</v>
      </c>
      <c r="F19" s="90">
        <v>3833010</v>
      </c>
      <c r="G19" s="32">
        <v>0.57999999999999996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44438</v>
      </c>
      <c r="B20" s="32">
        <v>536965</v>
      </c>
      <c r="C20" s="31" t="s">
        <v>1161</v>
      </c>
      <c r="D20" s="31" t="s">
        <v>1162</v>
      </c>
      <c r="E20" s="31" t="s">
        <v>599</v>
      </c>
      <c r="F20" s="90">
        <v>17500</v>
      </c>
      <c r="G20" s="32">
        <v>6.55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44438</v>
      </c>
      <c r="B21" s="32">
        <v>536965</v>
      </c>
      <c r="C21" s="31" t="s">
        <v>1161</v>
      </c>
      <c r="D21" s="31" t="s">
        <v>1163</v>
      </c>
      <c r="E21" s="31" t="s">
        <v>599</v>
      </c>
      <c r="F21" s="90">
        <v>21500</v>
      </c>
      <c r="G21" s="32">
        <v>6.51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44438</v>
      </c>
      <c r="B22" s="32">
        <v>536965</v>
      </c>
      <c r="C22" s="31" t="s">
        <v>1161</v>
      </c>
      <c r="D22" s="31" t="s">
        <v>1164</v>
      </c>
      <c r="E22" s="31" t="s">
        <v>598</v>
      </c>
      <c r="F22" s="90">
        <v>45258</v>
      </c>
      <c r="G22" s="32">
        <v>6.51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44438</v>
      </c>
      <c r="B23" s="32">
        <v>542850</v>
      </c>
      <c r="C23" s="31" t="s">
        <v>1119</v>
      </c>
      <c r="D23" s="31" t="s">
        <v>1120</v>
      </c>
      <c r="E23" s="31" t="s">
        <v>598</v>
      </c>
      <c r="F23" s="90">
        <v>100000</v>
      </c>
      <c r="G23" s="32">
        <v>20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44438</v>
      </c>
      <c r="B24" s="32">
        <v>542850</v>
      </c>
      <c r="C24" s="31" t="s">
        <v>1119</v>
      </c>
      <c r="D24" s="31" t="s">
        <v>1120</v>
      </c>
      <c r="E24" s="31" t="s">
        <v>599</v>
      </c>
      <c r="F24" s="90">
        <v>2000</v>
      </c>
      <c r="G24" s="32">
        <v>19.3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44438</v>
      </c>
      <c r="B25" s="32">
        <v>542850</v>
      </c>
      <c r="C25" s="31" t="s">
        <v>1119</v>
      </c>
      <c r="D25" s="31" t="s">
        <v>1121</v>
      </c>
      <c r="E25" s="31" t="s">
        <v>599</v>
      </c>
      <c r="F25" s="90">
        <v>100000</v>
      </c>
      <c r="G25" s="32">
        <v>20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44438</v>
      </c>
      <c r="B26" s="32">
        <v>515059</v>
      </c>
      <c r="C26" s="31" t="s">
        <v>1165</v>
      </c>
      <c r="D26" s="31" t="s">
        <v>1166</v>
      </c>
      <c r="E26" s="31" t="s">
        <v>598</v>
      </c>
      <c r="F26" s="90">
        <v>27407</v>
      </c>
      <c r="G26" s="32">
        <v>19.88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44438</v>
      </c>
      <c r="B27" s="32">
        <v>526622</v>
      </c>
      <c r="C27" s="31" t="s">
        <v>1167</v>
      </c>
      <c r="D27" s="31" t="s">
        <v>1168</v>
      </c>
      <c r="E27" s="31" t="s">
        <v>599</v>
      </c>
      <c r="F27" s="90">
        <v>7200000</v>
      </c>
      <c r="G27" s="32">
        <v>0.34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44438</v>
      </c>
      <c r="B28" s="32">
        <v>526622</v>
      </c>
      <c r="C28" s="31" t="s">
        <v>1167</v>
      </c>
      <c r="D28" s="31" t="s">
        <v>1169</v>
      </c>
      <c r="E28" s="31" t="s">
        <v>599</v>
      </c>
      <c r="F28" s="90">
        <v>7200000</v>
      </c>
      <c r="G28" s="32">
        <v>0.34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44438</v>
      </c>
      <c r="B29" s="32">
        <v>526622</v>
      </c>
      <c r="C29" s="31" t="s">
        <v>1167</v>
      </c>
      <c r="D29" s="31" t="s">
        <v>1170</v>
      </c>
      <c r="E29" s="31" t="s">
        <v>598</v>
      </c>
      <c r="F29" s="90">
        <v>4946266</v>
      </c>
      <c r="G29" s="32">
        <v>0.34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44438</v>
      </c>
      <c r="B30" s="32">
        <v>526622</v>
      </c>
      <c r="C30" s="31" t="s">
        <v>1167</v>
      </c>
      <c r="D30" s="31" t="s">
        <v>1170</v>
      </c>
      <c r="E30" s="31" t="s">
        <v>599</v>
      </c>
      <c r="F30" s="90">
        <v>2801457</v>
      </c>
      <c r="G30" s="32">
        <v>0.34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44438</v>
      </c>
      <c r="B31" s="32">
        <v>526622</v>
      </c>
      <c r="C31" s="31" t="s">
        <v>1167</v>
      </c>
      <c r="D31" s="31" t="s">
        <v>1171</v>
      </c>
      <c r="E31" s="31" t="s">
        <v>598</v>
      </c>
      <c r="F31" s="90">
        <v>12105244</v>
      </c>
      <c r="G31" s="32">
        <v>0.33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44438</v>
      </c>
      <c r="B32" s="32">
        <v>526622</v>
      </c>
      <c r="C32" s="31" t="s">
        <v>1167</v>
      </c>
      <c r="D32" s="31" t="s">
        <v>1171</v>
      </c>
      <c r="E32" s="31" t="s">
        <v>599</v>
      </c>
      <c r="F32" s="90">
        <v>5461644</v>
      </c>
      <c r="G32" s="32">
        <v>0.34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44438</v>
      </c>
      <c r="B33" s="32">
        <v>526622</v>
      </c>
      <c r="C33" s="31" t="s">
        <v>1167</v>
      </c>
      <c r="D33" s="31" t="s">
        <v>1160</v>
      </c>
      <c r="E33" s="31" t="s">
        <v>598</v>
      </c>
      <c r="F33" s="90">
        <v>1006</v>
      </c>
      <c r="G33" s="32">
        <v>0.35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44438</v>
      </c>
      <c r="B34" s="32">
        <v>526622</v>
      </c>
      <c r="C34" s="31" t="s">
        <v>1167</v>
      </c>
      <c r="D34" s="31" t="s">
        <v>1160</v>
      </c>
      <c r="E34" s="31" t="s">
        <v>599</v>
      </c>
      <c r="F34" s="90">
        <v>5117099</v>
      </c>
      <c r="G34" s="32">
        <v>0.34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44438</v>
      </c>
      <c r="B35" s="32">
        <v>539767</v>
      </c>
      <c r="C35" s="31" t="s">
        <v>1058</v>
      </c>
      <c r="D35" s="31" t="s">
        <v>1172</v>
      </c>
      <c r="E35" s="31" t="s">
        <v>598</v>
      </c>
      <c r="F35" s="90">
        <v>20000</v>
      </c>
      <c r="G35" s="32">
        <v>13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44438</v>
      </c>
      <c r="B36" s="32">
        <v>539767</v>
      </c>
      <c r="C36" s="31" t="s">
        <v>1058</v>
      </c>
      <c r="D36" s="31" t="s">
        <v>1172</v>
      </c>
      <c r="E36" s="31" t="s">
        <v>599</v>
      </c>
      <c r="F36" s="90">
        <v>34289</v>
      </c>
      <c r="G36" s="32">
        <v>13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44438</v>
      </c>
      <c r="B37" s="32">
        <v>539767</v>
      </c>
      <c r="C37" s="31" t="s">
        <v>1058</v>
      </c>
      <c r="D37" s="31" t="s">
        <v>1085</v>
      </c>
      <c r="E37" s="31" t="s">
        <v>598</v>
      </c>
      <c r="F37" s="90">
        <v>22950</v>
      </c>
      <c r="G37" s="32">
        <v>12.99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44438</v>
      </c>
      <c r="B38" s="32">
        <v>539767</v>
      </c>
      <c r="C38" s="31" t="s">
        <v>1058</v>
      </c>
      <c r="D38" s="31" t="s">
        <v>1085</v>
      </c>
      <c r="E38" s="31" t="s">
        <v>599</v>
      </c>
      <c r="F38" s="90">
        <v>13260</v>
      </c>
      <c r="G38" s="32">
        <v>13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44438</v>
      </c>
      <c r="B39" s="32">
        <v>538668</v>
      </c>
      <c r="C39" s="31" t="s">
        <v>1173</v>
      </c>
      <c r="D39" s="31" t="s">
        <v>1174</v>
      </c>
      <c r="E39" s="31" t="s">
        <v>599</v>
      </c>
      <c r="F39" s="90">
        <v>32000</v>
      </c>
      <c r="G39" s="32">
        <v>24.05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44438</v>
      </c>
      <c r="B40" s="32">
        <v>543282</v>
      </c>
      <c r="C40" s="31" t="s">
        <v>1175</v>
      </c>
      <c r="D40" s="31" t="s">
        <v>1084</v>
      </c>
      <c r="E40" s="31" t="s">
        <v>598</v>
      </c>
      <c r="F40" s="90">
        <v>4200</v>
      </c>
      <c r="G40" s="32">
        <v>188.01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44438</v>
      </c>
      <c r="B41" s="32">
        <v>539291</v>
      </c>
      <c r="C41" s="31" t="s">
        <v>1122</v>
      </c>
      <c r="D41" s="31" t="s">
        <v>1176</v>
      </c>
      <c r="E41" s="31" t="s">
        <v>598</v>
      </c>
      <c r="F41" s="90">
        <v>4694</v>
      </c>
      <c r="G41" s="32">
        <v>8.02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44438</v>
      </c>
      <c r="B42" s="32">
        <v>539291</v>
      </c>
      <c r="C42" s="31" t="s">
        <v>1122</v>
      </c>
      <c r="D42" s="31" t="s">
        <v>1176</v>
      </c>
      <c r="E42" s="31" t="s">
        <v>599</v>
      </c>
      <c r="F42" s="90">
        <v>29767</v>
      </c>
      <c r="G42" s="32">
        <v>8.19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44438</v>
      </c>
      <c r="B43" s="32">
        <v>540175</v>
      </c>
      <c r="C43" s="31" t="s">
        <v>1177</v>
      </c>
      <c r="D43" s="31" t="s">
        <v>1178</v>
      </c>
      <c r="E43" s="31" t="s">
        <v>599</v>
      </c>
      <c r="F43" s="90">
        <v>24800</v>
      </c>
      <c r="G43" s="32">
        <v>11.79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44438</v>
      </c>
      <c r="B44" s="32">
        <v>540175</v>
      </c>
      <c r="C44" s="31" t="s">
        <v>1177</v>
      </c>
      <c r="D44" s="31" t="s">
        <v>1179</v>
      </c>
      <c r="E44" s="31" t="s">
        <v>598</v>
      </c>
      <c r="F44" s="90">
        <v>25200</v>
      </c>
      <c r="G44" s="32">
        <v>11.8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44438</v>
      </c>
      <c r="B45" s="32">
        <v>513472</v>
      </c>
      <c r="C45" s="31" t="s">
        <v>1180</v>
      </c>
      <c r="D45" s="31" t="s">
        <v>1160</v>
      </c>
      <c r="E45" s="31" t="s">
        <v>598</v>
      </c>
      <c r="F45" s="90">
        <v>14</v>
      </c>
      <c r="G45" s="32">
        <v>43.64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44438</v>
      </c>
      <c r="B46" s="32">
        <v>513472</v>
      </c>
      <c r="C46" s="31" t="s">
        <v>1180</v>
      </c>
      <c r="D46" s="31" t="s">
        <v>1160</v>
      </c>
      <c r="E46" s="31" t="s">
        <v>599</v>
      </c>
      <c r="F46" s="90">
        <v>38657</v>
      </c>
      <c r="G46" s="32">
        <v>41.55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44438</v>
      </c>
      <c r="B47" s="32">
        <v>539584</v>
      </c>
      <c r="C47" s="31" t="s">
        <v>1181</v>
      </c>
      <c r="D47" s="31" t="s">
        <v>1160</v>
      </c>
      <c r="E47" s="31" t="s">
        <v>598</v>
      </c>
      <c r="F47" s="90">
        <v>12</v>
      </c>
      <c r="G47" s="32">
        <v>2.08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44438</v>
      </c>
      <c r="B48" s="32">
        <v>539584</v>
      </c>
      <c r="C48" s="31" t="s">
        <v>1181</v>
      </c>
      <c r="D48" s="31" t="s">
        <v>1160</v>
      </c>
      <c r="E48" s="31" t="s">
        <v>599</v>
      </c>
      <c r="F48" s="90">
        <v>250009</v>
      </c>
      <c r="G48" s="32">
        <v>2.08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44438</v>
      </c>
      <c r="B49" s="32">
        <v>539017</v>
      </c>
      <c r="C49" s="31" t="s">
        <v>1182</v>
      </c>
      <c r="D49" s="31" t="s">
        <v>1183</v>
      </c>
      <c r="E49" s="31" t="s">
        <v>599</v>
      </c>
      <c r="F49" s="90">
        <v>95016</v>
      </c>
      <c r="G49" s="32">
        <v>88.66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44438</v>
      </c>
      <c r="B50" s="32">
        <v>532035</v>
      </c>
      <c r="C50" s="31" t="s">
        <v>1184</v>
      </c>
      <c r="D50" s="31" t="s">
        <v>1185</v>
      </c>
      <c r="E50" s="31" t="s">
        <v>599</v>
      </c>
      <c r="F50" s="90">
        <v>50100</v>
      </c>
      <c r="G50" s="32">
        <v>11.5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44438</v>
      </c>
      <c r="B51" s="32">
        <v>532035</v>
      </c>
      <c r="C51" s="31" t="s">
        <v>1184</v>
      </c>
      <c r="D51" s="31" t="s">
        <v>1186</v>
      </c>
      <c r="E51" s="31" t="s">
        <v>598</v>
      </c>
      <c r="F51" s="90">
        <v>100000</v>
      </c>
      <c r="G51" s="32">
        <v>11.5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44438</v>
      </c>
      <c r="B52" s="32">
        <v>507880</v>
      </c>
      <c r="C52" s="31" t="s">
        <v>570</v>
      </c>
      <c r="D52" s="31" t="s">
        <v>1187</v>
      </c>
      <c r="E52" s="31" t="s">
        <v>598</v>
      </c>
      <c r="F52" s="90">
        <v>2348100</v>
      </c>
      <c r="G52" s="32">
        <v>460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44438</v>
      </c>
      <c r="B53" s="32">
        <v>507880</v>
      </c>
      <c r="C53" s="31" t="s">
        <v>570</v>
      </c>
      <c r="D53" s="31" t="s">
        <v>1188</v>
      </c>
      <c r="E53" s="31" t="s">
        <v>599</v>
      </c>
      <c r="F53" s="90">
        <v>1630000</v>
      </c>
      <c r="G53" s="32">
        <v>460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44438</v>
      </c>
      <c r="B54" s="32">
        <v>507880</v>
      </c>
      <c r="C54" s="31" t="s">
        <v>570</v>
      </c>
      <c r="D54" s="31" t="s">
        <v>1189</v>
      </c>
      <c r="E54" s="31" t="s">
        <v>599</v>
      </c>
      <c r="F54" s="90">
        <v>2600000</v>
      </c>
      <c r="G54" s="32">
        <v>460.02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44438</v>
      </c>
      <c r="B55" s="32">
        <v>532411</v>
      </c>
      <c r="C55" s="31" t="s">
        <v>1190</v>
      </c>
      <c r="D55" s="31" t="s">
        <v>1191</v>
      </c>
      <c r="E55" s="31" t="s">
        <v>598</v>
      </c>
      <c r="F55" s="90">
        <v>20000000</v>
      </c>
      <c r="G55" s="32">
        <v>0.22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44438</v>
      </c>
      <c r="B56" s="32" t="s">
        <v>1192</v>
      </c>
      <c r="C56" s="31" t="s">
        <v>1193</v>
      </c>
      <c r="D56" s="31" t="s">
        <v>1194</v>
      </c>
      <c r="E56" s="31" t="s">
        <v>598</v>
      </c>
      <c r="F56" s="90">
        <v>90000</v>
      </c>
      <c r="G56" s="32">
        <v>152.56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44438</v>
      </c>
      <c r="B57" s="32" t="s">
        <v>327</v>
      </c>
      <c r="C57" s="31" t="s">
        <v>1195</v>
      </c>
      <c r="D57" s="31" t="s">
        <v>1086</v>
      </c>
      <c r="E57" s="31" t="s">
        <v>598</v>
      </c>
      <c r="F57" s="90">
        <v>700433</v>
      </c>
      <c r="G57" s="32">
        <v>115.58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44438</v>
      </c>
      <c r="B58" s="32" t="s">
        <v>327</v>
      </c>
      <c r="C58" s="31" t="s">
        <v>1195</v>
      </c>
      <c r="D58" s="31" t="s">
        <v>1102</v>
      </c>
      <c r="E58" s="31" t="s">
        <v>598</v>
      </c>
      <c r="F58" s="90">
        <v>613502</v>
      </c>
      <c r="G58" s="32">
        <v>114.98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44438</v>
      </c>
      <c r="B59" s="32" t="s">
        <v>740</v>
      </c>
      <c r="C59" s="31" t="s">
        <v>1196</v>
      </c>
      <c r="D59" s="31" t="s">
        <v>1197</v>
      </c>
      <c r="E59" s="31" t="s">
        <v>598</v>
      </c>
      <c r="F59" s="90">
        <v>69194</v>
      </c>
      <c r="G59" s="32">
        <v>971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44438</v>
      </c>
      <c r="B60" s="32" t="s">
        <v>1198</v>
      </c>
      <c r="C60" s="31" t="s">
        <v>1199</v>
      </c>
      <c r="D60" s="31" t="s">
        <v>1200</v>
      </c>
      <c r="E60" s="31" t="s">
        <v>598</v>
      </c>
      <c r="F60" s="90">
        <v>103880</v>
      </c>
      <c r="G60" s="32">
        <v>73.39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44438</v>
      </c>
      <c r="B61" s="32" t="s">
        <v>1201</v>
      </c>
      <c r="C61" s="31" t="s">
        <v>1202</v>
      </c>
      <c r="D61" s="31" t="s">
        <v>1118</v>
      </c>
      <c r="E61" s="31" t="s">
        <v>598</v>
      </c>
      <c r="F61" s="90">
        <v>108105</v>
      </c>
      <c r="G61" s="32">
        <v>62.61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44438</v>
      </c>
      <c r="B62" s="32" t="s">
        <v>1201</v>
      </c>
      <c r="C62" s="20" t="s">
        <v>1202</v>
      </c>
      <c r="D62" s="20" t="s">
        <v>1203</v>
      </c>
      <c r="E62" s="31" t="s">
        <v>598</v>
      </c>
      <c r="F62" s="90">
        <v>114248</v>
      </c>
      <c r="G62" s="32">
        <v>64.69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44438</v>
      </c>
      <c r="B63" s="32" t="s">
        <v>1204</v>
      </c>
      <c r="C63" s="31" t="s">
        <v>1205</v>
      </c>
      <c r="D63" s="31" t="s">
        <v>1206</v>
      </c>
      <c r="E63" s="31" t="s">
        <v>598</v>
      </c>
      <c r="F63" s="90">
        <v>100000</v>
      </c>
      <c r="G63" s="32">
        <v>171.01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44438</v>
      </c>
      <c r="B64" s="32" t="s">
        <v>1207</v>
      </c>
      <c r="C64" s="31" t="s">
        <v>1208</v>
      </c>
      <c r="D64" s="31" t="s">
        <v>1209</v>
      </c>
      <c r="E64" s="31" t="s">
        <v>598</v>
      </c>
      <c r="F64" s="90">
        <v>74000</v>
      </c>
      <c r="G64" s="32">
        <v>52.27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44438</v>
      </c>
      <c r="B65" s="32" t="s">
        <v>1210</v>
      </c>
      <c r="C65" s="31" t="s">
        <v>1211</v>
      </c>
      <c r="D65" s="31" t="s">
        <v>1125</v>
      </c>
      <c r="E65" s="31" t="s">
        <v>598</v>
      </c>
      <c r="F65" s="90">
        <v>290000</v>
      </c>
      <c r="G65" s="32">
        <v>33.5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44438</v>
      </c>
      <c r="B66" s="32" t="s">
        <v>1210</v>
      </c>
      <c r="C66" s="31" t="s">
        <v>1211</v>
      </c>
      <c r="D66" s="31" t="s">
        <v>1212</v>
      </c>
      <c r="E66" s="31" t="s">
        <v>598</v>
      </c>
      <c r="F66" s="90">
        <v>325000</v>
      </c>
      <c r="G66" s="32">
        <v>33.380000000000003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44438</v>
      </c>
      <c r="B67" s="32" t="s">
        <v>1213</v>
      </c>
      <c r="C67" s="31" t="s">
        <v>1214</v>
      </c>
      <c r="D67" s="31" t="s">
        <v>1215</v>
      </c>
      <c r="E67" s="31" t="s">
        <v>598</v>
      </c>
      <c r="F67" s="90">
        <v>58947</v>
      </c>
      <c r="G67" s="32">
        <v>2942.31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44438</v>
      </c>
      <c r="B68" s="32" t="s">
        <v>1216</v>
      </c>
      <c r="C68" s="31" t="s">
        <v>1217</v>
      </c>
      <c r="D68" s="31" t="s">
        <v>1218</v>
      </c>
      <c r="E68" s="31" t="s">
        <v>598</v>
      </c>
      <c r="F68" s="90">
        <v>333465</v>
      </c>
      <c r="G68" s="32">
        <v>947.74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44438</v>
      </c>
      <c r="B69" s="32" t="s">
        <v>532</v>
      </c>
      <c r="C69" s="31" t="s">
        <v>1126</v>
      </c>
      <c r="D69" s="31" t="s">
        <v>1102</v>
      </c>
      <c r="E69" s="31" t="s">
        <v>598</v>
      </c>
      <c r="F69" s="90">
        <v>365228</v>
      </c>
      <c r="G69" s="32">
        <v>698.1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44438</v>
      </c>
      <c r="B70" s="32" t="s">
        <v>532</v>
      </c>
      <c r="C70" s="31" t="s">
        <v>1126</v>
      </c>
      <c r="D70" s="31" t="s">
        <v>1086</v>
      </c>
      <c r="E70" s="31" t="s">
        <v>598</v>
      </c>
      <c r="F70" s="90">
        <v>432833</v>
      </c>
      <c r="G70" s="32">
        <v>698.59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44438</v>
      </c>
      <c r="B71" s="32" t="s">
        <v>1103</v>
      </c>
      <c r="C71" s="31" t="s">
        <v>1104</v>
      </c>
      <c r="D71" s="31" t="s">
        <v>1105</v>
      </c>
      <c r="E71" s="31" t="s">
        <v>598</v>
      </c>
      <c r="F71" s="90">
        <v>136888</v>
      </c>
      <c r="G71" s="32">
        <v>109.3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44438</v>
      </c>
      <c r="B72" s="32" t="s">
        <v>1219</v>
      </c>
      <c r="C72" s="31" t="s">
        <v>1220</v>
      </c>
      <c r="D72" s="31" t="s">
        <v>1221</v>
      </c>
      <c r="E72" s="31" t="s">
        <v>598</v>
      </c>
      <c r="F72" s="90">
        <v>4672071</v>
      </c>
      <c r="G72" s="32">
        <v>2.16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44438</v>
      </c>
      <c r="B73" s="32" t="s">
        <v>1222</v>
      </c>
      <c r="C73" s="31" t="s">
        <v>1223</v>
      </c>
      <c r="D73" s="31" t="s">
        <v>1224</v>
      </c>
      <c r="E73" s="31" t="s">
        <v>598</v>
      </c>
      <c r="F73" s="90">
        <v>705000</v>
      </c>
      <c r="G73" s="32">
        <v>112.25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44438</v>
      </c>
      <c r="B74" s="32" t="s">
        <v>1192</v>
      </c>
      <c r="C74" s="31" t="s">
        <v>1193</v>
      </c>
      <c r="D74" s="31" t="s">
        <v>1225</v>
      </c>
      <c r="E74" s="31" t="s">
        <v>599</v>
      </c>
      <c r="F74" s="90">
        <v>90000</v>
      </c>
      <c r="G74" s="32">
        <v>152.56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44438</v>
      </c>
      <c r="B75" s="32" t="s">
        <v>1123</v>
      </c>
      <c r="C75" s="31" t="s">
        <v>1124</v>
      </c>
      <c r="D75" s="31" t="s">
        <v>1226</v>
      </c>
      <c r="E75" s="31" t="s">
        <v>599</v>
      </c>
      <c r="F75" s="90">
        <v>100000</v>
      </c>
      <c r="G75" s="32">
        <v>102.6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44438</v>
      </c>
      <c r="B76" s="32" t="s">
        <v>1100</v>
      </c>
      <c r="C76" s="31" t="s">
        <v>1101</v>
      </c>
      <c r="D76" s="31" t="s">
        <v>1127</v>
      </c>
      <c r="E76" s="31" t="s">
        <v>599</v>
      </c>
      <c r="F76" s="90">
        <v>500000</v>
      </c>
      <c r="G76" s="32">
        <v>3.8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44438</v>
      </c>
      <c r="B77" s="32" t="s">
        <v>327</v>
      </c>
      <c r="C77" s="31" t="s">
        <v>1195</v>
      </c>
      <c r="D77" s="31" t="s">
        <v>1102</v>
      </c>
      <c r="E77" s="31" t="s">
        <v>599</v>
      </c>
      <c r="F77" s="90">
        <v>611202</v>
      </c>
      <c r="G77" s="32">
        <v>115.22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44438</v>
      </c>
      <c r="B78" s="32" t="s">
        <v>327</v>
      </c>
      <c r="C78" s="31" t="s">
        <v>1195</v>
      </c>
      <c r="D78" s="31" t="s">
        <v>1086</v>
      </c>
      <c r="E78" s="31" t="s">
        <v>599</v>
      </c>
      <c r="F78" s="90">
        <v>700433</v>
      </c>
      <c r="G78" s="32">
        <v>115.59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44438</v>
      </c>
      <c r="B79" s="32" t="s">
        <v>1227</v>
      </c>
      <c r="C79" s="31" t="s">
        <v>1228</v>
      </c>
      <c r="D79" s="31" t="s">
        <v>1229</v>
      </c>
      <c r="E79" s="31" t="s">
        <v>599</v>
      </c>
      <c r="F79" s="90">
        <v>2450000</v>
      </c>
      <c r="G79" s="32">
        <v>25.47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44438</v>
      </c>
      <c r="B80" s="32" t="s">
        <v>740</v>
      </c>
      <c r="C80" s="31" t="s">
        <v>1196</v>
      </c>
      <c r="D80" s="31" t="s">
        <v>1197</v>
      </c>
      <c r="E80" s="31" t="s">
        <v>599</v>
      </c>
      <c r="F80" s="90">
        <v>69194</v>
      </c>
      <c r="G80" s="32">
        <v>992.54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44438</v>
      </c>
      <c r="B81" s="32" t="s">
        <v>740</v>
      </c>
      <c r="C81" s="31" t="s">
        <v>1196</v>
      </c>
      <c r="D81" s="31" t="s">
        <v>1230</v>
      </c>
      <c r="E81" s="31" t="s">
        <v>599</v>
      </c>
      <c r="F81" s="90">
        <v>70000</v>
      </c>
      <c r="G81" s="32">
        <v>971.01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44438</v>
      </c>
      <c r="B82" s="32" t="s">
        <v>1198</v>
      </c>
      <c r="C82" s="31" t="s">
        <v>1199</v>
      </c>
      <c r="D82" s="31" t="s">
        <v>1200</v>
      </c>
      <c r="E82" s="31" t="s">
        <v>599</v>
      </c>
      <c r="F82" s="90">
        <v>113041</v>
      </c>
      <c r="G82" s="32">
        <v>72.72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44438</v>
      </c>
      <c r="B83" s="32" t="s">
        <v>1201</v>
      </c>
      <c r="C83" s="31" t="s">
        <v>1202</v>
      </c>
      <c r="D83" s="31" t="s">
        <v>1118</v>
      </c>
      <c r="E83" s="31" t="s">
        <v>599</v>
      </c>
      <c r="F83" s="90">
        <v>108105</v>
      </c>
      <c r="G83" s="32">
        <v>64.290000000000006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44438</v>
      </c>
      <c r="B84" s="32" t="s">
        <v>1201</v>
      </c>
      <c r="C84" s="31" t="s">
        <v>1202</v>
      </c>
      <c r="D84" s="31" t="s">
        <v>1203</v>
      </c>
      <c r="E84" s="31" t="s">
        <v>599</v>
      </c>
      <c r="F84" s="90">
        <v>119248</v>
      </c>
      <c r="G84" s="32">
        <v>63.71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44438</v>
      </c>
      <c r="B85" s="32" t="s">
        <v>1210</v>
      </c>
      <c r="C85" s="31" t="s">
        <v>1211</v>
      </c>
      <c r="D85" s="31" t="s">
        <v>1231</v>
      </c>
      <c r="E85" s="31" t="s">
        <v>599</v>
      </c>
      <c r="F85" s="90">
        <v>500000</v>
      </c>
      <c r="G85" s="32">
        <v>33.380000000000003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44438</v>
      </c>
      <c r="B86" s="32" t="s">
        <v>1210</v>
      </c>
      <c r="C86" s="31" t="s">
        <v>1211</v>
      </c>
      <c r="D86" s="31" t="s">
        <v>1212</v>
      </c>
      <c r="E86" s="31" t="s">
        <v>599</v>
      </c>
      <c r="F86" s="90">
        <v>94000</v>
      </c>
      <c r="G86" s="32">
        <v>33.4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44438</v>
      </c>
      <c r="B87" s="32" t="s">
        <v>1213</v>
      </c>
      <c r="C87" s="31" t="s">
        <v>1214</v>
      </c>
      <c r="D87" s="31" t="s">
        <v>1232</v>
      </c>
      <c r="E87" s="31" t="s">
        <v>599</v>
      </c>
      <c r="F87" s="90">
        <v>56726</v>
      </c>
      <c r="G87" s="32">
        <v>2945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44438</v>
      </c>
      <c r="B88" s="32" t="s">
        <v>1233</v>
      </c>
      <c r="C88" s="31" t="s">
        <v>1234</v>
      </c>
      <c r="D88" s="31" t="s">
        <v>1235</v>
      </c>
      <c r="E88" s="31" t="s">
        <v>599</v>
      </c>
      <c r="F88" s="90">
        <v>1635029</v>
      </c>
      <c r="G88" s="32">
        <v>0.8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44438</v>
      </c>
      <c r="B89" s="32" t="s">
        <v>532</v>
      </c>
      <c r="C89" s="31" t="s">
        <v>1126</v>
      </c>
      <c r="D89" s="31" t="s">
        <v>1102</v>
      </c>
      <c r="E89" s="31" t="s">
        <v>599</v>
      </c>
      <c r="F89" s="90">
        <v>356362</v>
      </c>
      <c r="G89" s="32">
        <v>699.54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44438</v>
      </c>
      <c r="B90" s="32" t="s">
        <v>532</v>
      </c>
      <c r="C90" s="31" t="s">
        <v>1126</v>
      </c>
      <c r="D90" s="31" t="s">
        <v>1086</v>
      </c>
      <c r="E90" s="31" t="s">
        <v>599</v>
      </c>
      <c r="F90" s="90">
        <v>432833</v>
      </c>
      <c r="G90" s="32">
        <v>699.31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44438</v>
      </c>
      <c r="B91" s="32" t="s">
        <v>1103</v>
      </c>
      <c r="C91" s="31" t="s">
        <v>1104</v>
      </c>
      <c r="D91" s="31" t="s">
        <v>1105</v>
      </c>
      <c r="E91" s="31" t="s">
        <v>599</v>
      </c>
      <c r="F91" s="90">
        <v>136888</v>
      </c>
      <c r="G91" s="32">
        <v>108.92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44438</v>
      </c>
      <c r="B92" s="32" t="s">
        <v>1219</v>
      </c>
      <c r="C92" s="31" t="s">
        <v>1220</v>
      </c>
      <c r="D92" s="31" t="s">
        <v>1221</v>
      </c>
      <c r="E92" s="31" t="s">
        <v>599</v>
      </c>
      <c r="F92" s="90">
        <v>305528</v>
      </c>
      <c r="G92" s="32">
        <v>2.2000000000000002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75"/>
  <sheetViews>
    <sheetView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930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44439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8">
        <v>1</v>
      </c>
      <c r="B10" s="297">
        <v>44357</v>
      </c>
      <c r="C10" s="377"/>
      <c r="D10" s="345" t="s">
        <v>82</v>
      </c>
      <c r="E10" s="378" t="s">
        <v>617</v>
      </c>
      <c r="F10" s="298">
        <v>3585</v>
      </c>
      <c r="G10" s="298">
        <v>3345</v>
      </c>
      <c r="H10" s="378">
        <v>3730</v>
      </c>
      <c r="I10" s="379" t="s">
        <v>619</v>
      </c>
      <c r="J10" s="104" t="s">
        <v>768</v>
      </c>
      <c r="K10" s="104">
        <f t="shared" ref="K10" si="0">H10-F10</f>
        <v>145</v>
      </c>
      <c r="L10" s="106">
        <f>(F10*-0.8)/100</f>
        <v>-28.68</v>
      </c>
      <c r="M10" s="107">
        <f t="shared" ref="M10" si="1">(K10+L10)/F10</f>
        <v>3.2446304044630406E-2</v>
      </c>
      <c r="N10" s="104" t="s">
        <v>615</v>
      </c>
      <c r="O10" s="108">
        <v>44426</v>
      </c>
      <c r="P10" s="103"/>
      <c r="Q10" s="1"/>
      <c r="R10" s="1" t="s">
        <v>616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8">
        <v>2</v>
      </c>
      <c r="B11" s="297">
        <v>44363</v>
      </c>
      <c r="C11" s="377"/>
      <c r="D11" s="345" t="s">
        <v>102</v>
      </c>
      <c r="E11" s="378" t="s">
        <v>614</v>
      </c>
      <c r="F11" s="298">
        <v>1189.75</v>
      </c>
      <c r="G11" s="298">
        <v>1111.5</v>
      </c>
      <c r="H11" s="378">
        <v>1252</v>
      </c>
      <c r="I11" s="379" t="s">
        <v>621</v>
      </c>
      <c r="J11" s="104" t="s">
        <v>954</v>
      </c>
      <c r="K11" s="104">
        <f t="shared" ref="K11:K12" si="2">H11-F11</f>
        <v>62.25</v>
      </c>
      <c r="L11" s="106">
        <f>(F11*-0.8)/100</f>
        <v>-9.5180000000000007</v>
      </c>
      <c r="M11" s="107">
        <f t="shared" ref="M11:M12" si="3">(K11+L11)/F11</f>
        <v>4.4321916368985081E-2</v>
      </c>
      <c r="N11" s="104" t="s">
        <v>615</v>
      </c>
      <c r="O11" s="108">
        <v>44418</v>
      </c>
      <c r="P11" s="103"/>
      <c r="Q11" s="1"/>
      <c r="R11" s="1" t="s">
        <v>616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8">
        <v>3</v>
      </c>
      <c r="B12" s="297">
        <v>44385</v>
      </c>
      <c r="C12" s="377"/>
      <c r="D12" s="345" t="s">
        <v>585</v>
      </c>
      <c r="E12" s="378" t="s">
        <v>617</v>
      </c>
      <c r="F12" s="298">
        <v>2200</v>
      </c>
      <c r="G12" s="298">
        <v>2060</v>
      </c>
      <c r="H12" s="378">
        <v>2380</v>
      </c>
      <c r="I12" s="379">
        <v>2500</v>
      </c>
      <c r="J12" s="104" t="s">
        <v>1095</v>
      </c>
      <c r="K12" s="104">
        <f t="shared" si="2"/>
        <v>180</v>
      </c>
      <c r="L12" s="106">
        <f>(F12*-0.8)/100</f>
        <v>-17.600000000000001</v>
      </c>
      <c r="M12" s="107">
        <f t="shared" si="3"/>
        <v>7.3818181818181824E-2</v>
      </c>
      <c r="N12" s="104" t="s">
        <v>615</v>
      </c>
      <c r="O12" s="108">
        <v>44434</v>
      </c>
      <c r="P12" s="103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3">
        <v>4</v>
      </c>
      <c r="B13" s="313">
        <v>44385</v>
      </c>
      <c r="C13" s="374"/>
      <c r="D13" s="342" t="s">
        <v>155</v>
      </c>
      <c r="E13" s="375" t="s">
        <v>614</v>
      </c>
      <c r="F13" s="302">
        <v>7335</v>
      </c>
      <c r="G13" s="302">
        <v>6905</v>
      </c>
      <c r="H13" s="375">
        <v>6905</v>
      </c>
      <c r="I13" s="376" t="s">
        <v>622</v>
      </c>
      <c r="J13" s="303" t="s">
        <v>995</v>
      </c>
      <c r="K13" s="303">
        <f t="shared" ref="K13" si="4">H13-F13</f>
        <v>-430</v>
      </c>
      <c r="L13" s="304">
        <f>(F13*-0.8)/100</f>
        <v>-58.68</v>
      </c>
      <c r="M13" s="305">
        <f t="shared" ref="M13" si="5">(K13+L13)/F13</f>
        <v>-6.6623040218132243E-2</v>
      </c>
      <c r="N13" s="303" t="s">
        <v>631</v>
      </c>
      <c r="O13" s="318">
        <v>44424</v>
      </c>
      <c r="P13" s="103"/>
      <c r="Q13" s="1"/>
      <c r="R13" s="1" t="s">
        <v>616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8">
        <v>5</v>
      </c>
      <c r="B14" s="110">
        <v>44396</v>
      </c>
      <c r="C14" s="119"/>
      <c r="D14" s="111" t="s">
        <v>131</v>
      </c>
      <c r="E14" s="112" t="s">
        <v>617</v>
      </c>
      <c r="F14" s="109" t="s">
        <v>854</v>
      </c>
      <c r="G14" s="109">
        <v>510</v>
      </c>
      <c r="H14" s="112"/>
      <c r="I14" s="113" t="s">
        <v>855</v>
      </c>
      <c r="J14" s="114" t="s">
        <v>618</v>
      </c>
      <c r="K14" s="114"/>
      <c r="L14" s="115"/>
      <c r="M14" s="116"/>
      <c r="N14" s="114"/>
      <c r="O14" s="117"/>
      <c r="P14" s="103"/>
      <c r="Q14" s="1"/>
      <c r="R14" s="1" t="s">
        <v>616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8">
        <v>6</v>
      </c>
      <c r="B15" s="110">
        <v>44397</v>
      </c>
      <c r="C15" s="119"/>
      <c r="D15" s="111" t="s">
        <v>137</v>
      </c>
      <c r="E15" s="112" t="s">
        <v>617</v>
      </c>
      <c r="F15" s="109" t="s">
        <v>856</v>
      </c>
      <c r="G15" s="109">
        <v>96.5</v>
      </c>
      <c r="H15" s="112"/>
      <c r="I15" s="113" t="s">
        <v>857</v>
      </c>
      <c r="J15" s="114" t="s">
        <v>618</v>
      </c>
      <c r="K15" s="114"/>
      <c r="L15" s="115"/>
      <c r="M15" s="116"/>
      <c r="N15" s="114"/>
      <c r="O15" s="117"/>
      <c r="P15" s="103"/>
      <c r="Q15" s="1"/>
      <c r="R15" s="1" t="s">
        <v>616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8">
        <v>7</v>
      </c>
      <c r="B16" s="297">
        <v>44399</v>
      </c>
      <c r="C16" s="377"/>
      <c r="D16" s="345" t="s">
        <v>147</v>
      </c>
      <c r="E16" s="378" t="s">
        <v>614</v>
      </c>
      <c r="F16" s="298">
        <v>1577</v>
      </c>
      <c r="G16" s="298">
        <v>1447</v>
      </c>
      <c r="H16" s="378">
        <v>1673</v>
      </c>
      <c r="I16" s="379" t="s">
        <v>858</v>
      </c>
      <c r="J16" s="104" t="s">
        <v>994</v>
      </c>
      <c r="K16" s="104">
        <f t="shared" ref="K16:K17" si="6">H16-F16</f>
        <v>96</v>
      </c>
      <c r="L16" s="106">
        <f>(F16*-0.8)/100</f>
        <v>-12.616000000000001</v>
      </c>
      <c r="M16" s="107">
        <f t="shared" ref="M16:M17" si="7">(K16+L16)/F16</f>
        <v>5.2875079264426125E-2</v>
      </c>
      <c r="N16" s="104" t="s">
        <v>615</v>
      </c>
      <c r="O16" s="108">
        <v>44421</v>
      </c>
      <c r="P16" s="103"/>
      <c r="Q16" s="1"/>
      <c r="R16" s="1" t="s">
        <v>616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08">
        <v>8</v>
      </c>
      <c r="B17" s="409">
        <v>44407</v>
      </c>
      <c r="C17" s="410"/>
      <c r="D17" s="411" t="s">
        <v>51</v>
      </c>
      <c r="E17" s="412" t="s">
        <v>617</v>
      </c>
      <c r="F17" s="413">
        <v>715</v>
      </c>
      <c r="G17" s="413">
        <v>675</v>
      </c>
      <c r="H17" s="412">
        <v>740</v>
      </c>
      <c r="I17" s="414" t="s">
        <v>870</v>
      </c>
      <c r="J17" s="415" t="s">
        <v>996</v>
      </c>
      <c r="K17" s="415">
        <f t="shared" si="6"/>
        <v>25</v>
      </c>
      <c r="L17" s="416">
        <f t="shared" ref="L17" si="8">(F17*-0.7)/100</f>
        <v>-5.004999999999999</v>
      </c>
      <c r="M17" s="417">
        <f t="shared" si="7"/>
        <v>2.7965034965034965E-2</v>
      </c>
      <c r="N17" s="415" t="s">
        <v>615</v>
      </c>
      <c r="O17" s="418">
        <v>44424</v>
      </c>
      <c r="P17" s="103"/>
      <c r="Q17" s="1"/>
      <c r="R17" s="1" t="s">
        <v>616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73">
        <v>9</v>
      </c>
      <c r="B18" s="313">
        <v>44410</v>
      </c>
      <c r="C18" s="374"/>
      <c r="D18" s="342" t="s">
        <v>876</v>
      </c>
      <c r="E18" s="375" t="s">
        <v>617</v>
      </c>
      <c r="F18" s="302">
        <v>63.3</v>
      </c>
      <c r="G18" s="302">
        <v>59</v>
      </c>
      <c r="H18" s="375">
        <v>59</v>
      </c>
      <c r="I18" s="376" t="s">
        <v>877</v>
      </c>
      <c r="J18" s="303" t="s">
        <v>943</v>
      </c>
      <c r="K18" s="303">
        <f t="shared" ref="K18" si="9">H18-F18</f>
        <v>-4.2999999999999972</v>
      </c>
      <c r="L18" s="304">
        <f>(F18*-0.8)/100</f>
        <v>-0.50639999999999996</v>
      </c>
      <c r="M18" s="305">
        <f t="shared" ref="M18" si="10">(K18+L18)/F18</f>
        <v>-7.5930489731437567E-2</v>
      </c>
      <c r="N18" s="303" t="s">
        <v>631</v>
      </c>
      <c r="O18" s="318">
        <v>44418</v>
      </c>
      <c r="P18" s="103"/>
      <c r="Q18" s="1"/>
      <c r="R18" s="1" t="s">
        <v>616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73">
        <v>10</v>
      </c>
      <c r="B19" s="313">
        <v>44417</v>
      </c>
      <c r="C19" s="374"/>
      <c r="D19" s="342" t="s">
        <v>364</v>
      </c>
      <c r="E19" s="375" t="s">
        <v>617</v>
      </c>
      <c r="F19" s="302">
        <v>74</v>
      </c>
      <c r="G19" s="302">
        <v>69</v>
      </c>
      <c r="H19" s="375">
        <v>68.5</v>
      </c>
      <c r="I19" s="376" t="s">
        <v>942</v>
      </c>
      <c r="J19" s="303" t="s">
        <v>900</v>
      </c>
      <c r="K19" s="303">
        <f t="shared" ref="K19" si="11">H19-F19</f>
        <v>-5.5</v>
      </c>
      <c r="L19" s="304">
        <f>(F19*-0.8)/100</f>
        <v>-0.59200000000000008</v>
      </c>
      <c r="M19" s="305">
        <f t="shared" ref="M19" si="12">(K19+L19)/F19</f>
        <v>-8.2324324324324336E-2</v>
      </c>
      <c r="N19" s="303" t="s">
        <v>631</v>
      </c>
      <c r="O19" s="318">
        <v>44431</v>
      </c>
      <c r="P19" s="103"/>
      <c r="Q19" s="1"/>
      <c r="R19" s="1" t="s">
        <v>616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8">
        <v>11</v>
      </c>
      <c r="B20" s="110">
        <v>44421</v>
      </c>
      <c r="C20" s="119"/>
      <c r="D20" s="111" t="s">
        <v>471</v>
      </c>
      <c r="E20" s="112" t="s">
        <v>617</v>
      </c>
      <c r="F20" s="109" t="s">
        <v>992</v>
      </c>
      <c r="G20" s="109">
        <v>1415</v>
      </c>
      <c r="H20" s="112"/>
      <c r="I20" s="113" t="s">
        <v>993</v>
      </c>
      <c r="J20" s="114" t="s">
        <v>618</v>
      </c>
      <c r="K20" s="118"/>
      <c r="L20" s="110"/>
      <c r="M20" s="119"/>
      <c r="N20" s="111"/>
      <c r="O20" s="112"/>
      <c r="P20" s="103"/>
      <c r="Q20" s="1"/>
      <c r="R20" s="1" t="s">
        <v>616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517">
        <v>12</v>
      </c>
      <c r="B21" s="297">
        <v>44428</v>
      </c>
      <c r="C21" s="518"/>
      <c r="D21" s="345" t="s">
        <v>273</v>
      </c>
      <c r="E21" s="378" t="s">
        <v>617</v>
      </c>
      <c r="F21" s="298">
        <v>1865</v>
      </c>
      <c r="G21" s="298">
        <v>1740</v>
      </c>
      <c r="H21" s="378">
        <v>1975</v>
      </c>
      <c r="I21" s="379" t="s">
        <v>1038</v>
      </c>
      <c r="J21" s="104" t="s">
        <v>1130</v>
      </c>
      <c r="K21" s="104">
        <f t="shared" ref="K21" si="13">H21-F21</f>
        <v>110</v>
      </c>
      <c r="L21" s="106">
        <f>(F21*-0.8)/100</f>
        <v>-14.92</v>
      </c>
      <c r="M21" s="107">
        <f t="shared" ref="M21" si="14">(K21+L21)/F21</f>
        <v>5.0981233243967826E-2</v>
      </c>
      <c r="N21" s="104" t="s">
        <v>615</v>
      </c>
      <c r="O21" s="108">
        <v>44438</v>
      </c>
      <c r="P21" s="103"/>
      <c r="Q21" s="1"/>
      <c r="R21" s="1" t="s">
        <v>616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8"/>
      <c r="B22" s="110"/>
      <c r="C22" s="119"/>
      <c r="D22" s="111"/>
      <c r="E22" s="112"/>
      <c r="F22" s="109"/>
      <c r="G22" s="109"/>
      <c r="H22" s="112"/>
      <c r="I22" s="113"/>
      <c r="J22" s="114"/>
      <c r="K22" s="118"/>
      <c r="L22" s="110"/>
      <c r="M22" s="119"/>
      <c r="N22" s="111"/>
      <c r="O22" s="112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8"/>
      <c r="B23" s="110"/>
      <c r="C23" s="119"/>
      <c r="D23" s="111"/>
      <c r="E23" s="112"/>
      <c r="F23" s="109"/>
      <c r="G23" s="109"/>
      <c r="H23" s="112"/>
      <c r="I23" s="113"/>
      <c r="J23" s="114"/>
      <c r="K23" s="118"/>
      <c r="L23" s="110"/>
      <c r="M23" s="119"/>
      <c r="N23" s="111"/>
      <c r="O23" s="112"/>
      <c r="P23" s="10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18"/>
      <c r="B24" s="110"/>
      <c r="C24" s="119"/>
      <c r="D24" s="111"/>
      <c r="E24" s="112"/>
      <c r="F24" s="109"/>
      <c r="G24" s="109"/>
      <c r="H24" s="112"/>
      <c r="I24" s="113"/>
      <c r="J24" s="114"/>
      <c r="K24" s="118"/>
      <c r="L24" s="110"/>
      <c r="M24" s="119"/>
      <c r="N24" s="111"/>
      <c r="O24" s="112"/>
      <c r="P24" s="10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5"/>
      <c r="B25" s="126"/>
      <c r="C25" s="127"/>
      <c r="D25" s="128"/>
      <c r="E25" s="129"/>
      <c r="F25" s="129"/>
      <c r="H25" s="129"/>
      <c r="I25" s="130"/>
      <c r="J25" s="131"/>
      <c r="K25" s="131"/>
      <c r="L25" s="132"/>
      <c r="M25" s="133"/>
      <c r="N25" s="134"/>
      <c r="O25" s="135"/>
      <c r="P25" s="13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5"/>
      <c r="B26" s="126"/>
      <c r="C26" s="127"/>
      <c r="D26" s="128"/>
      <c r="E26" s="129"/>
      <c r="F26" s="129"/>
      <c r="G26" s="125"/>
      <c r="H26" s="129"/>
      <c r="I26" s="130"/>
      <c r="J26" s="131"/>
      <c r="K26" s="131"/>
      <c r="L26" s="132"/>
      <c r="M26" s="133"/>
      <c r="N26" s="134"/>
      <c r="O26" s="135"/>
      <c r="P26" s="13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7" t="s">
        <v>623</v>
      </c>
      <c r="B27" s="138"/>
      <c r="C27" s="139"/>
      <c r="D27" s="140"/>
      <c r="E27" s="141"/>
      <c r="F27" s="141"/>
      <c r="G27" s="141"/>
      <c r="H27" s="141"/>
      <c r="I27" s="141"/>
      <c r="J27" s="142"/>
      <c r="K27" s="141"/>
      <c r="L27" s="143"/>
      <c r="M27" s="59"/>
      <c r="N27" s="142"/>
      <c r="O27" s="139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4" t="s">
        <v>624</v>
      </c>
      <c r="B28" s="137"/>
      <c r="C28" s="137"/>
      <c r="D28" s="137"/>
      <c r="E28" s="44"/>
      <c r="F28" s="145" t="s">
        <v>625</v>
      </c>
      <c r="G28" s="6"/>
      <c r="H28" s="6"/>
      <c r="I28" s="6"/>
      <c r="J28" s="146"/>
      <c r="K28" s="147"/>
      <c r="L28" s="147"/>
      <c r="M28" s="148"/>
      <c r="N28" s="1"/>
      <c r="O28" s="149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7" t="s">
        <v>626</v>
      </c>
      <c r="B29" s="137"/>
      <c r="C29" s="137"/>
      <c r="D29" s="137"/>
      <c r="E29" s="6"/>
      <c r="F29" s="145" t="s">
        <v>627</v>
      </c>
      <c r="G29" s="6"/>
      <c r="H29" s="6"/>
      <c r="I29" s="6"/>
      <c r="J29" s="146"/>
      <c r="K29" s="147"/>
      <c r="L29" s="147"/>
      <c r="M29" s="148"/>
      <c r="N29" s="1"/>
      <c r="O29" s="149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7"/>
      <c r="B30" s="137"/>
      <c r="C30" s="137"/>
      <c r="D30" s="137"/>
      <c r="E30" s="6"/>
      <c r="F30" s="6"/>
      <c r="G30" s="6"/>
      <c r="H30" s="6"/>
      <c r="I30" s="6"/>
      <c r="J30" s="150"/>
      <c r="K30" s="147"/>
      <c r="L30" s="147"/>
      <c r="M30" s="6"/>
      <c r="N30" s="151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2" t="s">
        <v>628</v>
      </c>
      <c r="C31" s="152"/>
      <c r="D31" s="152"/>
      <c r="E31" s="152"/>
      <c r="F31" s="153"/>
      <c r="G31" s="6"/>
      <c r="H31" s="6"/>
      <c r="I31" s="154"/>
      <c r="J31" s="155"/>
      <c r="K31" s="156"/>
      <c r="L31" s="155"/>
      <c r="M31" s="6"/>
      <c r="N31" s="1"/>
      <c r="O31" s="1"/>
      <c r="P31" s="1"/>
      <c r="R31" s="59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9" t="s">
        <v>16</v>
      </c>
      <c r="B32" s="157" t="s">
        <v>590</v>
      </c>
      <c r="C32" s="102"/>
      <c r="D32" s="101" t="s">
        <v>602</v>
      </c>
      <c r="E32" s="100" t="s">
        <v>603</v>
      </c>
      <c r="F32" s="100" t="s">
        <v>604</v>
      </c>
      <c r="G32" s="100" t="s">
        <v>629</v>
      </c>
      <c r="H32" s="100" t="s">
        <v>606</v>
      </c>
      <c r="I32" s="100" t="s">
        <v>607</v>
      </c>
      <c r="J32" s="100" t="s">
        <v>608</v>
      </c>
      <c r="K32" s="157" t="s">
        <v>630</v>
      </c>
      <c r="L32" s="158" t="s">
        <v>610</v>
      </c>
      <c r="M32" s="102" t="s">
        <v>611</v>
      </c>
      <c r="N32" s="100" t="s">
        <v>612</v>
      </c>
      <c r="O32" s="101" t="s">
        <v>613</v>
      </c>
      <c r="P32" s="1"/>
      <c r="Q32" s="1"/>
      <c r="R32" s="59"/>
      <c r="S32" s="59"/>
      <c r="T32" s="59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299">
        <v>1</v>
      </c>
      <c r="B33" s="313">
        <v>44397</v>
      </c>
      <c r="C33" s="300"/>
      <c r="D33" s="301" t="s">
        <v>329</v>
      </c>
      <c r="E33" s="302" t="s">
        <v>617</v>
      </c>
      <c r="F33" s="302">
        <v>846</v>
      </c>
      <c r="G33" s="302">
        <v>821</v>
      </c>
      <c r="H33" s="302">
        <v>832.5</v>
      </c>
      <c r="I33" s="302">
        <v>895</v>
      </c>
      <c r="J33" s="303" t="s">
        <v>901</v>
      </c>
      <c r="K33" s="303">
        <f t="shared" ref="K33" si="15">H33-F33</f>
        <v>-13.5</v>
      </c>
      <c r="L33" s="304">
        <f>(F33*-0.7)/100</f>
        <v>-5.9219999999999997</v>
      </c>
      <c r="M33" s="305">
        <f t="shared" ref="M33" si="16">(K33+L33)/F33</f>
        <v>-2.295744680851064E-2</v>
      </c>
      <c r="N33" s="303" t="s">
        <v>631</v>
      </c>
      <c r="O33" s="318">
        <v>44412</v>
      </c>
      <c r="P33" s="1"/>
      <c r="Q33" s="1"/>
      <c r="R33" s="6" t="s">
        <v>616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1">
        <v>2</v>
      </c>
      <c r="B34" s="297">
        <v>44399</v>
      </c>
      <c r="C34" s="306"/>
      <c r="D34" s="312" t="s">
        <v>540</v>
      </c>
      <c r="E34" s="298" t="s">
        <v>617</v>
      </c>
      <c r="F34" s="298">
        <v>2097</v>
      </c>
      <c r="G34" s="298">
        <v>2040</v>
      </c>
      <c r="H34" s="298">
        <v>2147.5</v>
      </c>
      <c r="I34" s="298" t="s">
        <v>859</v>
      </c>
      <c r="J34" s="104" t="s">
        <v>875</v>
      </c>
      <c r="K34" s="104">
        <f t="shared" ref="K34" si="17">H34-F34</f>
        <v>50.5</v>
      </c>
      <c r="L34" s="106">
        <f t="shared" ref="L34" si="18">(F34*-0.7)/100</f>
        <v>-14.678999999999998</v>
      </c>
      <c r="M34" s="107">
        <f t="shared" ref="M34" si="19">(K34+L34)/F34</f>
        <v>1.7082021936099187E-2</v>
      </c>
      <c r="N34" s="104" t="s">
        <v>615</v>
      </c>
      <c r="O34" s="108">
        <v>44410</v>
      </c>
      <c r="P34" s="1"/>
      <c r="Q34" s="1"/>
      <c r="R34" s="6" t="s">
        <v>616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1">
        <v>2</v>
      </c>
      <c r="B35" s="297">
        <v>44406</v>
      </c>
      <c r="C35" s="306"/>
      <c r="D35" s="312" t="s">
        <v>317</v>
      </c>
      <c r="E35" s="298" t="s">
        <v>617</v>
      </c>
      <c r="F35" s="298">
        <v>1147.5</v>
      </c>
      <c r="G35" s="298">
        <v>1115</v>
      </c>
      <c r="H35" s="298">
        <v>1182.5</v>
      </c>
      <c r="I35" s="298" t="s">
        <v>865</v>
      </c>
      <c r="J35" s="104" t="s">
        <v>860</v>
      </c>
      <c r="K35" s="104">
        <f t="shared" ref="K35:K36" si="20">H35-F35</f>
        <v>35</v>
      </c>
      <c r="L35" s="106">
        <f t="shared" ref="L35" si="21">(F35*-0.7)/100</f>
        <v>-8.0325000000000006</v>
      </c>
      <c r="M35" s="107">
        <f t="shared" ref="M35:M36" si="22">(K35+L35)/F35</f>
        <v>2.3501089324618737E-2</v>
      </c>
      <c r="N35" s="104" t="s">
        <v>615</v>
      </c>
      <c r="O35" s="108">
        <v>44410</v>
      </c>
      <c r="P35" s="1"/>
      <c r="Q35" s="1"/>
      <c r="R35" s="6" t="s">
        <v>620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299">
        <v>4</v>
      </c>
      <c r="B36" s="313">
        <v>44407</v>
      </c>
      <c r="C36" s="300"/>
      <c r="D36" s="301" t="s">
        <v>354</v>
      </c>
      <c r="E36" s="302" t="s">
        <v>617</v>
      </c>
      <c r="F36" s="302">
        <v>184.5</v>
      </c>
      <c r="G36" s="302">
        <v>179</v>
      </c>
      <c r="H36" s="302">
        <v>179</v>
      </c>
      <c r="I36" s="302" t="s">
        <v>869</v>
      </c>
      <c r="J36" s="303" t="s">
        <v>900</v>
      </c>
      <c r="K36" s="303">
        <f t="shared" si="20"/>
        <v>-5.5</v>
      </c>
      <c r="L36" s="304">
        <f>(F36*-0.7)/100</f>
        <v>-1.2915000000000001</v>
      </c>
      <c r="M36" s="305">
        <f t="shared" si="22"/>
        <v>-3.6810298102981032E-2</v>
      </c>
      <c r="N36" s="303" t="s">
        <v>631</v>
      </c>
      <c r="O36" s="318">
        <v>44411</v>
      </c>
      <c r="P36" s="1"/>
      <c r="Q36" s="1"/>
      <c r="R36" s="6" t="s">
        <v>620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299">
        <v>5</v>
      </c>
      <c r="B37" s="313">
        <v>44410</v>
      </c>
      <c r="C37" s="300"/>
      <c r="D37" s="301" t="s">
        <v>154</v>
      </c>
      <c r="E37" s="302" t="s">
        <v>617</v>
      </c>
      <c r="F37" s="302">
        <v>551</v>
      </c>
      <c r="G37" s="302">
        <v>534</v>
      </c>
      <c r="H37" s="302">
        <v>534.5</v>
      </c>
      <c r="I37" s="302">
        <v>580</v>
      </c>
      <c r="J37" s="303" t="s">
        <v>878</v>
      </c>
      <c r="K37" s="303">
        <f t="shared" ref="K37" si="23">H37-F37</f>
        <v>-16.5</v>
      </c>
      <c r="L37" s="304">
        <f>(F37*-0.07)/100</f>
        <v>-0.38569999999999999</v>
      </c>
      <c r="M37" s="305">
        <f t="shared" ref="M37" si="24">(K37+L37)/F37</f>
        <v>-3.0645553539019963E-2</v>
      </c>
      <c r="N37" s="303" t="s">
        <v>631</v>
      </c>
      <c r="O37" s="318">
        <v>44410</v>
      </c>
      <c r="P37" s="1"/>
      <c r="Q37" s="1"/>
      <c r="R37" s="6" t="s">
        <v>620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2">
        <v>6</v>
      </c>
      <c r="B38" s="353">
        <v>44410</v>
      </c>
      <c r="C38" s="354"/>
      <c r="D38" s="355" t="s">
        <v>197</v>
      </c>
      <c r="E38" s="356" t="s">
        <v>617</v>
      </c>
      <c r="F38" s="356">
        <v>569.5</v>
      </c>
      <c r="G38" s="356">
        <v>554</v>
      </c>
      <c r="H38" s="356">
        <v>554</v>
      </c>
      <c r="I38" s="356" t="s">
        <v>879</v>
      </c>
      <c r="J38" s="303" t="s">
        <v>878</v>
      </c>
      <c r="K38" s="303">
        <f t="shared" ref="K38" si="25">H38-F38</f>
        <v>-15.5</v>
      </c>
      <c r="L38" s="304">
        <f>(F38*-0.7)/100</f>
        <v>-3.9864999999999999</v>
      </c>
      <c r="M38" s="305">
        <f t="shared" ref="M38" si="26">(K38+L38)/F38</f>
        <v>-3.4216856892010532E-2</v>
      </c>
      <c r="N38" s="303" t="s">
        <v>631</v>
      </c>
      <c r="O38" s="318">
        <v>44413</v>
      </c>
      <c r="P38" s="1"/>
      <c r="Q38" s="1"/>
      <c r="R38" s="6" t="s">
        <v>616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299">
        <v>7</v>
      </c>
      <c r="B39" s="313">
        <v>44410</v>
      </c>
      <c r="C39" s="300"/>
      <c r="D39" s="301" t="s">
        <v>881</v>
      </c>
      <c r="E39" s="302" t="s">
        <v>617</v>
      </c>
      <c r="F39" s="302">
        <v>305.5</v>
      </c>
      <c r="G39" s="302">
        <v>297</v>
      </c>
      <c r="H39" s="302">
        <v>297</v>
      </c>
      <c r="I39" s="302" t="s">
        <v>880</v>
      </c>
      <c r="J39" s="303" t="s">
        <v>902</v>
      </c>
      <c r="K39" s="303">
        <f t="shared" ref="K39" si="27">H39-F39</f>
        <v>-8.5</v>
      </c>
      <c r="L39" s="304">
        <f>(F39*-0.7)/100</f>
        <v>-2.1385000000000001</v>
      </c>
      <c r="M39" s="305">
        <f t="shared" ref="M39" si="28">(K39+L39)/F39</f>
        <v>-3.4823240589198036E-2</v>
      </c>
      <c r="N39" s="303" t="s">
        <v>631</v>
      </c>
      <c r="O39" s="318">
        <v>44412</v>
      </c>
      <c r="P39" s="1"/>
      <c r="Q39" s="1"/>
      <c r="R39" s="6" t="s">
        <v>616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1">
        <v>8</v>
      </c>
      <c r="B40" s="332">
        <v>44411</v>
      </c>
      <c r="C40" s="333"/>
      <c r="D40" s="334" t="s">
        <v>883</v>
      </c>
      <c r="E40" s="335" t="s">
        <v>617</v>
      </c>
      <c r="F40" s="335">
        <v>178.25</v>
      </c>
      <c r="G40" s="335">
        <v>173</v>
      </c>
      <c r="H40" s="335">
        <v>182.5</v>
      </c>
      <c r="I40" s="335" t="s">
        <v>884</v>
      </c>
      <c r="J40" s="104" t="s">
        <v>885</v>
      </c>
      <c r="K40" s="104">
        <f t="shared" ref="K40:K42" si="29">H40-F40</f>
        <v>4.25</v>
      </c>
      <c r="L40" s="106">
        <f>(F40*-0.07)/100</f>
        <v>-0.12477500000000001</v>
      </c>
      <c r="M40" s="107">
        <f t="shared" ref="M40:M42" si="30">(K40+L40)/F40</f>
        <v>2.3142917251051897E-2</v>
      </c>
      <c r="N40" s="104" t="s">
        <v>615</v>
      </c>
      <c r="O40" s="382">
        <v>44411</v>
      </c>
      <c r="P40" s="1"/>
      <c r="Q40" s="1"/>
      <c r="R40" s="6" t="s">
        <v>616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49">
        <v>9</v>
      </c>
      <c r="B41" s="323">
        <v>44412</v>
      </c>
      <c r="C41" s="350"/>
      <c r="D41" s="351" t="s">
        <v>503</v>
      </c>
      <c r="E41" s="322" t="s">
        <v>617</v>
      </c>
      <c r="F41" s="322">
        <v>2159</v>
      </c>
      <c r="G41" s="322">
        <v>2085</v>
      </c>
      <c r="H41" s="322">
        <v>2085</v>
      </c>
      <c r="I41" s="322" t="s">
        <v>906</v>
      </c>
      <c r="J41" s="303" t="s">
        <v>916</v>
      </c>
      <c r="K41" s="303">
        <f t="shared" si="29"/>
        <v>-74</v>
      </c>
      <c r="L41" s="304">
        <f>(F41*-0.7)/100</f>
        <v>-15.113</v>
      </c>
      <c r="M41" s="305">
        <f t="shared" si="30"/>
        <v>-4.1275127373784158E-2</v>
      </c>
      <c r="N41" s="303" t="s">
        <v>631</v>
      </c>
      <c r="O41" s="318">
        <v>44413</v>
      </c>
      <c r="P41" s="1"/>
      <c r="Q41" s="1"/>
      <c r="R41" s="6" t="s">
        <v>616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49">
        <v>10</v>
      </c>
      <c r="B42" s="323">
        <v>44412</v>
      </c>
      <c r="C42" s="350"/>
      <c r="D42" s="351" t="s">
        <v>465</v>
      </c>
      <c r="E42" s="322" t="s">
        <v>617</v>
      </c>
      <c r="F42" s="322">
        <v>284</v>
      </c>
      <c r="G42" s="322">
        <v>274</v>
      </c>
      <c r="H42" s="322">
        <v>275</v>
      </c>
      <c r="I42" s="322" t="s">
        <v>911</v>
      </c>
      <c r="J42" s="303" t="s">
        <v>924</v>
      </c>
      <c r="K42" s="303">
        <f t="shared" si="29"/>
        <v>-9</v>
      </c>
      <c r="L42" s="304">
        <f>(F42*-0.7)/100</f>
        <v>-1.9879999999999998</v>
      </c>
      <c r="M42" s="305">
        <f t="shared" si="30"/>
        <v>-3.8690140845070421E-2</v>
      </c>
      <c r="N42" s="303" t="s">
        <v>631</v>
      </c>
      <c r="O42" s="318">
        <v>44413</v>
      </c>
      <c r="P42" s="1"/>
      <c r="Q42" s="1"/>
      <c r="R42" s="6" t="s">
        <v>616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1">
        <v>11</v>
      </c>
      <c r="B43" s="332">
        <v>44413</v>
      </c>
      <c r="C43" s="333"/>
      <c r="D43" s="334" t="s">
        <v>189</v>
      </c>
      <c r="E43" s="335" t="s">
        <v>617</v>
      </c>
      <c r="F43" s="335">
        <v>135.5</v>
      </c>
      <c r="G43" s="335">
        <v>131.80000000000001</v>
      </c>
      <c r="H43" s="335">
        <v>138.5</v>
      </c>
      <c r="I43" s="335" t="s">
        <v>917</v>
      </c>
      <c r="J43" s="104" t="s">
        <v>918</v>
      </c>
      <c r="K43" s="104">
        <f t="shared" ref="K43" si="31">H43-F43</f>
        <v>3</v>
      </c>
      <c r="L43" s="106">
        <f>(F43*-0.07)/100</f>
        <v>-9.4850000000000018E-2</v>
      </c>
      <c r="M43" s="107">
        <f t="shared" ref="M43" si="32">(K43+L43)/F43</f>
        <v>2.1440221402214021E-2</v>
      </c>
      <c r="N43" s="104" t="s">
        <v>615</v>
      </c>
      <c r="O43" s="382">
        <v>44413</v>
      </c>
      <c r="P43" s="1"/>
      <c r="Q43" s="1"/>
      <c r="R43" s="6" t="s">
        <v>616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1">
        <v>12</v>
      </c>
      <c r="B44" s="332">
        <v>44414</v>
      </c>
      <c r="C44" s="333"/>
      <c r="D44" s="334" t="s">
        <v>164</v>
      </c>
      <c r="E44" s="335" t="s">
        <v>617</v>
      </c>
      <c r="F44" s="335">
        <v>1515</v>
      </c>
      <c r="G44" s="335">
        <v>1470</v>
      </c>
      <c r="H44" s="335">
        <v>1550</v>
      </c>
      <c r="I44" s="335" t="s">
        <v>925</v>
      </c>
      <c r="J44" s="104" t="s">
        <v>860</v>
      </c>
      <c r="K44" s="104">
        <f t="shared" ref="K44:K45" si="33">H44-F44</f>
        <v>35</v>
      </c>
      <c r="L44" s="106">
        <f>(F44*-0.07)/100</f>
        <v>-1.0605000000000002</v>
      </c>
      <c r="M44" s="107">
        <f t="shared" ref="M44:M45" si="34">(K44+L44)/F44</f>
        <v>2.2402310231023105E-2</v>
      </c>
      <c r="N44" s="104" t="s">
        <v>615</v>
      </c>
      <c r="O44" s="382">
        <v>44414</v>
      </c>
      <c r="P44" s="1"/>
      <c r="Q44" s="1"/>
      <c r="R44" s="6" t="s">
        <v>616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0" customFormat="1" ht="15" customHeight="1">
      <c r="A45" s="349">
        <v>13</v>
      </c>
      <c r="B45" s="323">
        <v>44417</v>
      </c>
      <c r="C45" s="350"/>
      <c r="D45" s="351" t="s">
        <v>134</v>
      </c>
      <c r="E45" s="322" t="s">
        <v>617</v>
      </c>
      <c r="F45" s="322">
        <v>1035</v>
      </c>
      <c r="G45" s="322">
        <v>1005</v>
      </c>
      <c r="H45" s="322">
        <v>1005</v>
      </c>
      <c r="I45" s="322">
        <v>1100</v>
      </c>
      <c r="J45" s="303" t="s">
        <v>1015</v>
      </c>
      <c r="K45" s="303">
        <f t="shared" si="33"/>
        <v>-30</v>
      </c>
      <c r="L45" s="304">
        <f>(F45*-0.7)/100</f>
        <v>-7.2450000000000001</v>
      </c>
      <c r="M45" s="305">
        <f t="shared" si="34"/>
        <v>-3.5985507246376808E-2</v>
      </c>
      <c r="N45" s="303" t="s">
        <v>631</v>
      </c>
      <c r="O45" s="318">
        <v>44425</v>
      </c>
      <c r="P45" s="358"/>
      <c r="Q45" s="358"/>
      <c r="R45" s="359" t="s">
        <v>620</v>
      </c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</row>
    <row r="46" spans="1:38" s="360" customFormat="1" ht="15" customHeight="1">
      <c r="A46" s="349">
        <v>14</v>
      </c>
      <c r="B46" s="323">
        <v>44417</v>
      </c>
      <c r="C46" s="350"/>
      <c r="D46" s="351" t="s">
        <v>170</v>
      </c>
      <c r="E46" s="322" t="s">
        <v>617</v>
      </c>
      <c r="F46" s="322">
        <v>178</v>
      </c>
      <c r="G46" s="322">
        <v>173</v>
      </c>
      <c r="H46" s="322">
        <v>172.5</v>
      </c>
      <c r="I46" s="322" t="s">
        <v>931</v>
      </c>
      <c r="J46" s="303" t="s">
        <v>900</v>
      </c>
      <c r="K46" s="303">
        <f t="shared" ref="K46:K47" si="35">H46-F46</f>
        <v>-5.5</v>
      </c>
      <c r="L46" s="304">
        <f>(F46*-0.7)/100</f>
        <v>-1.246</v>
      </c>
      <c r="M46" s="305">
        <f t="shared" ref="M46:M47" si="36">(K46+L46)/F46</f>
        <v>-3.7898876404494387E-2</v>
      </c>
      <c r="N46" s="303" t="s">
        <v>631</v>
      </c>
      <c r="O46" s="318">
        <v>44418</v>
      </c>
      <c r="P46" s="358"/>
      <c r="Q46" s="358"/>
      <c r="R46" s="359" t="s">
        <v>616</v>
      </c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8"/>
      <c r="AJ46" s="358"/>
      <c r="AK46" s="358"/>
      <c r="AL46" s="358"/>
    </row>
    <row r="47" spans="1:38" s="360" customFormat="1" ht="15" customHeight="1">
      <c r="A47" s="331">
        <v>15</v>
      </c>
      <c r="B47" s="332">
        <v>44417</v>
      </c>
      <c r="C47" s="333"/>
      <c r="D47" s="334" t="s">
        <v>269</v>
      </c>
      <c r="E47" s="335" t="s">
        <v>617</v>
      </c>
      <c r="F47" s="335">
        <v>701</v>
      </c>
      <c r="G47" s="335">
        <v>685</v>
      </c>
      <c r="H47" s="335">
        <v>715</v>
      </c>
      <c r="I47" s="335" t="s">
        <v>932</v>
      </c>
      <c r="J47" s="104" t="s">
        <v>944</v>
      </c>
      <c r="K47" s="104">
        <f t="shared" si="35"/>
        <v>14</v>
      </c>
      <c r="L47" s="106">
        <f t="shared" ref="L47" si="37">(F47*-0.7)/100</f>
        <v>-4.907</v>
      </c>
      <c r="M47" s="107">
        <f t="shared" si="36"/>
        <v>1.2971469329529244E-2</v>
      </c>
      <c r="N47" s="104" t="s">
        <v>615</v>
      </c>
      <c r="O47" s="108">
        <v>44418</v>
      </c>
      <c r="P47" s="358"/>
      <c r="Q47" s="358"/>
      <c r="R47" s="359" t="s">
        <v>616</v>
      </c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</row>
    <row r="48" spans="1:38" s="360" customFormat="1" ht="15" customHeight="1">
      <c r="A48" s="331">
        <v>16</v>
      </c>
      <c r="B48" s="332">
        <v>44418</v>
      </c>
      <c r="C48" s="333"/>
      <c r="D48" s="334" t="s">
        <v>198</v>
      </c>
      <c r="E48" s="335" t="s">
        <v>617</v>
      </c>
      <c r="F48" s="335">
        <v>854.5</v>
      </c>
      <c r="G48" s="335">
        <v>832</v>
      </c>
      <c r="H48" s="335">
        <v>876</v>
      </c>
      <c r="I48" s="335" t="s">
        <v>947</v>
      </c>
      <c r="J48" s="104" t="s">
        <v>968</v>
      </c>
      <c r="K48" s="104">
        <f t="shared" ref="K48" si="38">H48-F48</f>
        <v>21.5</v>
      </c>
      <c r="L48" s="106">
        <f t="shared" ref="L48" si="39">(F48*-0.7)/100</f>
        <v>-5.9814999999999996</v>
      </c>
      <c r="M48" s="107">
        <f t="shared" ref="M48" si="40">(K48+L48)/F48</f>
        <v>1.8160912814511411E-2</v>
      </c>
      <c r="N48" s="104" t="s">
        <v>615</v>
      </c>
      <c r="O48" s="108">
        <v>44420</v>
      </c>
      <c r="P48" s="358"/>
      <c r="Q48" s="358"/>
      <c r="R48" s="359" t="s">
        <v>620</v>
      </c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8"/>
      <c r="AK48" s="358"/>
      <c r="AL48" s="358"/>
    </row>
    <row r="49" spans="1:38" s="360" customFormat="1" ht="15" customHeight="1">
      <c r="A49" s="349">
        <v>17</v>
      </c>
      <c r="B49" s="323">
        <v>44419</v>
      </c>
      <c r="C49" s="350"/>
      <c r="D49" s="351" t="s">
        <v>417</v>
      </c>
      <c r="E49" s="322" t="s">
        <v>617</v>
      </c>
      <c r="F49" s="322">
        <v>401</v>
      </c>
      <c r="G49" s="322">
        <v>388</v>
      </c>
      <c r="H49" s="322">
        <v>388</v>
      </c>
      <c r="I49" s="322" t="s">
        <v>956</v>
      </c>
      <c r="J49" s="303" t="s">
        <v>957</v>
      </c>
      <c r="K49" s="303">
        <f t="shared" ref="K49:K51" si="41">H49-F49</f>
        <v>-13</v>
      </c>
      <c r="L49" s="304">
        <f>(F49*-0.07)/100</f>
        <v>-0.28070000000000006</v>
      </c>
      <c r="M49" s="305">
        <f t="shared" ref="M49:M51" si="42">(K49+L49)/F49</f>
        <v>-3.3118952618453865E-2</v>
      </c>
      <c r="N49" s="303" t="s">
        <v>631</v>
      </c>
      <c r="O49" s="318">
        <v>44419</v>
      </c>
      <c r="P49" s="358"/>
      <c r="Q49" s="358"/>
      <c r="R49" s="359" t="s">
        <v>616</v>
      </c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</row>
    <row r="50" spans="1:38" s="360" customFormat="1" ht="15" customHeight="1">
      <c r="A50" s="331">
        <v>18</v>
      </c>
      <c r="B50" s="332">
        <v>44419</v>
      </c>
      <c r="C50" s="333"/>
      <c r="D50" s="334" t="s">
        <v>425</v>
      </c>
      <c r="E50" s="335" t="s">
        <v>617</v>
      </c>
      <c r="F50" s="335">
        <v>1695</v>
      </c>
      <c r="G50" s="335">
        <v>1645</v>
      </c>
      <c r="H50" s="335">
        <v>1730</v>
      </c>
      <c r="I50" s="335" t="s">
        <v>958</v>
      </c>
      <c r="J50" s="104" t="s">
        <v>860</v>
      </c>
      <c r="K50" s="104">
        <f t="shared" si="41"/>
        <v>35</v>
      </c>
      <c r="L50" s="106">
        <f>(F50*-0.07)/100</f>
        <v>-1.1865000000000001</v>
      </c>
      <c r="M50" s="107">
        <f t="shared" si="42"/>
        <v>1.9948967551622416E-2</v>
      </c>
      <c r="N50" s="104" t="s">
        <v>615</v>
      </c>
      <c r="O50" s="382">
        <v>44419</v>
      </c>
      <c r="P50" s="358"/>
      <c r="Q50" s="358"/>
      <c r="R50" s="359" t="s">
        <v>616</v>
      </c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</row>
    <row r="51" spans="1:38" s="360" customFormat="1" ht="15" customHeight="1">
      <c r="A51" s="331">
        <v>19</v>
      </c>
      <c r="B51" s="332">
        <v>44421</v>
      </c>
      <c r="C51" s="333"/>
      <c r="D51" s="334" t="s">
        <v>133</v>
      </c>
      <c r="E51" s="335" t="s">
        <v>617</v>
      </c>
      <c r="F51" s="335">
        <v>1672</v>
      </c>
      <c r="G51" s="335">
        <v>1615</v>
      </c>
      <c r="H51" s="335">
        <v>1717.5</v>
      </c>
      <c r="I51" s="335" t="s">
        <v>991</v>
      </c>
      <c r="J51" s="104" t="s">
        <v>1003</v>
      </c>
      <c r="K51" s="104">
        <f t="shared" si="41"/>
        <v>45.5</v>
      </c>
      <c r="L51" s="106">
        <f t="shared" ref="L51" si="43">(F51*-0.7)/100</f>
        <v>-11.703999999999999</v>
      </c>
      <c r="M51" s="107">
        <f t="shared" si="42"/>
        <v>2.0212918660287082E-2</v>
      </c>
      <c r="N51" s="104" t="s">
        <v>615</v>
      </c>
      <c r="O51" s="108">
        <v>44425</v>
      </c>
      <c r="P51" s="358"/>
      <c r="Q51" s="358"/>
      <c r="R51" s="359" t="s">
        <v>616</v>
      </c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</row>
    <row r="52" spans="1:38" s="360" customFormat="1" ht="15" customHeight="1">
      <c r="A52" s="331">
        <v>20</v>
      </c>
      <c r="B52" s="332">
        <v>44421</v>
      </c>
      <c r="C52" s="333"/>
      <c r="D52" s="334" t="s">
        <v>127</v>
      </c>
      <c r="E52" s="335" t="s">
        <v>617</v>
      </c>
      <c r="F52" s="335">
        <v>1446</v>
      </c>
      <c r="G52" s="335">
        <v>1395</v>
      </c>
      <c r="H52" s="335">
        <v>1486.5</v>
      </c>
      <c r="I52" s="335">
        <v>1550</v>
      </c>
      <c r="J52" s="104" t="s">
        <v>1045</v>
      </c>
      <c r="K52" s="104">
        <f t="shared" ref="K52:K55" si="44">H52-F52</f>
        <v>40.5</v>
      </c>
      <c r="L52" s="106">
        <f t="shared" ref="L52:L55" si="45">(F52*-0.7)/100</f>
        <v>-10.122</v>
      </c>
      <c r="M52" s="107">
        <f t="shared" ref="M52:M55" si="46">(K52+L52)/F52</f>
        <v>2.100829875518672E-2</v>
      </c>
      <c r="N52" s="104" t="s">
        <v>615</v>
      </c>
      <c r="O52" s="108">
        <v>44428</v>
      </c>
      <c r="P52" s="358"/>
      <c r="Q52" s="358"/>
      <c r="R52" s="359" t="s">
        <v>616</v>
      </c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8"/>
      <c r="AK52" s="358"/>
      <c r="AL52" s="358"/>
    </row>
    <row r="53" spans="1:38" s="360" customFormat="1" ht="15" customHeight="1">
      <c r="A53" s="349">
        <v>21</v>
      </c>
      <c r="B53" s="323">
        <v>44424</v>
      </c>
      <c r="C53" s="350"/>
      <c r="D53" s="351" t="s">
        <v>438</v>
      </c>
      <c r="E53" s="322" t="s">
        <v>617</v>
      </c>
      <c r="F53" s="322">
        <v>168.5</v>
      </c>
      <c r="G53" s="322">
        <v>163</v>
      </c>
      <c r="H53" s="322">
        <v>163</v>
      </c>
      <c r="I53" s="322">
        <v>180</v>
      </c>
      <c r="J53" s="303" t="s">
        <v>900</v>
      </c>
      <c r="K53" s="303">
        <f t="shared" si="44"/>
        <v>-5.5</v>
      </c>
      <c r="L53" s="304">
        <f t="shared" si="45"/>
        <v>-1.1795</v>
      </c>
      <c r="M53" s="305">
        <f t="shared" si="46"/>
        <v>-3.9640949554896145E-2</v>
      </c>
      <c r="N53" s="303" t="s">
        <v>631</v>
      </c>
      <c r="O53" s="318">
        <v>44428</v>
      </c>
      <c r="P53" s="358"/>
      <c r="Q53" s="358"/>
      <c r="R53" s="359" t="s">
        <v>616</v>
      </c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s="360" customFormat="1" ht="15" customHeight="1">
      <c r="A54" s="349">
        <v>22</v>
      </c>
      <c r="B54" s="323">
        <v>44425</v>
      </c>
      <c r="C54" s="350"/>
      <c r="D54" s="351" t="s">
        <v>585</v>
      </c>
      <c r="E54" s="322" t="s">
        <v>617</v>
      </c>
      <c r="F54" s="322">
        <v>2215</v>
      </c>
      <c r="G54" s="322">
        <v>2170</v>
      </c>
      <c r="H54" s="322">
        <v>2170</v>
      </c>
      <c r="I54" s="322" t="s">
        <v>1004</v>
      </c>
      <c r="J54" s="303" t="s">
        <v>1008</v>
      </c>
      <c r="K54" s="303">
        <f t="shared" si="44"/>
        <v>-45</v>
      </c>
      <c r="L54" s="304">
        <f t="shared" si="45"/>
        <v>-15.505000000000001</v>
      </c>
      <c r="M54" s="305">
        <f t="shared" si="46"/>
        <v>-2.731602708803612E-2</v>
      </c>
      <c r="N54" s="303" t="s">
        <v>631</v>
      </c>
      <c r="O54" s="318">
        <v>44428</v>
      </c>
      <c r="P54" s="358"/>
      <c r="Q54" s="358"/>
      <c r="R54" s="359" t="s">
        <v>620</v>
      </c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</row>
    <row r="55" spans="1:38" s="360" customFormat="1" ht="15" customHeight="1">
      <c r="A55" s="349">
        <v>23</v>
      </c>
      <c r="B55" s="323">
        <v>44426</v>
      </c>
      <c r="C55" s="350"/>
      <c r="D55" s="351" t="s">
        <v>111</v>
      </c>
      <c r="E55" s="322" t="s">
        <v>617</v>
      </c>
      <c r="F55" s="322">
        <v>347.5</v>
      </c>
      <c r="G55" s="322">
        <v>337</v>
      </c>
      <c r="H55" s="322">
        <v>337</v>
      </c>
      <c r="I55" s="322" t="s">
        <v>1022</v>
      </c>
      <c r="J55" s="303" t="s">
        <v>929</v>
      </c>
      <c r="K55" s="303">
        <f t="shared" si="44"/>
        <v>-10.5</v>
      </c>
      <c r="L55" s="304">
        <f t="shared" si="45"/>
        <v>-2.4324999999999997</v>
      </c>
      <c r="M55" s="305">
        <f t="shared" si="46"/>
        <v>-3.7215827338129497E-2</v>
      </c>
      <c r="N55" s="303" t="s">
        <v>631</v>
      </c>
      <c r="O55" s="318">
        <v>44428</v>
      </c>
      <c r="P55" s="358"/>
      <c r="Q55" s="358"/>
      <c r="R55" s="359" t="s">
        <v>616</v>
      </c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s="360" customFormat="1" ht="15" customHeight="1">
      <c r="A56" s="431">
        <v>24</v>
      </c>
      <c r="B56" s="432">
        <v>44428</v>
      </c>
      <c r="C56" s="433"/>
      <c r="D56" s="434" t="s">
        <v>40</v>
      </c>
      <c r="E56" s="435" t="s">
        <v>617</v>
      </c>
      <c r="F56" s="435" t="s">
        <v>1036</v>
      </c>
      <c r="G56" s="435">
        <v>899</v>
      </c>
      <c r="H56" s="435"/>
      <c r="I56" s="435" t="s">
        <v>1037</v>
      </c>
      <c r="J56" s="436" t="s">
        <v>618</v>
      </c>
      <c r="K56" s="437"/>
      <c r="L56" s="438"/>
      <c r="M56" s="439"/>
      <c r="N56" s="440"/>
      <c r="O56" s="441"/>
      <c r="P56" s="358"/>
      <c r="Q56" s="358"/>
      <c r="R56" s="359" t="s">
        <v>616</v>
      </c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</row>
    <row r="57" spans="1:38" s="360" customFormat="1" ht="15" customHeight="1">
      <c r="A57" s="331">
        <v>25</v>
      </c>
      <c r="B57" s="332">
        <v>44431</v>
      </c>
      <c r="C57" s="333"/>
      <c r="D57" s="334" t="s">
        <v>69</v>
      </c>
      <c r="E57" s="335" t="s">
        <v>952</v>
      </c>
      <c r="F57" s="335">
        <v>75.25</v>
      </c>
      <c r="G57" s="335">
        <v>77.5</v>
      </c>
      <c r="H57" s="335">
        <v>73.900000000000006</v>
      </c>
      <c r="I57" s="335" t="s">
        <v>1044</v>
      </c>
      <c r="J57" s="104" t="s">
        <v>1046</v>
      </c>
      <c r="K57" s="104">
        <f>F57-H57</f>
        <v>1.3499999999999943</v>
      </c>
      <c r="L57" s="106">
        <f>(F57*-0.07)/100</f>
        <v>-5.2675E-2</v>
      </c>
      <c r="M57" s="107">
        <f t="shared" ref="M57" si="47">(K57+L57)/F57</f>
        <v>1.7240199335548097E-2</v>
      </c>
      <c r="N57" s="104" t="s">
        <v>615</v>
      </c>
      <c r="O57" s="382">
        <v>44431</v>
      </c>
      <c r="R57" s="472" t="s">
        <v>616</v>
      </c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8" spans="1:38" s="360" customFormat="1" ht="15" customHeight="1">
      <c r="A58" s="431">
        <v>26</v>
      </c>
      <c r="B58" s="432">
        <v>44431</v>
      </c>
      <c r="C58" s="433"/>
      <c r="D58" s="434" t="s">
        <v>156</v>
      </c>
      <c r="E58" s="435" t="s">
        <v>617</v>
      </c>
      <c r="F58" s="435" t="s">
        <v>1047</v>
      </c>
      <c r="G58" s="435">
        <v>680</v>
      </c>
      <c r="H58" s="435"/>
      <c r="I58" s="435" t="s">
        <v>1048</v>
      </c>
      <c r="J58" s="431" t="s">
        <v>618</v>
      </c>
      <c r="K58" s="432"/>
      <c r="L58" s="433"/>
      <c r="M58" s="434"/>
      <c r="N58" s="435"/>
      <c r="O58" s="435"/>
      <c r="R58" s="472" t="s">
        <v>616</v>
      </c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</row>
    <row r="59" spans="1:38" s="360" customFormat="1" ht="15" customHeight="1">
      <c r="A59" s="478">
        <v>27</v>
      </c>
      <c r="B59" s="449">
        <v>44432</v>
      </c>
      <c r="C59" s="479"/>
      <c r="D59" s="480" t="s">
        <v>200</v>
      </c>
      <c r="E59" s="335" t="s">
        <v>952</v>
      </c>
      <c r="F59" s="335">
        <v>278</v>
      </c>
      <c r="G59" s="335">
        <v>285.5</v>
      </c>
      <c r="H59" s="335">
        <v>273</v>
      </c>
      <c r="I59" s="335" t="s">
        <v>1060</v>
      </c>
      <c r="J59" s="104" t="s">
        <v>1009</v>
      </c>
      <c r="K59" s="104">
        <f>F59-H59</f>
        <v>5</v>
      </c>
      <c r="L59" s="106">
        <f>(F59*-0.07)/100</f>
        <v>-0.1946</v>
      </c>
      <c r="M59" s="107">
        <f t="shared" ref="M59:M60" si="48">(K59+L59)/F59</f>
        <v>1.7285611510791367E-2</v>
      </c>
      <c r="N59" s="104" t="s">
        <v>615</v>
      </c>
      <c r="O59" s="382">
        <v>44432</v>
      </c>
      <c r="R59" s="448" t="s">
        <v>616</v>
      </c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</row>
    <row r="60" spans="1:38" s="360" customFormat="1" ht="15" customHeight="1">
      <c r="A60" s="478">
        <v>28</v>
      </c>
      <c r="B60" s="449">
        <v>44432</v>
      </c>
      <c r="C60" s="479"/>
      <c r="D60" s="480" t="s">
        <v>278</v>
      </c>
      <c r="E60" s="496" t="s">
        <v>617</v>
      </c>
      <c r="F60" s="496">
        <v>598</v>
      </c>
      <c r="G60" s="496">
        <v>580</v>
      </c>
      <c r="H60" s="496">
        <v>615</v>
      </c>
      <c r="I60" s="496" t="s">
        <v>1063</v>
      </c>
      <c r="J60" s="104" t="s">
        <v>1016</v>
      </c>
      <c r="K60" s="104">
        <f t="shared" ref="K60" si="49">H60-F60</f>
        <v>17</v>
      </c>
      <c r="L60" s="106">
        <f t="shared" ref="L60" si="50">(F60*-0.7)/100</f>
        <v>-4.1859999999999999</v>
      </c>
      <c r="M60" s="107">
        <f t="shared" si="48"/>
        <v>2.1428093645484949E-2</v>
      </c>
      <c r="N60" s="104" t="s">
        <v>615</v>
      </c>
      <c r="O60" s="108">
        <v>44428</v>
      </c>
      <c r="R60" s="448" t="s">
        <v>616</v>
      </c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</row>
    <row r="61" spans="1:38" s="360" customFormat="1" ht="15" customHeight="1">
      <c r="A61" s="478">
        <v>29</v>
      </c>
      <c r="B61" s="449">
        <v>44433</v>
      </c>
      <c r="C61" s="479"/>
      <c r="D61" s="334" t="s">
        <v>69</v>
      </c>
      <c r="E61" s="335" t="s">
        <v>952</v>
      </c>
      <c r="F61" s="335">
        <v>75.5</v>
      </c>
      <c r="G61" s="335">
        <v>77.5</v>
      </c>
      <c r="H61" s="335">
        <v>75</v>
      </c>
      <c r="I61" s="335" t="s">
        <v>1044</v>
      </c>
      <c r="J61" s="104" t="s">
        <v>1049</v>
      </c>
      <c r="K61" s="104">
        <f>F61-H61</f>
        <v>0.5</v>
      </c>
      <c r="L61" s="106">
        <f>(F61*-0.07)/100</f>
        <v>-5.2850000000000001E-2</v>
      </c>
      <c r="M61" s="107">
        <f t="shared" ref="M61" si="51">(K61+L61)/F61</f>
        <v>5.9225165562913906E-3</v>
      </c>
      <c r="N61" s="104" t="s">
        <v>615</v>
      </c>
      <c r="O61" s="382">
        <v>44433</v>
      </c>
      <c r="R61" s="448" t="s">
        <v>616</v>
      </c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</row>
    <row r="62" spans="1:38" s="360" customFormat="1" ht="15" customHeight="1">
      <c r="A62" s="478">
        <v>30</v>
      </c>
      <c r="B62" s="449">
        <v>44434</v>
      </c>
      <c r="C62" s="479"/>
      <c r="D62" s="334" t="s">
        <v>69</v>
      </c>
      <c r="E62" s="335" t="s">
        <v>952</v>
      </c>
      <c r="F62" s="335">
        <v>75.650000000000006</v>
      </c>
      <c r="G62" s="335">
        <v>78</v>
      </c>
      <c r="H62" s="335">
        <v>74.599999999999994</v>
      </c>
      <c r="I62" s="335" t="s">
        <v>1044</v>
      </c>
      <c r="J62" s="104" t="s">
        <v>1093</v>
      </c>
      <c r="K62" s="104">
        <f>F62-H62</f>
        <v>1.0500000000000114</v>
      </c>
      <c r="L62" s="106">
        <f>(F62*-0.07)/100</f>
        <v>-5.2955000000000002E-2</v>
      </c>
      <c r="M62" s="107">
        <f t="shared" ref="M62:M63" si="52">(K62+L62)/F62</f>
        <v>1.3179709187045755E-2</v>
      </c>
      <c r="N62" s="104" t="s">
        <v>615</v>
      </c>
      <c r="O62" s="382">
        <v>44434</v>
      </c>
      <c r="R62" s="448" t="s">
        <v>616</v>
      </c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</row>
    <row r="63" spans="1:38" s="360" customFormat="1" ht="15" customHeight="1">
      <c r="A63" s="478">
        <v>31</v>
      </c>
      <c r="B63" s="449">
        <v>44434</v>
      </c>
      <c r="C63" s="479"/>
      <c r="D63" s="480" t="s">
        <v>266</v>
      </c>
      <c r="E63" s="496" t="s">
        <v>617</v>
      </c>
      <c r="F63" s="496">
        <v>7055</v>
      </c>
      <c r="G63" s="496">
        <v>6900</v>
      </c>
      <c r="H63" s="496">
        <v>7235</v>
      </c>
      <c r="I63" s="496" t="s">
        <v>1091</v>
      </c>
      <c r="J63" s="104" t="s">
        <v>1095</v>
      </c>
      <c r="K63" s="104">
        <f t="shared" ref="K63" si="53">H63-F63</f>
        <v>180</v>
      </c>
      <c r="L63" s="106">
        <f t="shared" ref="L63" si="54">(F63*-0.7)/100</f>
        <v>-49.384999999999998</v>
      </c>
      <c r="M63" s="107">
        <f t="shared" si="52"/>
        <v>1.8513819985825658E-2</v>
      </c>
      <c r="N63" s="104" t="s">
        <v>615</v>
      </c>
      <c r="O63" s="108">
        <v>44438</v>
      </c>
      <c r="R63" s="448" t="s">
        <v>616</v>
      </c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</row>
    <row r="64" spans="1:38" s="360" customFormat="1" ht="15" customHeight="1">
      <c r="A64" s="478">
        <v>32</v>
      </c>
      <c r="B64" s="449">
        <v>44434</v>
      </c>
      <c r="C64" s="479"/>
      <c r="D64" s="480" t="s">
        <v>267</v>
      </c>
      <c r="E64" s="496" t="s">
        <v>617</v>
      </c>
      <c r="F64" s="496">
        <v>2505</v>
      </c>
      <c r="G64" s="496">
        <v>2430</v>
      </c>
      <c r="H64" s="496">
        <v>2542.5</v>
      </c>
      <c r="I64" s="496" t="s">
        <v>1092</v>
      </c>
      <c r="J64" s="104" t="s">
        <v>1094</v>
      </c>
      <c r="K64" s="104">
        <f t="shared" ref="K64:K65" si="55">H64-F64</f>
        <v>37.5</v>
      </c>
      <c r="L64" s="106">
        <f>(F64*-0.07)/100</f>
        <v>-1.7535000000000003</v>
      </c>
      <c r="M64" s="107">
        <f t="shared" ref="M64:M65" si="56">(K64+L64)/F64</f>
        <v>1.427005988023952E-2</v>
      </c>
      <c r="N64" s="104" t="s">
        <v>615</v>
      </c>
      <c r="O64" s="382">
        <v>44434</v>
      </c>
      <c r="R64" s="448" t="s">
        <v>616</v>
      </c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</row>
    <row r="65" spans="1:38" s="360" customFormat="1" ht="15" customHeight="1">
      <c r="A65" s="478">
        <v>33</v>
      </c>
      <c r="B65" s="449">
        <v>44434</v>
      </c>
      <c r="C65" s="479"/>
      <c r="D65" s="480" t="s">
        <v>482</v>
      </c>
      <c r="E65" s="496" t="s">
        <v>617</v>
      </c>
      <c r="F65" s="496">
        <v>4720</v>
      </c>
      <c r="G65" s="496">
        <v>4610</v>
      </c>
      <c r="H65" s="496">
        <v>4840</v>
      </c>
      <c r="I65" s="496">
        <v>4900</v>
      </c>
      <c r="J65" s="104" t="s">
        <v>1139</v>
      </c>
      <c r="K65" s="104">
        <f t="shared" si="55"/>
        <v>120</v>
      </c>
      <c r="L65" s="106">
        <f t="shared" ref="L65" si="57">(F65*-0.7)/100</f>
        <v>-33.04</v>
      </c>
      <c r="M65" s="107">
        <f t="shared" si="56"/>
        <v>1.8423728813559324E-2</v>
      </c>
      <c r="N65" s="104" t="s">
        <v>615</v>
      </c>
      <c r="O65" s="108">
        <v>44438</v>
      </c>
      <c r="R65" s="448" t="s">
        <v>620</v>
      </c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</row>
    <row r="66" spans="1:38" s="360" customFormat="1" ht="15" customHeight="1">
      <c r="A66" s="478">
        <v>34</v>
      </c>
      <c r="B66" s="449">
        <v>44435</v>
      </c>
      <c r="C66" s="479"/>
      <c r="D66" s="480" t="s">
        <v>1114</v>
      </c>
      <c r="E66" s="496" t="s">
        <v>617</v>
      </c>
      <c r="F66" s="496">
        <v>779.5</v>
      </c>
      <c r="G66" s="496">
        <v>759</v>
      </c>
      <c r="H66" s="496">
        <v>797.5</v>
      </c>
      <c r="I66" s="496" t="s">
        <v>1115</v>
      </c>
      <c r="J66" s="519" t="s">
        <v>953</v>
      </c>
      <c r="K66" s="519">
        <f t="shared" ref="K66" si="58">H66-F66</f>
        <v>18</v>
      </c>
      <c r="L66" s="380">
        <f t="shared" ref="L66" si="59">(F66*-0.7)/100</f>
        <v>-5.4565000000000001</v>
      </c>
      <c r="M66" s="520">
        <f t="shared" ref="M66" si="60">(K66+L66)/F66</f>
        <v>1.6091725465041694E-2</v>
      </c>
      <c r="N66" s="104" t="s">
        <v>615</v>
      </c>
      <c r="O66" s="108">
        <v>44438</v>
      </c>
      <c r="R66" s="472" t="s">
        <v>616</v>
      </c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  <c r="AJ66" s="358"/>
      <c r="AK66" s="358"/>
      <c r="AL66" s="358"/>
    </row>
    <row r="67" spans="1:38" s="360" customFormat="1" ht="15" customHeight="1">
      <c r="A67" s="431">
        <v>35</v>
      </c>
      <c r="B67" s="432">
        <v>44435</v>
      </c>
      <c r="C67" s="433"/>
      <c r="D67" s="521" t="s">
        <v>585</v>
      </c>
      <c r="E67" s="522" t="s">
        <v>617</v>
      </c>
      <c r="F67" s="522" t="s">
        <v>1109</v>
      </c>
      <c r="G67" s="522">
        <v>2240</v>
      </c>
      <c r="H67" s="522"/>
      <c r="I67" s="522" t="s">
        <v>1116</v>
      </c>
      <c r="J67" s="523" t="s">
        <v>618</v>
      </c>
      <c r="K67" s="361"/>
      <c r="L67" s="524"/>
      <c r="M67" s="521"/>
      <c r="N67" s="435"/>
      <c r="O67" s="435"/>
      <c r="R67" s="472" t="s">
        <v>620</v>
      </c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8"/>
      <c r="AL67" s="358"/>
    </row>
    <row r="68" spans="1:38" s="360" customFormat="1" ht="15" customHeight="1">
      <c r="A68" s="431">
        <v>36</v>
      </c>
      <c r="B68" s="432">
        <v>44438</v>
      </c>
      <c r="C68" s="433"/>
      <c r="D68" s="525" t="s">
        <v>175</v>
      </c>
      <c r="E68" s="522" t="s">
        <v>617</v>
      </c>
      <c r="F68" s="522" t="s">
        <v>1128</v>
      </c>
      <c r="G68" s="522">
        <v>2550</v>
      </c>
      <c r="H68" s="522"/>
      <c r="I68" s="522" t="s">
        <v>1129</v>
      </c>
      <c r="J68" s="523" t="s">
        <v>618</v>
      </c>
      <c r="K68" s="361"/>
      <c r="L68" s="524"/>
      <c r="M68" s="521"/>
      <c r="N68" s="435"/>
      <c r="O68" s="435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  <c r="AJ68" s="358"/>
      <c r="AK68" s="358"/>
      <c r="AL68" s="358"/>
    </row>
    <row r="69" spans="1:38" s="360" customFormat="1" ht="15" customHeight="1">
      <c r="A69" s="431">
        <v>37</v>
      </c>
      <c r="B69" s="432">
        <v>44438</v>
      </c>
      <c r="C69" s="433"/>
      <c r="D69" s="525" t="s">
        <v>69</v>
      </c>
      <c r="E69" s="522" t="s">
        <v>952</v>
      </c>
      <c r="F69" s="522" t="s">
        <v>1137</v>
      </c>
      <c r="G69" s="522">
        <v>78</v>
      </c>
      <c r="H69" s="522"/>
      <c r="I69" s="522" t="s">
        <v>1138</v>
      </c>
      <c r="J69" s="523" t="s">
        <v>618</v>
      </c>
      <c r="K69" s="361"/>
      <c r="L69" s="524"/>
      <c r="M69" s="521"/>
      <c r="N69" s="435"/>
      <c r="O69" s="435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</row>
    <row r="70" spans="1:38" s="360" customFormat="1" ht="15" customHeight="1">
      <c r="A70" s="431"/>
      <c r="B70" s="432"/>
      <c r="C70" s="433"/>
      <c r="D70" s="525"/>
      <c r="E70" s="522"/>
      <c r="F70" s="522"/>
      <c r="G70" s="522"/>
      <c r="H70" s="522"/>
      <c r="I70" s="522"/>
      <c r="J70" s="523"/>
      <c r="K70" s="361"/>
      <c r="L70" s="524"/>
      <c r="M70" s="521"/>
      <c r="N70" s="435"/>
      <c r="O70" s="435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</row>
    <row r="71" spans="1:38" s="360" customFormat="1" ht="15" customHeight="1">
      <c r="A71" s="431"/>
      <c r="B71" s="432"/>
      <c r="C71" s="433"/>
      <c r="D71" s="434"/>
      <c r="E71" s="435"/>
      <c r="F71" s="435"/>
      <c r="G71" s="435"/>
      <c r="H71" s="435"/>
      <c r="I71" s="435"/>
      <c r="J71" s="431"/>
      <c r="K71" s="432"/>
      <c r="L71" s="433"/>
      <c r="M71" s="434"/>
      <c r="N71" s="435"/>
      <c r="O71" s="435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</row>
    <row r="72" spans="1:38" ht="15" customHeight="1">
      <c r="A72" s="362"/>
      <c r="B72" s="363"/>
      <c r="C72" s="364"/>
      <c r="D72" s="365"/>
      <c r="E72" s="366"/>
      <c r="F72" s="366"/>
      <c r="G72" s="366"/>
      <c r="H72" s="366"/>
      <c r="I72" s="366"/>
      <c r="J72" s="442"/>
      <c r="K72" s="442"/>
      <c r="L72" s="367"/>
      <c r="M72" s="443"/>
      <c r="N72" s="442"/>
      <c r="O72" s="44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>
      <c r="A74" s="162"/>
      <c r="B74" s="126"/>
      <c r="C74" s="163"/>
      <c r="D74" s="164"/>
      <c r="E74" s="125"/>
      <c r="F74" s="125"/>
      <c r="G74" s="125"/>
      <c r="H74" s="125"/>
      <c r="I74" s="125"/>
      <c r="J74" s="165"/>
      <c r="K74" s="165"/>
      <c r="L74" s="166"/>
      <c r="M74" s="167"/>
      <c r="N74" s="131"/>
      <c r="O74" s="168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44.25" customHeight="1">
      <c r="A75" s="137" t="s">
        <v>623</v>
      </c>
      <c r="B75" s="163"/>
      <c r="C75" s="163"/>
      <c r="D75" s="1"/>
      <c r="E75" s="6"/>
      <c r="F75" s="6"/>
      <c r="G75" s="6"/>
      <c r="H75" s="6" t="s">
        <v>636</v>
      </c>
      <c r="I75" s="6"/>
      <c r="J75" s="6"/>
      <c r="K75" s="133"/>
      <c r="L75" s="167"/>
      <c r="M75" s="133"/>
      <c r="N75" s="134"/>
      <c r="O75" s="133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38" ht="12.75" customHeight="1">
      <c r="A76" s="144" t="s">
        <v>624</v>
      </c>
      <c r="B76" s="137"/>
      <c r="C76" s="137"/>
      <c r="D76" s="137"/>
      <c r="E76" s="44"/>
      <c r="F76" s="145" t="s">
        <v>625</v>
      </c>
      <c r="G76" s="59"/>
      <c r="H76" s="44"/>
      <c r="I76" s="59"/>
      <c r="J76" s="6"/>
      <c r="K76" s="169"/>
      <c r="L76" s="170"/>
      <c r="M76" s="6"/>
      <c r="N76" s="127"/>
      <c r="O76" s="171"/>
      <c r="P76" s="4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4.25" customHeight="1">
      <c r="A77" s="144"/>
      <c r="B77" s="137"/>
      <c r="C77" s="137"/>
      <c r="D77" s="137"/>
      <c r="E77" s="6"/>
      <c r="F77" s="145" t="s">
        <v>627</v>
      </c>
      <c r="G77" s="59"/>
      <c r="H77" s="44"/>
      <c r="I77" s="59"/>
      <c r="J77" s="6"/>
      <c r="K77" s="169"/>
      <c r="L77" s="170"/>
      <c r="M77" s="6"/>
      <c r="N77" s="127"/>
      <c r="O77" s="171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4.25" customHeight="1">
      <c r="A78" s="137"/>
      <c r="B78" s="137"/>
      <c r="C78" s="137"/>
      <c r="D78" s="137"/>
      <c r="E78" s="6"/>
      <c r="F78" s="6"/>
      <c r="G78" s="6"/>
      <c r="H78" s="6"/>
      <c r="I78" s="6"/>
      <c r="J78" s="150"/>
      <c r="K78" s="147"/>
      <c r="L78" s="148"/>
      <c r="M78" s="6"/>
      <c r="N78" s="151"/>
      <c r="O78" s="1"/>
      <c r="P78" s="4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2.75" customHeight="1">
      <c r="A79" s="172" t="s">
        <v>637</v>
      </c>
      <c r="B79" s="172"/>
      <c r="C79" s="172"/>
      <c r="D79" s="172"/>
      <c r="E79" s="6"/>
      <c r="F79" s="6"/>
      <c r="G79" s="6"/>
      <c r="H79" s="6"/>
      <c r="I79" s="6"/>
      <c r="J79" s="6"/>
      <c r="K79" s="6"/>
      <c r="L79" s="6"/>
      <c r="M79" s="6"/>
      <c r="N79" s="6"/>
      <c r="O79" s="24"/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38.25" customHeight="1">
      <c r="A80" s="100" t="s">
        <v>16</v>
      </c>
      <c r="B80" s="100" t="s">
        <v>590</v>
      </c>
      <c r="C80" s="100"/>
      <c r="D80" s="101" t="s">
        <v>602</v>
      </c>
      <c r="E80" s="100" t="s">
        <v>603</v>
      </c>
      <c r="F80" s="100" t="s">
        <v>604</v>
      </c>
      <c r="G80" s="100" t="s">
        <v>629</v>
      </c>
      <c r="H80" s="100" t="s">
        <v>606</v>
      </c>
      <c r="I80" s="100" t="s">
        <v>607</v>
      </c>
      <c r="J80" s="99" t="s">
        <v>608</v>
      </c>
      <c r="K80" s="173" t="s">
        <v>638</v>
      </c>
      <c r="L80" s="102" t="s">
        <v>610</v>
      </c>
      <c r="M80" s="173" t="s">
        <v>639</v>
      </c>
      <c r="N80" s="100" t="s">
        <v>640</v>
      </c>
      <c r="O80" s="99" t="s">
        <v>612</v>
      </c>
      <c r="P80" s="101" t="s">
        <v>613</v>
      </c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3.5" customHeight="1">
      <c r="A81" s="322">
        <v>1</v>
      </c>
      <c r="B81" s="323">
        <v>44405</v>
      </c>
      <c r="C81" s="324"/>
      <c r="D81" s="324" t="s">
        <v>863</v>
      </c>
      <c r="E81" s="322" t="s">
        <v>617</v>
      </c>
      <c r="F81" s="322">
        <v>1501</v>
      </c>
      <c r="G81" s="322">
        <v>1470</v>
      </c>
      <c r="H81" s="325">
        <v>1470</v>
      </c>
      <c r="I81" s="325" t="s">
        <v>864</v>
      </c>
      <c r="J81" s="326" t="s">
        <v>882</v>
      </c>
      <c r="K81" s="325">
        <f t="shared" ref="K81:K82" si="61">H81-F81</f>
        <v>-31</v>
      </c>
      <c r="L81" s="327">
        <f t="shared" ref="L81:L82" si="62">(H81*N81)*0.07%</f>
        <v>437.32500000000005</v>
      </c>
      <c r="M81" s="328">
        <f t="shared" ref="M81:M82" si="63">(K81*N81)-L81</f>
        <v>-13612.325000000001</v>
      </c>
      <c r="N81" s="325">
        <v>425</v>
      </c>
      <c r="O81" s="329" t="s">
        <v>631</v>
      </c>
      <c r="P81" s="330">
        <v>44410</v>
      </c>
      <c r="Q81" s="174"/>
      <c r="R81" s="6" t="s">
        <v>620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08">
        <v>2</v>
      </c>
      <c r="B82" s="336">
        <v>44406</v>
      </c>
      <c r="C82" s="337"/>
      <c r="D82" s="337" t="s">
        <v>866</v>
      </c>
      <c r="E82" s="308" t="s">
        <v>617</v>
      </c>
      <c r="F82" s="308">
        <v>2340</v>
      </c>
      <c r="G82" s="308">
        <v>2295</v>
      </c>
      <c r="H82" s="310">
        <v>2366.5</v>
      </c>
      <c r="I82" s="310" t="s">
        <v>867</v>
      </c>
      <c r="J82" s="104" t="s">
        <v>893</v>
      </c>
      <c r="K82" s="314">
        <f t="shared" si="61"/>
        <v>26.5</v>
      </c>
      <c r="L82" s="315">
        <f t="shared" si="62"/>
        <v>496.96500000000009</v>
      </c>
      <c r="M82" s="316">
        <f t="shared" si="63"/>
        <v>7453.0349999999999</v>
      </c>
      <c r="N82" s="310">
        <v>300</v>
      </c>
      <c r="O82" s="105" t="s">
        <v>615</v>
      </c>
      <c r="P82" s="317">
        <v>44411</v>
      </c>
      <c r="Q82" s="174"/>
      <c r="R82" s="6" t="s">
        <v>616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08">
        <v>3</v>
      </c>
      <c r="B83" s="297">
        <v>44407</v>
      </c>
      <c r="C83" s="309"/>
      <c r="D83" s="309" t="s">
        <v>871</v>
      </c>
      <c r="E83" s="298" t="s">
        <v>617</v>
      </c>
      <c r="F83" s="298">
        <v>433</v>
      </c>
      <c r="G83" s="298">
        <v>425</v>
      </c>
      <c r="H83" s="307">
        <v>438.5</v>
      </c>
      <c r="I83" s="310">
        <v>445</v>
      </c>
      <c r="J83" s="104" t="s">
        <v>633</v>
      </c>
      <c r="K83" s="314">
        <f t="shared" ref="K83:K84" si="64">H83-F83</f>
        <v>5.5</v>
      </c>
      <c r="L83" s="315">
        <f t="shared" ref="L83:L84" si="65">(H83*N83)*0.07%</f>
        <v>460.42500000000007</v>
      </c>
      <c r="M83" s="316">
        <f t="shared" ref="M83:M84" si="66">(K83*N83)-L83</f>
        <v>7789.5749999999998</v>
      </c>
      <c r="N83" s="310">
        <v>1500</v>
      </c>
      <c r="O83" s="105" t="s">
        <v>615</v>
      </c>
      <c r="P83" s="317">
        <v>44410</v>
      </c>
      <c r="Q83" s="174"/>
      <c r="R83" s="6" t="s">
        <v>616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08">
        <v>4</v>
      </c>
      <c r="B84" s="297">
        <v>44407</v>
      </c>
      <c r="C84" s="309"/>
      <c r="D84" s="309" t="s">
        <v>872</v>
      </c>
      <c r="E84" s="298" t="s">
        <v>617</v>
      </c>
      <c r="F84" s="298">
        <v>1616.5</v>
      </c>
      <c r="G84" s="298">
        <v>1595</v>
      </c>
      <c r="H84" s="307">
        <v>1639</v>
      </c>
      <c r="I84" s="310" t="s">
        <v>873</v>
      </c>
      <c r="J84" s="104" t="s">
        <v>894</v>
      </c>
      <c r="K84" s="314">
        <f t="shared" si="64"/>
        <v>22.5</v>
      </c>
      <c r="L84" s="315">
        <f t="shared" si="65"/>
        <v>659.6975000000001</v>
      </c>
      <c r="M84" s="316">
        <f t="shared" si="66"/>
        <v>12277.8025</v>
      </c>
      <c r="N84" s="310">
        <v>575</v>
      </c>
      <c r="O84" s="105" t="s">
        <v>615</v>
      </c>
      <c r="P84" s="317">
        <v>44411</v>
      </c>
      <c r="Q84" s="174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08">
        <v>5</v>
      </c>
      <c r="B85" s="297">
        <v>44407</v>
      </c>
      <c r="C85" s="309"/>
      <c r="D85" s="309" t="s">
        <v>874</v>
      </c>
      <c r="E85" s="298" t="s">
        <v>617</v>
      </c>
      <c r="F85" s="298">
        <v>849</v>
      </c>
      <c r="G85" s="298">
        <v>836</v>
      </c>
      <c r="H85" s="307">
        <v>856</v>
      </c>
      <c r="I85" s="310">
        <v>870</v>
      </c>
      <c r="J85" s="104" t="s">
        <v>903</v>
      </c>
      <c r="K85" s="314">
        <f t="shared" ref="K85:K86" si="67">H85-F85</f>
        <v>7</v>
      </c>
      <c r="L85" s="315">
        <f t="shared" ref="L85:L86" si="68">(H85*N85)*0.07%</f>
        <v>659.12000000000012</v>
      </c>
      <c r="M85" s="316">
        <f t="shared" ref="M85:M86" si="69">(K85*N85)-L85</f>
        <v>7040.88</v>
      </c>
      <c r="N85" s="310">
        <v>1100</v>
      </c>
      <c r="O85" s="105" t="s">
        <v>615</v>
      </c>
      <c r="P85" s="317">
        <v>44411</v>
      </c>
      <c r="Q85" s="174"/>
      <c r="R85" s="6" t="s">
        <v>620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22">
        <v>6</v>
      </c>
      <c r="B86" s="323">
        <v>44411</v>
      </c>
      <c r="C86" s="324"/>
      <c r="D86" s="324" t="s">
        <v>890</v>
      </c>
      <c r="E86" s="322" t="s">
        <v>617</v>
      </c>
      <c r="F86" s="322">
        <v>1692</v>
      </c>
      <c r="G86" s="322">
        <v>1655</v>
      </c>
      <c r="H86" s="325">
        <v>1655</v>
      </c>
      <c r="I86" s="325" t="s">
        <v>891</v>
      </c>
      <c r="J86" s="326" t="s">
        <v>926</v>
      </c>
      <c r="K86" s="325">
        <f t="shared" si="67"/>
        <v>-37</v>
      </c>
      <c r="L86" s="327">
        <f t="shared" si="68"/>
        <v>405.47500000000008</v>
      </c>
      <c r="M86" s="328">
        <f t="shared" si="69"/>
        <v>-13355.475</v>
      </c>
      <c r="N86" s="325">
        <v>350</v>
      </c>
      <c r="O86" s="329" t="s">
        <v>631</v>
      </c>
      <c r="P86" s="330">
        <v>44414</v>
      </c>
      <c r="Q86" s="174"/>
      <c r="R86" s="6" t="s">
        <v>620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08">
        <v>7</v>
      </c>
      <c r="B87" s="336">
        <v>44411</v>
      </c>
      <c r="C87" s="309"/>
      <c r="D87" s="309" t="s">
        <v>892</v>
      </c>
      <c r="E87" s="298" t="s">
        <v>617</v>
      </c>
      <c r="F87" s="298">
        <v>571</v>
      </c>
      <c r="G87" s="298">
        <v>560</v>
      </c>
      <c r="H87" s="307">
        <v>577</v>
      </c>
      <c r="I87" s="310">
        <v>590</v>
      </c>
      <c r="J87" s="104" t="s">
        <v>904</v>
      </c>
      <c r="K87" s="314">
        <f t="shared" ref="K87:K88" si="70">H87-F87</f>
        <v>6</v>
      </c>
      <c r="L87" s="315">
        <f t="shared" ref="L87:L88" si="71">(H87*N87)*0.07%</f>
        <v>565.46</v>
      </c>
      <c r="M87" s="316">
        <f t="shared" ref="M87:M88" si="72">(K87*N87)-L87</f>
        <v>7834.54</v>
      </c>
      <c r="N87" s="310">
        <v>1400</v>
      </c>
      <c r="O87" s="105" t="s">
        <v>615</v>
      </c>
      <c r="P87" s="317">
        <v>44412</v>
      </c>
      <c r="Q87" s="174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08">
        <v>8</v>
      </c>
      <c r="B88" s="336">
        <v>44411</v>
      </c>
      <c r="C88" s="309"/>
      <c r="D88" s="309" t="s">
        <v>895</v>
      </c>
      <c r="E88" s="298" t="s">
        <v>617</v>
      </c>
      <c r="F88" s="298">
        <v>2534</v>
      </c>
      <c r="G88" s="298">
        <v>2490</v>
      </c>
      <c r="H88" s="307">
        <v>2567.5</v>
      </c>
      <c r="I88" s="310" t="s">
        <v>896</v>
      </c>
      <c r="J88" s="104" t="s">
        <v>907</v>
      </c>
      <c r="K88" s="314">
        <f t="shared" si="70"/>
        <v>33.5</v>
      </c>
      <c r="L88" s="315">
        <f t="shared" si="71"/>
        <v>494.24375000000009</v>
      </c>
      <c r="M88" s="316">
        <f t="shared" si="72"/>
        <v>8718.2562500000004</v>
      </c>
      <c r="N88" s="310">
        <v>275</v>
      </c>
      <c r="O88" s="105" t="s">
        <v>615</v>
      </c>
      <c r="P88" s="317">
        <v>44412</v>
      </c>
      <c r="Q88" s="174"/>
      <c r="R88" s="6" t="s">
        <v>620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08">
        <v>9</v>
      </c>
      <c r="B89" s="336">
        <v>44411</v>
      </c>
      <c r="C89" s="345"/>
      <c r="D89" s="309" t="s">
        <v>897</v>
      </c>
      <c r="E89" s="298" t="s">
        <v>617</v>
      </c>
      <c r="F89" s="298">
        <v>1438</v>
      </c>
      <c r="G89" s="298">
        <v>1414</v>
      </c>
      <c r="H89" s="298">
        <v>1454</v>
      </c>
      <c r="I89" s="307" t="s">
        <v>898</v>
      </c>
      <c r="J89" s="104" t="s">
        <v>905</v>
      </c>
      <c r="K89" s="314">
        <f t="shared" ref="K89:K90" si="73">H89-F89</f>
        <v>16</v>
      </c>
      <c r="L89" s="315">
        <f t="shared" ref="L89:L90" si="74">(H89*N89)*0.07%</f>
        <v>559.79000000000008</v>
      </c>
      <c r="M89" s="316">
        <f t="shared" ref="M89:M90" si="75">(K89*N89)-L89</f>
        <v>8240.2099999999991</v>
      </c>
      <c r="N89" s="310">
        <v>550</v>
      </c>
      <c r="O89" s="105" t="s">
        <v>615</v>
      </c>
      <c r="P89" s="317">
        <v>44412</v>
      </c>
      <c r="Q89" s="174"/>
      <c r="R89" s="6" t="s">
        <v>616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46">
        <v>10</v>
      </c>
      <c r="B90" s="341">
        <v>44412</v>
      </c>
      <c r="C90" s="347"/>
      <c r="D90" s="347" t="s">
        <v>908</v>
      </c>
      <c r="E90" s="302" t="s">
        <v>617</v>
      </c>
      <c r="F90" s="302">
        <v>2441</v>
      </c>
      <c r="G90" s="302">
        <v>2416</v>
      </c>
      <c r="H90" s="343">
        <v>2416</v>
      </c>
      <c r="I90" s="348" t="s">
        <v>909</v>
      </c>
      <c r="J90" s="326" t="s">
        <v>910</v>
      </c>
      <c r="K90" s="325">
        <f t="shared" si="73"/>
        <v>-25</v>
      </c>
      <c r="L90" s="327">
        <f t="shared" si="74"/>
        <v>845.60000000000014</v>
      </c>
      <c r="M90" s="328">
        <f t="shared" si="75"/>
        <v>-13345.6</v>
      </c>
      <c r="N90" s="325">
        <v>500</v>
      </c>
      <c r="O90" s="329" t="s">
        <v>631</v>
      </c>
      <c r="P90" s="330">
        <v>44412</v>
      </c>
      <c r="Q90" s="174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346">
        <v>11</v>
      </c>
      <c r="B91" s="341">
        <v>44413</v>
      </c>
      <c r="C91" s="347"/>
      <c r="D91" s="347" t="s">
        <v>920</v>
      </c>
      <c r="E91" s="302" t="s">
        <v>617</v>
      </c>
      <c r="F91" s="302">
        <v>407</v>
      </c>
      <c r="G91" s="302">
        <v>397</v>
      </c>
      <c r="H91" s="343">
        <v>397</v>
      </c>
      <c r="I91" s="348" t="s">
        <v>921</v>
      </c>
      <c r="J91" s="326" t="s">
        <v>934</v>
      </c>
      <c r="K91" s="325">
        <f t="shared" ref="K91:K92" si="76">H91-F91</f>
        <v>-10</v>
      </c>
      <c r="L91" s="327">
        <f t="shared" ref="L91:L92" si="77">(H91*N91)*0.07%</f>
        <v>444.64000000000004</v>
      </c>
      <c r="M91" s="328">
        <f t="shared" ref="M91:M92" si="78">(K91*N91)-L91</f>
        <v>-16444.64</v>
      </c>
      <c r="N91" s="325">
        <v>1600</v>
      </c>
      <c r="O91" s="329" t="s">
        <v>631</v>
      </c>
      <c r="P91" s="330">
        <v>44417</v>
      </c>
      <c r="Q91" s="174"/>
      <c r="R91" s="6" t="s">
        <v>620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308">
        <v>12</v>
      </c>
      <c r="B92" s="336">
        <v>44413</v>
      </c>
      <c r="C92" s="309"/>
      <c r="D92" s="309" t="s">
        <v>922</v>
      </c>
      <c r="E92" s="298" t="s">
        <v>617</v>
      </c>
      <c r="F92" s="298">
        <v>671.5</v>
      </c>
      <c r="G92" s="298">
        <v>660</v>
      </c>
      <c r="H92" s="307">
        <v>679</v>
      </c>
      <c r="I92" s="310" t="s">
        <v>923</v>
      </c>
      <c r="J92" s="104" t="s">
        <v>935</v>
      </c>
      <c r="K92" s="314">
        <f t="shared" si="76"/>
        <v>7.5</v>
      </c>
      <c r="L92" s="315">
        <f t="shared" si="77"/>
        <v>522.83000000000004</v>
      </c>
      <c r="M92" s="316">
        <f t="shared" si="78"/>
        <v>7727.17</v>
      </c>
      <c r="N92" s="310">
        <v>1100</v>
      </c>
      <c r="O92" s="105" t="s">
        <v>615</v>
      </c>
      <c r="P92" s="317">
        <v>44417</v>
      </c>
      <c r="Q92" s="174"/>
      <c r="R92" s="6" t="s">
        <v>616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308">
        <v>13</v>
      </c>
      <c r="B93" s="336">
        <v>44414</v>
      </c>
      <c r="C93" s="309"/>
      <c r="D93" s="309" t="s">
        <v>892</v>
      </c>
      <c r="E93" s="298" t="s">
        <v>617</v>
      </c>
      <c r="F93" s="298">
        <v>569.5</v>
      </c>
      <c r="G93" s="298">
        <v>560</v>
      </c>
      <c r="H93" s="307">
        <v>575.5</v>
      </c>
      <c r="I93" s="310">
        <v>590</v>
      </c>
      <c r="J93" s="104" t="s">
        <v>904</v>
      </c>
      <c r="K93" s="314">
        <f t="shared" ref="K93:K94" si="79">H93-F93</f>
        <v>6</v>
      </c>
      <c r="L93" s="315">
        <f t="shared" ref="L93:L94" si="80">(H93*N93)*0.07%</f>
        <v>563.99000000000012</v>
      </c>
      <c r="M93" s="316">
        <f t="shared" ref="M93:M94" si="81">(K93*N93)-L93</f>
        <v>7836.01</v>
      </c>
      <c r="N93" s="310">
        <v>1400</v>
      </c>
      <c r="O93" s="105" t="s">
        <v>615</v>
      </c>
      <c r="P93" s="383">
        <v>44414</v>
      </c>
      <c r="Q93" s="174"/>
      <c r="R93" s="6" t="s">
        <v>620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308">
        <v>14</v>
      </c>
      <c r="B94" s="336">
        <v>44414</v>
      </c>
      <c r="C94" s="309"/>
      <c r="D94" s="309" t="s">
        <v>927</v>
      </c>
      <c r="E94" s="298" t="s">
        <v>617</v>
      </c>
      <c r="F94" s="298">
        <v>214.5</v>
      </c>
      <c r="G94" s="298">
        <v>210</v>
      </c>
      <c r="H94" s="307">
        <v>217.75</v>
      </c>
      <c r="I94" s="310">
        <v>222</v>
      </c>
      <c r="J94" s="104" t="s">
        <v>933</v>
      </c>
      <c r="K94" s="314">
        <f t="shared" si="79"/>
        <v>3.25</v>
      </c>
      <c r="L94" s="315">
        <f t="shared" si="80"/>
        <v>487.76000000000005</v>
      </c>
      <c r="M94" s="316">
        <f t="shared" si="81"/>
        <v>9912.24</v>
      </c>
      <c r="N94" s="310">
        <v>3200</v>
      </c>
      <c r="O94" s="105" t="s">
        <v>615</v>
      </c>
      <c r="P94" s="317">
        <v>44417</v>
      </c>
      <c r="Q94" s="174"/>
      <c r="R94" s="6" t="s">
        <v>616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46">
        <v>15</v>
      </c>
      <c r="B95" s="341">
        <v>44414</v>
      </c>
      <c r="C95" s="347"/>
      <c r="D95" s="347" t="s">
        <v>928</v>
      </c>
      <c r="E95" s="302" t="s">
        <v>617</v>
      </c>
      <c r="F95" s="302">
        <v>538.5</v>
      </c>
      <c r="G95" s="302">
        <v>528</v>
      </c>
      <c r="H95" s="343">
        <v>528</v>
      </c>
      <c r="I95" s="348">
        <v>560</v>
      </c>
      <c r="J95" s="326" t="s">
        <v>929</v>
      </c>
      <c r="K95" s="325">
        <f t="shared" ref="K95" si="82">H95-F95</f>
        <v>-10.5</v>
      </c>
      <c r="L95" s="327">
        <f t="shared" ref="L95" si="83">(H95*N95)*0.07%</f>
        <v>462.00000000000006</v>
      </c>
      <c r="M95" s="328">
        <f t="shared" ref="M95" si="84">(K95*N95)-L95</f>
        <v>-13587</v>
      </c>
      <c r="N95" s="325">
        <v>1250</v>
      </c>
      <c r="O95" s="329" t="s">
        <v>631</v>
      </c>
      <c r="P95" s="330">
        <v>44414</v>
      </c>
      <c r="Q95" s="174"/>
      <c r="R95" s="6" t="s">
        <v>620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346">
        <v>16</v>
      </c>
      <c r="B96" s="341">
        <v>44417</v>
      </c>
      <c r="C96" s="347"/>
      <c r="D96" s="347" t="s">
        <v>936</v>
      </c>
      <c r="E96" s="302" t="s">
        <v>617</v>
      </c>
      <c r="F96" s="302">
        <v>1143</v>
      </c>
      <c r="G96" s="302">
        <v>1127</v>
      </c>
      <c r="H96" s="343">
        <v>1127</v>
      </c>
      <c r="I96" s="348">
        <v>1175</v>
      </c>
      <c r="J96" s="326" t="s">
        <v>937</v>
      </c>
      <c r="K96" s="325">
        <f t="shared" ref="K96:K98" si="85">H96-F96</f>
        <v>-16</v>
      </c>
      <c r="L96" s="327">
        <f t="shared" ref="L96:L98" si="86">(H96*N96)*0.07%</f>
        <v>670.56500000000005</v>
      </c>
      <c r="M96" s="328">
        <f t="shared" ref="M96:M98" si="87">(K96*N96)-L96</f>
        <v>-14270.565000000001</v>
      </c>
      <c r="N96" s="325">
        <v>850</v>
      </c>
      <c r="O96" s="329" t="s">
        <v>631</v>
      </c>
      <c r="P96" s="330">
        <v>44417</v>
      </c>
      <c r="Q96" s="174"/>
      <c r="R96" s="6" t="s">
        <v>620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308">
        <v>17</v>
      </c>
      <c r="B97" s="332">
        <v>44417</v>
      </c>
      <c r="C97" s="309"/>
      <c r="D97" s="309" t="s">
        <v>938</v>
      </c>
      <c r="E97" s="298" t="s">
        <v>617</v>
      </c>
      <c r="F97" s="298">
        <v>2632</v>
      </c>
      <c r="G97" s="298">
        <v>2595</v>
      </c>
      <c r="H97" s="307">
        <v>2664</v>
      </c>
      <c r="I97" s="310" t="s">
        <v>939</v>
      </c>
      <c r="J97" s="104" t="s">
        <v>1149</v>
      </c>
      <c r="K97" s="314">
        <f t="shared" si="85"/>
        <v>32</v>
      </c>
      <c r="L97" s="315">
        <f t="shared" si="86"/>
        <v>559.44000000000005</v>
      </c>
      <c r="M97" s="316">
        <f t="shared" si="87"/>
        <v>9040.56</v>
      </c>
      <c r="N97" s="310">
        <v>300</v>
      </c>
      <c r="O97" s="105" t="s">
        <v>615</v>
      </c>
      <c r="P97" s="317">
        <v>44418</v>
      </c>
      <c r="Q97" s="174"/>
      <c r="R97" s="6" t="s">
        <v>616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308">
        <v>18</v>
      </c>
      <c r="B98" s="332">
        <v>44417</v>
      </c>
      <c r="C98" s="309"/>
      <c r="D98" s="309" t="s">
        <v>922</v>
      </c>
      <c r="E98" s="298" t="s">
        <v>617</v>
      </c>
      <c r="F98" s="298">
        <v>669</v>
      </c>
      <c r="G98" s="298">
        <v>658</v>
      </c>
      <c r="H98" s="307">
        <v>676</v>
      </c>
      <c r="I98" s="310" t="s">
        <v>940</v>
      </c>
      <c r="J98" s="104" t="s">
        <v>903</v>
      </c>
      <c r="K98" s="314">
        <f t="shared" si="85"/>
        <v>7</v>
      </c>
      <c r="L98" s="315">
        <f t="shared" si="86"/>
        <v>520.5200000000001</v>
      </c>
      <c r="M98" s="316">
        <f t="shared" si="87"/>
        <v>7179.48</v>
      </c>
      <c r="N98" s="310">
        <v>1100</v>
      </c>
      <c r="O98" s="105" t="s">
        <v>615</v>
      </c>
      <c r="P98" s="317">
        <v>44420</v>
      </c>
      <c r="Q98" s="174"/>
      <c r="R98" s="6" t="s">
        <v>616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308">
        <v>19</v>
      </c>
      <c r="B99" s="332">
        <v>44417</v>
      </c>
      <c r="C99" s="309"/>
      <c r="D99" s="309" t="s">
        <v>941</v>
      </c>
      <c r="E99" s="298" t="s">
        <v>617</v>
      </c>
      <c r="F99" s="298">
        <v>941</v>
      </c>
      <c r="G99" s="298">
        <v>926</v>
      </c>
      <c r="H99" s="307">
        <v>952</v>
      </c>
      <c r="I99" s="310">
        <v>975</v>
      </c>
      <c r="J99" s="104" t="s">
        <v>945</v>
      </c>
      <c r="K99" s="314">
        <f t="shared" ref="K99" si="88">H99-F99</f>
        <v>11</v>
      </c>
      <c r="L99" s="315">
        <f t="shared" ref="L99" si="89">(H99*N99)*0.07%</f>
        <v>566.44000000000005</v>
      </c>
      <c r="M99" s="316">
        <f t="shared" ref="M99" si="90">(K99*N99)-L99</f>
        <v>8783.56</v>
      </c>
      <c r="N99" s="310">
        <v>850</v>
      </c>
      <c r="O99" s="105" t="s">
        <v>615</v>
      </c>
      <c r="P99" s="383">
        <v>44417</v>
      </c>
      <c r="Q99" s="174"/>
      <c r="R99" s="6" t="s">
        <v>620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372" customFormat="1" ht="13.5" customHeight="1">
      <c r="A100" s="308">
        <v>20</v>
      </c>
      <c r="B100" s="332">
        <v>44418</v>
      </c>
      <c r="C100" s="309"/>
      <c r="D100" s="309" t="s">
        <v>941</v>
      </c>
      <c r="E100" s="298" t="s">
        <v>617</v>
      </c>
      <c r="F100" s="298">
        <v>941</v>
      </c>
      <c r="G100" s="298">
        <v>926</v>
      </c>
      <c r="H100" s="307">
        <v>954</v>
      </c>
      <c r="I100" s="310">
        <v>975</v>
      </c>
      <c r="J100" s="104" t="s">
        <v>946</v>
      </c>
      <c r="K100" s="314">
        <f t="shared" ref="K100:K101" si="91">H100-F100</f>
        <v>13</v>
      </c>
      <c r="L100" s="315">
        <f t="shared" ref="L100:L101" si="92">(H100*N100)*0.07%</f>
        <v>567.63000000000011</v>
      </c>
      <c r="M100" s="316">
        <f t="shared" ref="M100:M101" si="93">(K100*N100)-L100</f>
        <v>10482.369999999999</v>
      </c>
      <c r="N100" s="310">
        <v>850</v>
      </c>
      <c r="O100" s="105" t="s">
        <v>615</v>
      </c>
      <c r="P100" s="383">
        <v>44418</v>
      </c>
      <c r="Q100" s="369"/>
      <c r="R100" s="370" t="s">
        <v>620</v>
      </c>
      <c r="S100" s="1"/>
      <c r="T100" s="1"/>
      <c r="U100" s="1"/>
      <c r="V100" s="1"/>
      <c r="W100" s="1"/>
      <c r="X100" s="1"/>
      <c r="Y100" s="1"/>
      <c r="Z100" s="1"/>
      <c r="AA100" s="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</row>
    <row r="101" spans="1:38" s="372" customFormat="1" ht="13.5" customHeight="1">
      <c r="A101" s="346">
        <v>21</v>
      </c>
      <c r="B101" s="323">
        <v>44418</v>
      </c>
      <c r="C101" s="347"/>
      <c r="D101" s="347" t="s">
        <v>948</v>
      </c>
      <c r="E101" s="302" t="s">
        <v>617</v>
      </c>
      <c r="F101" s="302">
        <v>212.75</v>
      </c>
      <c r="G101" s="302">
        <v>208.5</v>
      </c>
      <c r="H101" s="343">
        <v>209.25</v>
      </c>
      <c r="I101" s="348">
        <v>220</v>
      </c>
      <c r="J101" s="326" t="s">
        <v>959</v>
      </c>
      <c r="K101" s="325">
        <f t="shared" si="91"/>
        <v>-3.5</v>
      </c>
      <c r="L101" s="327">
        <f t="shared" si="92"/>
        <v>468.72000000000008</v>
      </c>
      <c r="M101" s="328">
        <f t="shared" si="93"/>
        <v>-11668.72</v>
      </c>
      <c r="N101" s="325">
        <v>3200</v>
      </c>
      <c r="O101" s="329" t="s">
        <v>631</v>
      </c>
      <c r="P101" s="330">
        <v>44418</v>
      </c>
      <c r="Q101" s="174"/>
      <c r="R101" s="6" t="s">
        <v>616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77"/>
      <c r="AG101" s="361"/>
      <c r="AH101" s="178"/>
      <c r="AI101" s="178"/>
      <c r="AJ101" s="109"/>
      <c r="AK101" s="109"/>
      <c r="AL101" s="109"/>
    </row>
    <row r="102" spans="1:38" s="372" customFormat="1" ht="13.5" customHeight="1">
      <c r="A102" s="308">
        <v>22</v>
      </c>
      <c r="B102" s="332">
        <v>44419</v>
      </c>
      <c r="C102" s="309"/>
      <c r="D102" s="309" t="s">
        <v>960</v>
      </c>
      <c r="E102" s="298" t="s">
        <v>617</v>
      </c>
      <c r="F102" s="298">
        <v>519</v>
      </c>
      <c r="G102" s="298">
        <v>509.5</v>
      </c>
      <c r="H102" s="307">
        <v>527</v>
      </c>
      <c r="I102" s="310">
        <v>535</v>
      </c>
      <c r="J102" s="104" t="s">
        <v>965</v>
      </c>
      <c r="K102" s="314">
        <f t="shared" ref="K102" si="94">H102-F102</f>
        <v>8</v>
      </c>
      <c r="L102" s="315">
        <f t="shared" ref="L102" si="95">(H102*N102)*0.07%</f>
        <v>516.46</v>
      </c>
      <c r="M102" s="316">
        <f t="shared" ref="M102" si="96">(K102*N102)-L102</f>
        <v>10683.54</v>
      </c>
      <c r="N102" s="310">
        <v>1400</v>
      </c>
      <c r="O102" s="105" t="s">
        <v>615</v>
      </c>
      <c r="P102" s="317">
        <v>44420</v>
      </c>
      <c r="Q102" s="174"/>
      <c r="R102" s="6" t="s">
        <v>616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77"/>
      <c r="AG102" s="361"/>
      <c r="AH102" s="178"/>
      <c r="AI102" s="178"/>
      <c r="AJ102" s="109"/>
      <c r="AK102" s="109"/>
      <c r="AL102" s="109"/>
    </row>
    <row r="103" spans="1:38" s="372" customFormat="1" ht="13.5" customHeight="1">
      <c r="A103" s="308">
        <v>23</v>
      </c>
      <c r="B103" s="332">
        <v>44419</v>
      </c>
      <c r="C103" s="309"/>
      <c r="D103" s="309" t="s">
        <v>941</v>
      </c>
      <c r="E103" s="298" t="s">
        <v>617</v>
      </c>
      <c r="F103" s="298">
        <v>911</v>
      </c>
      <c r="G103" s="298">
        <v>896</v>
      </c>
      <c r="H103" s="307">
        <v>921</v>
      </c>
      <c r="I103" s="310" t="s">
        <v>961</v>
      </c>
      <c r="J103" s="104" t="s">
        <v>964</v>
      </c>
      <c r="K103" s="314">
        <f t="shared" ref="K103:K104" si="97">H103-F103</f>
        <v>10</v>
      </c>
      <c r="L103" s="315">
        <f t="shared" ref="L103:L105" si="98">(H103*N103)*0.07%</f>
        <v>547.99500000000012</v>
      </c>
      <c r="M103" s="316">
        <f t="shared" ref="M103:M104" si="99">(K103*N103)-L103</f>
        <v>7952.0050000000001</v>
      </c>
      <c r="N103" s="310">
        <v>850</v>
      </c>
      <c r="O103" s="105" t="s">
        <v>615</v>
      </c>
      <c r="P103" s="383">
        <v>44419</v>
      </c>
      <c r="Q103" s="174"/>
      <c r="R103" s="6" t="s">
        <v>620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4"/>
      <c r="AG103" s="361"/>
      <c r="AH103" s="178"/>
      <c r="AI103" s="178"/>
      <c r="AJ103" s="109"/>
      <c r="AK103" s="109"/>
      <c r="AL103" s="109"/>
    </row>
    <row r="104" spans="1:38" s="372" customFormat="1" ht="13.5" customHeight="1">
      <c r="A104" s="346">
        <v>24</v>
      </c>
      <c r="B104" s="323">
        <v>44420</v>
      </c>
      <c r="C104" s="347"/>
      <c r="D104" s="347" t="s">
        <v>975</v>
      </c>
      <c r="E104" s="302" t="s">
        <v>617</v>
      </c>
      <c r="F104" s="302">
        <v>1440</v>
      </c>
      <c r="G104" s="302">
        <v>1424</v>
      </c>
      <c r="H104" s="343">
        <v>1424</v>
      </c>
      <c r="I104" s="348" t="s">
        <v>976</v>
      </c>
      <c r="J104" s="326" t="s">
        <v>937</v>
      </c>
      <c r="K104" s="325">
        <f t="shared" si="97"/>
        <v>-16</v>
      </c>
      <c r="L104" s="327">
        <f t="shared" si="98"/>
        <v>847.28000000000009</v>
      </c>
      <c r="M104" s="328">
        <f t="shared" si="99"/>
        <v>-14447.28</v>
      </c>
      <c r="N104" s="325">
        <v>850</v>
      </c>
      <c r="O104" s="329" t="s">
        <v>631</v>
      </c>
      <c r="P104" s="330">
        <v>44421</v>
      </c>
      <c r="Q104" s="174"/>
      <c r="R104" s="6" t="s">
        <v>616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4"/>
      <c r="AG104" s="361"/>
      <c r="AH104" s="178"/>
      <c r="AI104" s="178"/>
      <c r="AJ104" s="109"/>
      <c r="AK104" s="109"/>
      <c r="AL104" s="109"/>
    </row>
    <row r="105" spans="1:38" s="372" customFormat="1" ht="13.5" customHeight="1">
      <c r="A105" s="578">
        <v>25</v>
      </c>
      <c r="B105" s="580">
        <v>44421</v>
      </c>
      <c r="C105" s="342"/>
      <c r="D105" s="347" t="s">
        <v>922</v>
      </c>
      <c r="E105" s="302" t="s">
        <v>617</v>
      </c>
      <c r="F105" s="302">
        <v>672.5</v>
      </c>
      <c r="G105" s="302">
        <v>657</v>
      </c>
      <c r="H105" s="302">
        <v>657</v>
      </c>
      <c r="I105" s="343">
        <v>690</v>
      </c>
      <c r="J105" s="582" t="s">
        <v>1023</v>
      </c>
      <c r="K105" s="445">
        <v>-15.5</v>
      </c>
      <c r="L105" s="327">
        <f t="shared" si="98"/>
        <v>505.8900000000001</v>
      </c>
      <c r="M105" s="584">
        <f>(-1100*11.9)-606</f>
        <v>-13696</v>
      </c>
      <c r="N105" s="582">
        <v>1100</v>
      </c>
      <c r="O105" s="574" t="s">
        <v>631</v>
      </c>
      <c r="P105" s="576">
        <v>44428</v>
      </c>
      <c r="Q105" s="174"/>
      <c r="R105" s="6" t="s">
        <v>616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4"/>
      <c r="AG105" s="361"/>
      <c r="AH105" s="178"/>
      <c r="AI105" s="178"/>
      <c r="AJ105" s="109"/>
      <c r="AK105" s="109"/>
      <c r="AL105" s="109"/>
    </row>
    <row r="106" spans="1:38" s="372" customFormat="1" ht="13.5" customHeight="1">
      <c r="A106" s="579"/>
      <c r="B106" s="581"/>
      <c r="C106" s="342"/>
      <c r="D106" s="347" t="s">
        <v>990</v>
      </c>
      <c r="E106" s="302" t="s">
        <v>952</v>
      </c>
      <c r="F106" s="302">
        <v>4.5</v>
      </c>
      <c r="G106" s="302"/>
      <c r="H106" s="302">
        <v>0.9</v>
      </c>
      <c r="I106" s="343"/>
      <c r="J106" s="583"/>
      <c r="K106" s="446">
        <v>3.6</v>
      </c>
      <c r="L106" s="327"/>
      <c r="M106" s="585"/>
      <c r="N106" s="583"/>
      <c r="O106" s="575"/>
      <c r="P106" s="577"/>
      <c r="Q106" s="174"/>
      <c r="R106" s="6" t="s">
        <v>616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4"/>
      <c r="AG106" s="361"/>
      <c r="AH106" s="178"/>
      <c r="AI106" s="178"/>
      <c r="AJ106" s="109"/>
      <c r="AK106" s="109"/>
      <c r="AL106" s="109"/>
    </row>
    <row r="107" spans="1:38" s="372" customFormat="1" ht="13.5" customHeight="1">
      <c r="A107" s="308">
        <v>26</v>
      </c>
      <c r="B107" s="332">
        <v>44424</v>
      </c>
      <c r="C107" s="309"/>
      <c r="D107" s="309" t="s">
        <v>997</v>
      </c>
      <c r="E107" s="298" t="s">
        <v>617</v>
      </c>
      <c r="F107" s="298">
        <v>1115.5</v>
      </c>
      <c r="G107" s="298">
        <v>1100</v>
      </c>
      <c r="H107" s="307">
        <v>1128</v>
      </c>
      <c r="I107" s="310">
        <v>1150</v>
      </c>
      <c r="J107" s="104" t="s">
        <v>999</v>
      </c>
      <c r="K107" s="314">
        <f t="shared" ref="K107" si="100">H107-F107</f>
        <v>12.5</v>
      </c>
      <c r="L107" s="315">
        <f t="shared" ref="L107" si="101">(H107*N107)*0.07%</f>
        <v>552.72</v>
      </c>
      <c r="M107" s="316">
        <f t="shared" ref="M107" si="102">(K107*N107)-L107</f>
        <v>8197.2800000000007</v>
      </c>
      <c r="N107" s="310">
        <v>700</v>
      </c>
      <c r="O107" s="105" t="s">
        <v>615</v>
      </c>
      <c r="P107" s="383">
        <v>44424</v>
      </c>
      <c r="Q107" s="174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07"/>
      <c r="AG107" s="361"/>
      <c r="AH107" s="178"/>
      <c r="AI107" s="178"/>
      <c r="AJ107" s="109"/>
      <c r="AK107" s="109"/>
      <c r="AL107" s="109"/>
    </row>
    <row r="108" spans="1:38" s="372" customFormat="1" ht="13.5" customHeight="1">
      <c r="A108" s="308">
        <v>27</v>
      </c>
      <c r="B108" s="332">
        <v>44424</v>
      </c>
      <c r="C108" s="309"/>
      <c r="D108" s="309" t="s">
        <v>998</v>
      </c>
      <c r="E108" s="298" t="s">
        <v>617</v>
      </c>
      <c r="F108" s="298">
        <v>2925</v>
      </c>
      <c r="G108" s="298">
        <v>2885</v>
      </c>
      <c r="H108" s="307">
        <v>2960</v>
      </c>
      <c r="I108" s="310">
        <v>3000</v>
      </c>
      <c r="J108" s="104" t="s">
        <v>860</v>
      </c>
      <c r="K108" s="314">
        <f t="shared" ref="K108:K109" si="103">H108-F108</f>
        <v>35</v>
      </c>
      <c r="L108" s="315">
        <f t="shared" ref="L108:L109" si="104">(H108*N108)*0.07%</f>
        <v>414.40000000000003</v>
      </c>
      <c r="M108" s="316">
        <f t="shared" ref="M108:M109" si="105">(K108*N108)-L108</f>
        <v>6585.6</v>
      </c>
      <c r="N108" s="310">
        <v>200</v>
      </c>
      <c r="O108" s="105" t="s">
        <v>615</v>
      </c>
      <c r="P108" s="383">
        <v>44424</v>
      </c>
      <c r="Q108" s="174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07"/>
      <c r="AG108" s="361"/>
      <c r="AH108" s="178"/>
      <c r="AI108" s="178"/>
      <c r="AJ108" s="109"/>
      <c r="AK108" s="109"/>
      <c r="AL108" s="109"/>
    </row>
    <row r="109" spans="1:38" s="372" customFormat="1" ht="13.5" customHeight="1">
      <c r="A109" s="346">
        <v>28</v>
      </c>
      <c r="B109" s="323">
        <v>44424</v>
      </c>
      <c r="C109" s="347"/>
      <c r="D109" s="347" t="s">
        <v>871</v>
      </c>
      <c r="E109" s="302" t="s">
        <v>617</v>
      </c>
      <c r="F109" s="302">
        <v>429</v>
      </c>
      <c r="G109" s="302">
        <v>419.5</v>
      </c>
      <c r="H109" s="343">
        <v>421</v>
      </c>
      <c r="I109" s="348" t="s">
        <v>1000</v>
      </c>
      <c r="J109" s="326" t="s">
        <v>1005</v>
      </c>
      <c r="K109" s="325">
        <f t="shared" si="103"/>
        <v>-8</v>
      </c>
      <c r="L109" s="327">
        <f t="shared" si="104"/>
        <v>442.05000000000007</v>
      </c>
      <c r="M109" s="328">
        <f t="shared" si="105"/>
        <v>-12442.05</v>
      </c>
      <c r="N109" s="325">
        <v>1500</v>
      </c>
      <c r="O109" s="329" t="s">
        <v>631</v>
      </c>
      <c r="P109" s="330">
        <v>44425</v>
      </c>
      <c r="Q109" s="174"/>
      <c r="R109" s="6" t="s">
        <v>616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07"/>
      <c r="AG109" s="361"/>
      <c r="AH109" s="178"/>
      <c r="AI109" s="178"/>
      <c r="AJ109" s="109"/>
      <c r="AK109" s="109"/>
      <c r="AL109" s="109"/>
    </row>
    <row r="110" spans="1:38" s="372" customFormat="1" ht="13.5" customHeight="1">
      <c r="A110" s="346">
        <v>29</v>
      </c>
      <c r="B110" s="323">
        <v>44425</v>
      </c>
      <c r="C110" s="347"/>
      <c r="D110" s="347" t="s">
        <v>1006</v>
      </c>
      <c r="E110" s="302" t="s">
        <v>617</v>
      </c>
      <c r="F110" s="302">
        <v>2775</v>
      </c>
      <c r="G110" s="302">
        <v>2730</v>
      </c>
      <c r="H110" s="343">
        <v>2730</v>
      </c>
      <c r="I110" s="348" t="s">
        <v>1007</v>
      </c>
      <c r="J110" s="326" t="s">
        <v>1008</v>
      </c>
      <c r="K110" s="325">
        <f t="shared" ref="K110:K111" si="106">H110-F110</f>
        <v>-45</v>
      </c>
      <c r="L110" s="327">
        <f t="shared" ref="L110:L111" si="107">(H110*N110)*0.07%</f>
        <v>525.52500000000009</v>
      </c>
      <c r="M110" s="328">
        <f t="shared" ref="M110:M111" si="108">(K110*N110)-L110</f>
        <v>-12900.525</v>
      </c>
      <c r="N110" s="325">
        <v>275</v>
      </c>
      <c r="O110" s="329" t="s">
        <v>631</v>
      </c>
      <c r="P110" s="330">
        <v>44425</v>
      </c>
      <c r="Q110" s="174"/>
      <c r="R110" s="6" t="s">
        <v>620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4"/>
      <c r="AG110" s="361"/>
      <c r="AH110" s="178"/>
      <c r="AI110" s="178"/>
      <c r="AJ110" s="109"/>
      <c r="AK110" s="109"/>
      <c r="AL110" s="109"/>
    </row>
    <row r="111" spans="1:38" s="372" customFormat="1" ht="13.5" customHeight="1">
      <c r="A111" s="308">
        <v>30</v>
      </c>
      <c r="B111" s="332">
        <v>44425</v>
      </c>
      <c r="C111" s="309"/>
      <c r="D111" s="309" t="s">
        <v>872</v>
      </c>
      <c r="E111" s="298" t="s">
        <v>617</v>
      </c>
      <c r="F111" s="298">
        <v>1642</v>
      </c>
      <c r="G111" s="298">
        <v>1618</v>
      </c>
      <c r="H111" s="307">
        <v>1659</v>
      </c>
      <c r="I111" s="310" t="s">
        <v>1012</v>
      </c>
      <c r="J111" s="104" t="s">
        <v>1016</v>
      </c>
      <c r="K111" s="314">
        <f t="shared" si="106"/>
        <v>17</v>
      </c>
      <c r="L111" s="315">
        <f t="shared" si="107"/>
        <v>667.74750000000006</v>
      </c>
      <c r="M111" s="316">
        <f t="shared" si="108"/>
        <v>9107.2525000000005</v>
      </c>
      <c r="N111" s="310">
        <v>575</v>
      </c>
      <c r="O111" s="105" t="s">
        <v>615</v>
      </c>
      <c r="P111" s="383">
        <v>44425</v>
      </c>
      <c r="Q111" s="174"/>
      <c r="R111" s="6" t="s">
        <v>616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9"/>
      <c r="AG111" s="361"/>
      <c r="AH111" s="178"/>
      <c r="AI111" s="178"/>
      <c r="AJ111" s="109"/>
      <c r="AK111" s="109"/>
      <c r="AL111" s="109"/>
    </row>
    <row r="112" spans="1:38" s="372" customFormat="1" ht="13.5" customHeight="1">
      <c r="A112" s="457">
        <v>31</v>
      </c>
      <c r="B112" s="421">
        <v>44425</v>
      </c>
      <c r="C112" s="458"/>
      <c r="D112" s="458" t="s">
        <v>1013</v>
      </c>
      <c r="E112" s="420" t="s">
        <v>617</v>
      </c>
      <c r="F112" s="420">
        <v>789</v>
      </c>
      <c r="G112" s="420">
        <v>770</v>
      </c>
      <c r="H112" s="424">
        <v>789.5</v>
      </c>
      <c r="I112" s="459" t="s">
        <v>1014</v>
      </c>
      <c r="J112" s="460" t="s">
        <v>1049</v>
      </c>
      <c r="K112" s="461">
        <f t="shared" ref="K112:K113" si="109">H112-F112</f>
        <v>0.5</v>
      </c>
      <c r="L112" s="462">
        <f t="shared" ref="L112:L113" si="110">(H112*N112)*0.07%</f>
        <v>386.85500000000008</v>
      </c>
      <c r="M112" s="463">
        <f t="shared" ref="M112:M113" si="111">(K112*N112)-L112</f>
        <v>-36.855000000000075</v>
      </c>
      <c r="N112" s="459">
        <v>700</v>
      </c>
      <c r="O112" s="464" t="s">
        <v>743</v>
      </c>
      <c r="P112" s="465">
        <v>44431</v>
      </c>
      <c r="Q112" s="174"/>
      <c r="R112" s="6" t="s">
        <v>616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9"/>
      <c r="AG112" s="361"/>
      <c r="AH112" s="178"/>
      <c r="AI112" s="178"/>
      <c r="AJ112" s="109"/>
      <c r="AK112" s="109"/>
      <c r="AL112" s="109"/>
    </row>
    <row r="113" spans="1:38" s="372" customFormat="1" ht="13.5" customHeight="1">
      <c r="A113" s="451">
        <v>32</v>
      </c>
      <c r="B113" s="323">
        <v>44426</v>
      </c>
      <c r="C113" s="347"/>
      <c r="D113" s="347" t="s">
        <v>1020</v>
      </c>
      <c r="E113" s="302" t="s">
        <v>617</v>
      </c>
      <c r="F113" s="302">
        <v>1236</v>
      </c>
      <c r="G113" s="302">
        <v>1214</v>
      </c>
      <c r="H113" s="343">
        <v>1216</v>
      </c>
      <c r="I113" s="453" t="s">
        <v>1021</v>
      </c>
      <c r="J113" s="326" t="s">
        <v>1050</v>
      </c>
      <c r="K113" s="325">
        <f t="shared" si="109"/>
        <v>-20</v>
      </c>
      <c r="L113" s="327">
        <f t="shared" si="110"/>
        <v>468.16000000000008</v>
      </c>
      <c r="M113" s="328">
        <f t="shared" si="111"/>
        <v>-11468.16</v>
      </c>
      <c r="N113" s="325">
        <v>550</v>
      </c>
      <c r="O113" s="329" t="s">
        <v>631</v>
      </c>
      <c r="P113" s="330">
        <v>44431</v>
      </c>
      <c r="Q113" s="174"/>
      <c r="R113" s="6" t="s">
        <v>616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9"/>
      <c r="AG113" s="361"/>
      <c r="AH113" s="178"/>
      <c r="AI113" s="178"/>
      <c r="AJ113" s="109"/>
      <c r="AK113" s="109"/>
      <c r="AL113" s="109"/>
    </row>
    <row r="114" spans="1:38" s="372" customFormat="1" ht="13.5" customHeight="1">
      <c r="A114" s="308">
        <v>33</v>
      </c>
      <c r="B114" s="449">
        <v>44428</v>
      </c>
      <c r="C114" s="469"/>
      <c r="D114" s="469" t="s">
        <v>1039</v>
      </c>
      <c r="E114" s="298" t="s">
        <v>617</v>
      </c>
      <c r="F114" s="298">
        <v>1037</v>
      </c>
      <c r="G114" s="298">
        <v>1025</v>
      </c>
      <c r="H114" s="307">
        <v>1045.5</v>
      </c>
      <c r="I114" s="310" t="s">
        <v>1040</v>
      </c>
      <c r="J114" s="104" t="s">
        <v>1043</v>
      </c>
      <c r="K114" s="314">
        <f t="shared" ref="K114:K115" si="112">H114-F114</f>
        <v>8.5</v>
      </c>
      <c r="L114" s="315">
        <f t="shared" ref="L114:L115" si="113">(H114*N114)*0.07%</f>
        <v>731.85000000000014</v>
      </c>
      <c r="M114" s="316">
        <f t="shared" ref="M114:M115" si="114">(K114*N114)-L114</f>
        <v>7768.15</v>
      </c>
      <c r="N114" s="310">
        <v>1000</v>
      </c>
      <c r="O114" s="105" t="s">
        <v>615</v>
      </c>
      <c r="P114" s="383">
        <v>44428</v>
      </c>
      <c r="Q114" s="174"/>
      <c r="R114" s="6" t="s">
        <v>620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30"/>
      <c r="AG114" s="361"/>
      <c r="AH114" s="178"/>
      <c r="AI114" s="178"/>
      <c r="AJ114" s="109"/>
      <c r="AK114" s="109"/>
      <c r="AL114" s="109"/>
    </row>
    <row r="115" spans="1:38" s="372" customFormat="1" ht="13.5" customHeight="1">
      <c r="A115" s="467">
        <v>34</v>
      </c>
      <c r="B115" s="332">
        <v>44428</v>
      </c>
      <c r="C115" s="471"/>
      <c r="D115" s="471" t="s">
        <v>1041</v>
      </c>
      <c r="E115" s="468" t="s">
        <v>617</v>
      </c>
      <c r="F115" s="298">
        <v>2652</v>
      </c>
      <c r="G115" s="298">
        <v>2610</v>
      </c>
      <c r="H115" s="307">
        <v>2680</v>
      </c>
      <c r="I115" s="310" t="s">
        <v>1042</v>
      </c>
      <c r="J115" s="104" t="s">
        <v>1051</v>
      </c>
      <c r="K115" s="314">
        <f t="shared" si="112"/>
        <v>28</v>
      </c>
      <c r="L115" s="315">
        <f t="shared" si="113"/>
        <v>609.70000000000005</v>
      </c>
      <c r="M115" s="316">
        <f t="shared" si="114"/>
        <v>8490.2999999999993</v>
      </c>
      <c r="N115" s="310">
        <v>325</v>
      </c>
      <c r="O115" s="105" t="s">
        <v>615</v>
      </c>
      <c r="P115" s="317">
        <v>44431</v>
      </c>
      <c r="Q115" s="174"/>
      <c r="R115" s="6" t="s">
        <v>620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30"/>
      <c r="AG115" s="361"/>
      <c r="AH115" s="178"/>
      <c r="AI115" s="178"/>
      <c r="AJ115" s="109"/>
      <c r="AK115" s="109"/>
      <c r="AL115" s="109"/>
    </row>
    <row r="116" spans="1:38" s="372" customFormat="1" ht="13.5" customHeight="1">
      <c r="A116" s="308">
        <v>35</v>
      </c>
      <c r="B116" s="336">
        <v>44431</v>
      </c>
      <c r="C116" s="337"/>
      <c r="D116" s="337" t="s">
        <v>998</v>
      </c>
      <c r="E116" s="298" t="s">
        <v>617</v>
      </c>
      <c r="F116" s="298">
        <v>2895</v>
      </c>
      <c r="G116" s="298">
        <v>2835</v>
      </c>
      <c r="H116" s="307">
        <v>2937.5</v>
      </c>
      <c r="I116" s="310" t="s">
        <v>1053</v>
      </c>
      <c r="J116" s="104" t="s">
        <v>1071</v>
      </c>
      <c r="K116" s="314">
        <f t="shared" ref="K116:K117" si="115">H116-F116</f>
        <v>42.5</v>
      </c>
      <c r="L116" s="315">
        <f t="shared" ref="L116:L117" si="116">(H116*N116)*0.07%</f>
        <v>411.25000000000006</v>
      </c>
      <c r="M116" s="316">
        <f t="shared" ref="M116:M117" si="117">(K116*N116)-L116</f>
        <v>8088.75</v>
      </c>
      <c r="N116" s="310">
        <v>200</v>
      </c>
      <c r="O116" s="105" t="s">
        <v>615</v>
      </c>
      <c r="P116" s="317">
        <v>44433</v>
      </c>
      <c r="Q116" s="174"/>
      <c r="R116" s="6" t="s">
        <v>620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50"/>
      <c r="AG116" s="361"/>
      <c r="AH116" s="178"/>
      <c r="AI116" s="178"/>
      <c r="AJ116" s="109"/>
      <c r="AK116" s="109"/>
      <c r="AL116" s="109"/>
    </row>
    <row r="117" spans="1:38" s="372" customFormat="1" ht="13.5" customHeight="1">
      <c r="A117" s="504">
        <v>36</v>
      </c>
      <c r="B117" s="505">
        <v>44431</v>
      </c>
      <c r="C117" s="337"/>
      <c r="D117" s="337" t="s">
        <v>1054</v>
      </c>
      <c r="E117" s="298" t="s">
        <v>617</v>
      </c>
      <c r="F117" s="298">
        <v>1682</v>
      </c>
      <c r="G117" s="298">
        <v>1645</v>
      </c>
      <c r="H117" s="307">
        <v>1704</v>
      </c>
      <c r="I117" s="507" t="s">
        <v>1055</v>
      </c>
      <c r="J117" s="104" t="s">
        <v>1145</v>
      </c>
      <c r="K117" s="506">
        <f t="shared" si="115"/>
        <v>22</v>
      </c>
      <c r="L117" s="315">
        <f t="shared" si="116"/>
        <v>417.48000000000008</v>
      </c>
      <c r="M117" s="316">
        <f t="shared" si="117"/>
        <v>7282.5199999999995</v>
      </c>
      <c r="N117" s="507">
        <v>350</v>
      </c>
      <c r="O117" s="105" t="s">
        <v>615</v>
      </c>
      <c r="P117" s="508">
        <v>44438</v>
      </c>
      <c r="Q117" s="174"/>
      <c r="R117" s="6" t="s">
        <v>620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73"/>
      <c r="AG117" s="432"/>
      <c r="AH117" s="474"/>
      <c r="AI117" s="474"/>
      <c r="AJ117" s="455"/>
      <c r="AK117" s="455"/>
      <c r="AL117" s="455"/>
    </row>
    <row r="118" spans="1:38" s="477" customFormat="1" ht="13.5" customHeight="1">
      <c r="A118" s="568">
        <v>37</v>
      </c>
      <c r="B118" s="570">
        <v>44432</v>
      </c>
      <c r="C118" s="509"/>
      <c r="D118" s="509" t="s">
        <v>1064</v>
      </c>
      <c r="E118" s="510" t="s">
        <v>952</v>
      </c>
      <c r="F118" s="510">
        <v>1736.5</v>
      </c>
      <c r="G118" s="510">
        <v>1770</v>
      </c>
      <c r="H118" s="510">
        <v>1712</v>
      </c>
      <c r="I118" s="510">
        <v>1690</v>
      </c>
      <c r="J118" s="568" t="s">
        <v>1107</v>
      </c>
      <c r="K118" s="511">
        <f>F118-H118</f>
        <v>24.5</v>
      </c>
      <c r="L118" s="512">
        <f t="shared" ref="L118" si="118">(H118*N118)*0.07%</f>
        <v>719.04000000000008</v>
      </c>
      <c r="M118" s="572">
        <f>(34.5*600)-819</f>
        <v>19881</v>
      </c>
      <c r="N118" s="568">
        <v>600</v>
      </c>
      <c r="O118" s="552" t="s">
        <v>615</v>
      </c>
      <c r="P118" s="554">
        <v>44435</v>
      </c>
      <c r="Q118" s="174"/>
      <c r="R118" s="6" t="s">
        <v>616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66"/>
      <c r="AG118" s="361"/>
      <c r="AH118" s="476"/>
      <c r="AI118" s="476"/>
      <c r="AJ118" s="366"/>
      <c r="AK118" s="366"/>
      <c r="AL118" s="366"/>
    </row>
    <row r="119" spans="1:38" s="477" customFormat="1" ht="13.5" customHeight="1">
      <c r="A119" s="569"/>
      <c r="B119" s="571"/>
      <c r="C119" s="509"/>
      <c r="D119" s="509" t="s">
        <v>1065</v>
      </c>
      <c r="E119" s="510" t="s">
        <v>952</v>
      </c>
      <c r="F119" s="510">
        <v>10</v>
      </c>
      <c r="G119" s="510"/>
      <c r="H119" s="510">
        <v>0</v>
      </c>
      <c r="I119" s="510"/>
      <c r="J119" s="569"/>
      <c r="K119" s="513">
        <f>F119-H119</f>
        <v>10</v>
      </c>
      <c r="L119" s="512">
        <v>100</v>
      </c>
      <c r="M119" s="573"/>
      <c r="N119" s="569"/>
      <c r="O119" s="553"/>
      <c r="P119" s="555"/>
      <c r="Q119" s="174"/>
      <c r="R119" s="6" t="s">
        <v>616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66"/>
      <c r="AG119" s="361"/>
      <c r="AH119" s="476"/>
      <c r="AI119" s="476"/>
      <c r="AJ119" s="366"/>
      <c r="AK119" s="366"/>
      <c r="AL119" s="366"/>
    </row>
    <row r="120" spans="1:38" s="477" customFormat="1" ht="13.5" customHeight="1">
      <c r="A120" s="556">
        <v>38</v>
      </c>
      <c r="B120" s="558">
        <v>44432</v>
      </c>
      <c r="C120" s="345"/>
      <c r="D120" s="309" t="s">
        <v>1066</v>
      </c>
      <c r="E120" s="298" t="s">
        <v>617</v>
      </c>
      <c r="F120" s="298">
        <v>369.5</v>
      </c>
      <c r="G120" s="298">
        <v>359.75</v>
      </c>
      <c r="H120" s="298">
        <v>374.5</v>
      </c>
      <c r="I120" s="307">
        <v>385</v>
      </c>
      <c r="J120" s="560" t="s">
        <v>1070</v>
      </c>
      <c r="K120" s="315">
        <f>H120-F120</f>
        <v>5</v>
      </c>
      <c r="L120" s="483">
        <f t="shared" ref="L120" si="119">(H120*N120)*0.07%</f>
        <v>524.30000000000007</v>
      </c>
      <c r="M120" s="562">
        <f>(2000*4.7)-625</f>
        <v>8775</v>
      </c>
      <c r="N120" s="560">
        <v>2000</v>
      </c>
      <c r="O120" s="564" t="s">
        <v>615</v>
      </c>
      <c r="P120" s="566">
        <v>44433</v>
      </c>
      <c r="Q120" s="174"/>
      <c r="R120" s="6" t="s">
        <v>616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66"/>
      <c r="AG120" s="361"/>
      <c r="AH120" s="476"/>
      <c r="AI120" s="476"/>
      <c r="AJ120" s="366"/>
      <c r="AK120" s="366"/>
      <c r="AL120" s="366"/>
    </row>
    <row r="121" spans="1:38" s="477" customFormat="1" ht="13.5" customHeight="1">
      <c r="A121" s="557"/>
      <c r="B121" s="559"/>
      <c r="C121" s="345"/>
      <c r="D121" s="309" t="s">
        <v>1067</v>
      </c>
      <c r="E121" s="298" t="s">
        <v>952</v>
      </c>
      <c r="F121" s="298">
        <v>3.5</v>
      </c>
      <c r="G121" s="298"/>
      <c r="H121" s="298">
        <v>3.8</v>
      </c>
      <c r="I121" s="307"/>
      <c r="J121" s="561"/>
      <c r="K121" s="486">
        <f>F121-H121</f>
        <v>-0.29999999999999982</v>
      </c>
      <c r="L121" s="487">
        <v>100</v>
      </c>
      <c r="M121" s="563"/>
      <c r="N121" s="561"/>
      <c r="O121" s="565"/>
      <c r="P121" s="567"/>
      <c r="Q121" s="174"/>
      <c r="R121" s="6" t="s">
        <v>616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66"/>
      <c r="AG121" s="361"/>
      <c r="AH121" s="476"/>
      <c r="AI121" s="476"/>
      <c r="AJ121" s="366"/>
      <c r="AK121" s="366"/>
      <c r="AL121" s="366"/>
    </row>
    <row r="122" spans="1:38" s="372" customFormat="1" ht="13.5" customHeight="1">
      <c r="A122" s="308">
        <v>39</v>
      </c>
      <c r="B122" s="489">
        <v>44433</v>
      </c>
      <c r="C122" s="337"/>
      <c r="D122" s="337" t="s">
        <v>1072</v>
      </c>
      <c r="E122" s="308" t="s">
        <v>617</v>
      </c>
      <c r="F122" s="308">
        <v>2595</v>
      </c>
      <c r="G122" s="308">
        <v>2555</v>
      </c>
      <c r="H122" s="310">
        <v>2627.5</v>
      </c>
      <c r="I122" s="310">
        <v>2680</v>
      </c>
      <c r="J122" s="104" t="s">
        <v>787</v>
      </c>
      <c r="K122" s="314">
        <f t="shared" ref="K122:K123" si="120">H122-F122</f>
        <v>32.5</v>
      </c>
      <c r="L122" s="315">
        <f t="shared" ref="L122:L123" si="121">(H122*N122)*0.07%</f>
        <v>597.75625000000014</v>
      </c>
      <c r="M122" s="316">
        <f t="shared" ref="M122:M123" si="122">(K122*N122)-L122</f>
        <v>9964.7437499999996</v>
      </c>
      <c r="N122" s="310">
        <v>325</v>
      </c>
      <c r="O122" s="105" t="s">
        <v>615</v>
      </c>
      <c r="P122" s="317">
        <v>44433</v>
      </c>
      <c r="Q122" s="174"/>
      <c r="R122" s="6" t="s">
        <v>620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30"/>
      <c r="AG122" s="475"/>
      <c r="AH122" s="470"/>
      <c r="AI122" s="470"/>
      <c r="AJ122" s="456"/>
      <c r="AK122" s="456"/>
      <c r="AL122" s="456"/>
    </row>
    <row r="123" spans="1:38" s="372" customFormat="1" ht="13.5" customHeight="1">
      <c r="A123" s="490">
        <v>40</v>
      </c>
      <c r="B123" s="489">
        <v>44433</v>
      </c>
      <c r="C123" s="337"/>
      <c r="D123" s="337" t="s">
        <v>1073</v>
      </c>
      <c r="E123" s="490" t="s">
        <v>617</v>
      </c>
      <c r="F123" s="490">
        <v>1551.5</v>
      </c>
      <c r="G123" s="490">
        <v>1525</v>
      </c>
      <c r="H123" s="492">
        <v>1569</v>
      </c>
      <c r="I123" s="492">
        <v>1600</v>
      </c>
      <c r="J123" s="104" t="s">
        <v>1148</v>
      </c>
      <c r="K123" s="491">
        <f t="shared" si="120"/>
        <v>17.5</v>
      </c>
      <c r="L123" s="315">
        <f t="shared" si="121"/>
        <v>604.06500000000005</v>
      </c>
      <c r="M123" s="316">
        <f t="shared" si="122"/>
        <v>9020.9349999999995</v>
      </c>
      <c r="N123" s="492">
        <v>550</v>
      </c>
      <c r="O123" s="105" t="s">
        <v>615</v>
      </c>
      <c r="P123" s="493">
        <v>44434</v>
      </c>
      <c r="Q123" s="174"/>
      <c r="R123" s="6" t="s">
        <v>616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81"/>
      <c r="AG123" s="475"/>
      <c r="AH123" s="470"/>
      <c r="AI123" s="470"/>
      <c r="AJ123" s="481"/>
      <c r="AK123" s="481"/>
      <c r="AL123" s="481"/>
    </row>
    <row r="124" spans="1:38" s="372" customFormat="1" ht="13.5" customHeight="1">
      <c r="A124" s="490">
        <v>41</v>
      </c>
      <c r="B124" s="489">
        <v>44433</v>
      </c>
      <c r="C124" s="337"/>
      <c r="D124" s="337" t="s">
        <v>1082</v>
      </c>
      <c r="E124" s="490" t="s">
        <v>617</v>
      </c>
      <c r="F124" s="490">
        <v>2217.5</v>
      </c>
      <c r="G124" s="490">
        <v>2175</v>
      </c>
      <c r="H124" s="492">
        <v>2248.5</v>
      </c>
      <c r="I124" s="492" t="s">
        <v>1083</v>
      </c>
      <c r="J124" s="104" t="s">
        <v>1090</v>
      </c>
      <c r="K124" s="491">
        <f t="shared" ref="K124" si="123">H124-F124</f>
        <v>31</v>
      </c>
      <c r="L124" s="315">
        <f t="shared" ref="L124" si="124">(H124*N124)*0.07%</f>
        <v>393.48750000000007</v>
      </c>
      <c r="M124" s="316">
        <f t="shared" ref="M124" si="125">(K124*N124)-L124</f>
        <v>7356.5124999999998</v>
      </c>
      <c r="N124" s="492">
        <v>250</v>
      </c>
      <c r="O124" s="105" t="s">
        <v>615</v>
      </c>
      <c r="P124" s="493">
        <v>44434</v>
      </c>
      <c r="Q124" s="174"/>
      <c r="R124" s="6" t="s">
        <v>616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481"/>
      <c r="AG124" s="475"/>
      <c r="AH124" s="470"/>
      <c r="AI124" s="470"/>
      <c r="AJ124" s="481"/>
      <c r="AK124" s="481"/>
      <c r="AL124" s="481"/>
    </row>
    <row r="125" spans="1:38" s="372" customFormat="1" ht="13.5" customHeight="1">
      <c r="A125" s="490">
        <v>42</v>
      </c>
      <c r="B125" s="489">
        <v>44434</v>
      </c>
      <c r="C125" s="337"/>
      <c r="D125" s="337" t="s">
        <v>1087</v>
      </c>
      <c r="E125" s="490" t="s">
        <v>617</v>
      </c>
      <c r="F125" s="490">
        <v>1054</v>
      </c>
      <c r="G125" s="490">
        <v>1041</v>
      </c>
      <c r="H125" s="492">
        <v>1065</v>
      </c>
      <c r="I125" s="492">
        <v>1080</v>
      </c>
      <c r="J125" s="104" t="s">
        <v>945</v>
      </c>
      <c r="K125" s="491">
        <f t="shared" ref="K125:K126" si="126">H125-F125</f>
        <v>11</v>
      </c>
      <c r="L125" s="315">
        <f t="shared" ref="L125:L126" si="127">(H125*N125)*0.07%</f>
        <v>745.50000000000011</v>
      </c>
      <c r="M125" s="316">
        <f t="shared" ref="M125:M126" si="128">(K125*N125)-L125</f>
        <v>10254.5</v>
      </c>
      <c r="N125" s="492">
        <v>1000</v>
      </c>
      <c r="O125" s="105" t="s">
        <v>615</v>
      </c>
      <c r="P125" s="493">
        <v>44434</v>
      </c>
      <c r="Q125" s="174"/>
      <c r="R125" s="6" t="s">
        <v>620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494"/>
      <c r="AG125" s="475"/>
      <c r="AH125" s="470"/>
      <c r="AI125" s="470"/>
      <c r="AJ125" s="494"/>
      <c r="AK125" s="494"/>
      <c r="AL125" s="494"/>
    </row>
    <row r="126" spans="1:38" s="372" customFormat="1" ht="13.5" customHeight="1">
      <c r="A126" s="504">
        <v>43</v>
      </c>
      <c r="B126" s="489">
        <v>44434</v>
      </c>
      <c r="C126" s="337"/>
      <c r="D126" s="337" t="s">
        <v>1088</v>
      </c>
      <c r="E126" s="504" t="s">
        <v>617</v>
      </c>
      <c r="F126" s="504">
        <v>3060</v>
      </c>
      <c r="G126" s="504">
        <v>3020</v>
      </c>
      <c r="H126" s="507">
        <v>3087.5</v>
      </c>
      <c r="I126" s="507" t="s">
        <v>1089</v>
      </c>
      <c r="J126" s="104" t="s">
        <v>1132</v>
      </c>
      <c r="K126" s="506">
        <f t="shared" si="126"/>
        <v>27.5</v>
      </c>
      <c r="L126" s="315">
        <f t="shared" si="127"/>
        <v>648.37500000000011</v>
      </c>
      <c r="M126" s="316">
        <f t="shared" si="128"/>
        <v>7601.625</v>
      </c>
      <c r="N126" s="507">
        <v>300</v>
      </c>
      <c r="O126" s="105" t="s">
        <v>615</v>
      </c>
      <c r="P126" s="508">
        <v>44438</v>
      </c>
      <c r="Q126" s="174"/>
      <c r="R126" s="6" t="s">
        <v>620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494"/>
      <c r="AG126" s="475"/>
      <c r="AH126" s="470"/>
      <c r="AI126" s="470"/>
      <c r="AJ126" s="494"/>
      <c r="AK126" s="494"/>
      <c r="AL126" s="494"/>
    </row>
    <row r="127" spans="1:38" s="372" customFormat="1" ht="13.5" customHeight="1">
      <c r="A127" s="504">
        <v>44</v>
      </c>
      <c r="B127" s="332">
        <v>44435</v>
      </c>
      <c r="C127" s="337"/>
      <c r="D127" s="337" t="s">
        <v>1106</v>
      </c>
      <c r="E127" s="504" t="s">
        <v>617</v>
      </c>
      <c r="F127" s="504">
        <v>438.5</v>
      </c>
      <c r="G127" s="504">
        <v>428</v>
      </c>
      <c r="H127" s="507">
        <v>442</v>
      </c>
      <c r="I127" s="507">
        <v>460</v>
      </c>
      <c r="J127" s="104" t="s">
        <v>1133</v>
      </c>
      <c r="K127" s="506">
        <f t="shared" ref="K127" si="129">H127-F127</f>
        <v>3.5</v>
      </c>
      <c r="L127" s="315">
        <f t="shared" ref="L127" si="130">(H127*N127)*0.07%</f>
        <v>464.10000000000008</v>
      </c>
      <c r="M127" s="316">
        <f t="shared" ref="M127" si="131">(K127*N127)-L127</f>
        <v>4785.8999999999996</v>
      </c>
      <c r="N127" s="507">
        <v>1500</v>
      </c>
      <c r="O127" s="105" t="s">
        <v>615</v>
      </c>
      <c r="P127" s="508">
        <v>44438</v>
      </c>
      <c r="Q127" s="174"/>
      <c r="R127" s="6" t="s">
        <v>616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494"/>
      <c r="AG127" s="475"/>
      <c r="AH127" s="470"/>
      <c r="AI127" s="470"/>
      <c r="AJ127" s="494"/>
      <c r="AK127" s="494"/>
      <c r="AL127" s="494"/>
    </row>
    <row r="128" spans="1:38" s="372" customFormat="1" ht="13.5" customHeight="1">
      <c r="A128" s="504">
        <v>45</v>
      </c>
      <c r="B128" s="332">
        <v>44435</v>
      </c>
      <c r="C128" s="337"/>
      <c r="D128" s="528" t="s">
        <v>1108</v>
      </c>
      <c r="E128" s="529" t="s">
        <v>617</v>
      </c>
      <c r="F128" s="529">
        <v>2222</v>
      </c>
      <c r="G128" s="504">
        <v>2180</v>
      </c>
      <c r="H128" s="507">
        <v>2252.5</v>
      </c>
      <c r="I128" s="507" t="s">
        <v>1109</v>
      </c>
      <c r="J128" s="104" t="s">
        <v>1131</v>
      </c>
      <c r="K128" s="506">
        <f t="shared" ref="K128" si="132">H128-F128</f>
        <v>30.5</v>
      </c>
      <c r="L128" s="315">
        <f t="shared" ref="L128" si="133">(H128*N128)*0.07%</f>
        <v>433.60625000000005</v>
      </c>
      <c r="M128" s="316">
        <f t="shared" ref="M128" si="134">(K128*N128)-L128</f>
        <v>7953.8937500000002</v>
      </c>
      <c r="N128" s="507">
        <v>275</v>
      </c>
      <c r="O128" s="105" t="s">
        <v>615</v>
      </c>
      <c r="P128" s="508">
        <v>44438</v>
      </c>
      <c r="Q128" s="174"/>
      <c r="R128" s="6" t="s">
        <v>620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494"/>
      <c r="AG128" s="475"/>
      <c r="AH128" s="470"/>
      <c r="AI128" s="470"/>
      <c r="AJ128" s="494"/>
      <c r="AK128" s="494"/>
      <c r="AL128" s="494"/>
    </row>
    <row r="129" spans="1:38" s="372" customFormat="1" ht="13.5" customHeight="1">
      <c r="A129" s="504">
        <v>46</v>
      </c>
      <c r="B129" s="489">
        <v>44438</v>
      </c>
      <c r="C129" s="532"/>
      <c r="D129" s="533" t="s">
        <v>1135</v>
      </c>
      <c r="E129" s="335" t="s">
        <v>617</v>
      </c>
      <c r="F129" s="335">
        <v>667</v>
      </c>
      <c r="G129" s="534">
        <v>658</v>
      </c>
      <c r="H129" s="507">
        <v>673.5</v>
      </c>
      <c r="I129" s="507" t="s">
        <v>1136</v>
      </c>
      <c r="J129" s="104" t="s">
        <v>985</v>
      </c>
      <c r="K129" s="506">
        <f t="shared" ref="K129" si="135">H129-F129</f>
        <v>6.5</v>
      </c>
      <c r="L129" s="315">
        <f t="shared" ref="L129" si="136">(H129*N129)*0.07%</f>
        <v>736.87635000000012</v>
      </c>
      <c r="M129" s="316">
        <f t="shared" ref="M129" si="137">(K129*N129)-L129</f>
        <v>9422.6236499999995</v>
      </c>
      <c r="N129" s="507">
        <v>1563</v>
      </c>
      <c r="O129" s="105" t="s">
        <v>615</v>
      </c>
      <c r="P129" s="383">
        <v>44438</v>
      </c>
      <c r="Q129" s="174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481"/>
      <c r="AG129" s="475"/>
      <c r="AH129" s="470"/>
      <c r="AI129" s="470"/>
      <c r="AJ129" s="481"/>
      <c r="AK129" s="481"/>
      <c r="AL129" s="481"/>
    </row>
    <row r="130" spans="1:38" s="372" customFormat="1" ht="13.5" customHeight="1">
      <c r="A130" s="501">
        <v>47</v>
      </c>
      <c r="B130" s="475">
        <v>44438</v>
      </c>
      <c r="C130" s="526"/>
      <c r="D130" s="525" t="s">
        <v>1140</v>
      </c>
      <c r="E130" s="366" t="s">
        <v>617</v>
      </c>
      <c r="F130" s="366" t="s">
        <v>1141</v>
      </c>
      <c r="G130" s="527">
        <v>999</v>
      </c>
      <c r="H130" s="502"/>
      <c r="I130" s="502" t="s">
        <v>1142</v>
      </c>
      <c r="J130" s="484" t="s">
        <v>618</v>
      </c>
      <c r="K130" s="442"/>
      <c r="L130" s="367"/>
      <c r="M130" s="485"/>
      <c r="N130" s="502"/>
      <c r="O130" s="500"/>
      <c r="P130" s="180"/>
      <c r="Q130" s="174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501"/>
      <c r="AG130" s="475"/>
      <c r="AH130" s="470"/>
      <c r="AI130" s="470"/>
      <c r="AJ130" s="501"/>
      <c r="AK130" s="501"/>
      <c r="AL130" s="501"/>
    </row>
    <row r="131" spans="1:38" s="372" customFormat="1" ht="13.5" customHeight="1">
      <c r="A131" s="501">
        <v>48</v>
      </c>
      <c r="B131" s="475">
        <v>44438</v>
      </c>
      <c r="C131" s="526"/>
      <c r="D131" s="525" t="s">
        <v>1143</v>
      </c>
      <c r="E131" s="366" t="s">
        <v>617</v>
      </c>
      <c r="F131" s="366" t="s">
        <v>1144</v>
      </c>
      <c r="G131" s="527">
        <v>413</v>
      </c>
      <c r="H131" s="502"/>
      <c r="I131" s="502">
        <v>435</v>
      </c>
      <c r="J131" s="484" t="s">
        <v>618</v>
      </c>
      <c r="K131" s="442"/>
      <c r="L131" s="367"/>
      <c r="M131" s="485"/>
      <c r="N131" s="502"/>
      <c r="O131" s="500"/>
      <c r="P131" s="180"/>
      <c r="Q131" s="174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501"/>
      <c r="AG131" s="475"/>
      <c r="AH131" s="470"/>
      <c r="AI131" s="470"/>
      <c r="AJ131" s="501"/>
      <c r="AK131" s="501"/>
      <c r="AL131" s="501"/>
    </row>
    <row r="132" spans="1:38" s="372" customFormat="1" ht="13.5" customHeight="1">
      <c r="A132" s="501"/>
      <c r="B132" s="475"/>
      <c r="C132" s="526"/>
      <c r="D132" s="476"/>
      <c r="E132" s="366"/>
      <c r="F132" s="366"/>
      <c r="G132" s="527"/>
      <c r="H132" s="502"/>
      <c r="I132" s="502"/>
      <c r="J132" s="484"/>
      <c r="K132" s="442"/>
      <c r="L132" s="367"/>
      <c r="M132" s="485"/>
      <c r="N132" s="502"/>
      <c r="O132" s="500"/>
      <c r="P132" s="180"/>
      <c r="Q132" s="174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501"/>
      <c r="AG132" s="475"/>
      <c r="AH132" s="470"/>
      <c r="AI132" s="470"/>
      <c r="AJ132" s="501"/>
      <c r="AK132" s="501"/>
      <c r="AL132" s="501"/>
    </row>
    <row r="133" spans="1:38" s="372" customFormat="1" ht="13.5" customHeight="1">
      <c r="A133" s="501"/>
      <c r="B133" s="475"/>
      <c r="C133" s="470"/>
      <c r="D133" s="470"/>
      <c r="E133" s="501"/>
      <c r="F133" s="501"/>
      <c r="G133" s="501"/>
      <c r="H133" s="502"/>
      <c r="I133" s="502"/>
      <c r="J133" s="484"/>
      <c r="K133" s="442"/>
      <c r="L133" s="367"/>
      <c r="M133" s="485"/>
      <c r="N133" s="502"/>
      <c r="O133" s="500"/>
      <c r="P133" s="180"/>
      <c r="Q133" s="174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501"/>
      <c r="AG133" s="475"/>
      <c r="AH133" s="470"/>
      <c r="AI133" s="470"/>
      <c r="AJ133" s="501"/>
      <c r="AK133" s="501"/>
      <c r="AL133" s="501"/>
    </row>
    <row r="134" spans="1:38" s="372" customFormat="1" ht="13.5" customHeight="1">
      <c r="A134" s="501"/>
      <c r="B134" s="475"/>
      <c r="C134" s="470"/>
      <c r="D134" s="470"/>
      <c r="E134" s="501"/>
      <c r="F134" s="501"/>
      <c r="G134" s="501"/>
      <c r="H134" s="502"/>
      <c r="I134" s="502"/>
      <c r="J134" s="484"/>
      <c r="K134" s="442"/>
      <c r="L134" s="367"/>
      <c r="M134" s="485"/>
      <c r="N134" s="502"/>
      <c r="O134" s="500"/>
      <c r="P134" s="180"/>
      <c r="Q134" s="174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501"/>
      <c r="AG134" s="475"/>
      <c r="AH134" s="470"/>
      <c r="AI134" s="470"/>
      <c r="AJ134" s="501"/>
      <c r="AK134" s="501"/>
      <c r="AL134" s="501"/>
    </row>
    <row r="135" spans="1:38" s="372" customFormat="1" ht="13.5" customHeight="1">
      <c r="A135" s="177"/>
      <c r="B135" s="361"/>
      <c r="C135" s="178"/>
      <c r="D135" s="178"/>
      <c r="E135" s="109"/>
      <c r="F135" s="109"/>
      <c r="G135" s="109"/>
      <c r="H135" s="114"/>
      <c r="I135" s="175"/>
      <c r="J135" s="484"/>
      <c r="K135" s="442"/>
      <c r="L135" s="367"/>
      <c r="M135" s="485"/>
      <c r="N135" s="175"/>
      <c r="O135" s="179"/>
      <c r="P135" s="180"/>
      <c r="Q135" s="174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77"/>
      <c r="AG135" s="361"/>
      <c r="AH135" s="178"/>
      <c r="AI135" s="178"/>
      <c r="AJ135" s="109"/>
      <c r="AK135" s="109"/>
      <c r="AL135" s="109"/>
    </row>
    <row r="136" spans="1:38" ht="13.5" customHeight="1">
      <c r="A136" s="590"/>
      <c r="B136" s="592"/>
      <c r="C136" s="111"/>
      <c r="D136" s="178"/>
      <c r="E136" s="109"/>
      <c r="F136" s="109"/>
      <c r="G136" s="109"/>
      <c r="H136" s="109"/>
      <c r="I136" s="114"/>
      <c r="J136" s="594"/>
      <c r="K136" s="367"/>
      <c r="L136" s="367"/>
      <c r="M136" s="596"/>
      <c r="N136" s="598"/>
      <c r="O136" s="586"/>
      <c r="P136" s="588"/>
      <c r="Q136" s="174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3.5" customHeight="1">
      <c r="A137" s="591"/>
      <c r="B137" s="593"/>
      <c r="C137" s="111"/>
      <c r="D137" s="178"/>
      <c r="E137" s="109"/>
      <c r="F137" s="109"/>
      <c r="G137" s="109"/>
      <c r="H137" s="109"/>
      <c r="I137" s="114"/>
      <c r="J137" s="595"/>
      <c r="K137" s="530"/>
      <c r="L137" s="531"/>
      <c r="M137" s="597"/>
      <c r="N137" s="595"/>
      <c r="O137" s="587"/>
      <c r="P137" s="589"/>
      <c r="Q137" s="1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3.5" customHeight="1">
      <c r="A138" s="125"/>
      <c r="B138" s="126"/>
      <c r="C138" s="163"/>
      <c r="D138" s="181"/>
      <c r="E138" s="182"/>
      <c r="F138" s="125"/>
      <c r="G138" s="125"/>
      <c r="H138" s="125"/>
      <c r="I138" s="165"/>
      <c r="J138" s="165"/>
      <c r="K138" s="165"/>
      <c r="L138" s="165"/>
      <c r="M138" s="165"/>
      <c r="N138" s="165"/>
      <c r="O138" s="165"/>
      <c r="P138" s="165"/>
      <c r="Q138" s="1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83"/>
      <c r="B139" s="126"/>
      <c r="C139" s="127"/>
      <c r="D139" s="184"/>
      <c r="E139" s="130"/>
      <c r="F139" s="130"/>
      <c r="G139" s="130"/>
      <c r="H139" s="130"/>
      <c r="I139" s="130"/>
      <c r="J139" s="6"/>
      <c r="K139" s="130"/>
      <c r="L139" s="130"/>
      <c r="M139" s="6"/>
      <c r="N139" s="1"/>
      <c r="O139" s="127"/>
      <c r="P139" s="44"/>
      <c r="Q139" s="44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44"/>
      <c r="AG139" s="44"/>
      <c r="AH139" s="44"/>
      <c r="AI139" s="44"/>
      <c r="AJ139" s="44"/>
      <c r="AK139" s="44"/>
      <c r="AL139" s="44"/>
    </row>
    <row r="140" spans="1:38" ht="12.75" customHeight="1">
      <c r="A140" s="185" t="s">
        <v>642</v>
      </c>
      <c r="B140" s="185"/>
      <c r="C140" s="185"/>
      <c r="D140" s="185"/>
      <c r="E140" s="186"/>
      <c r="F140" s="130"/>
      <c r="G140" s="130"/>
      <c r="H140" s="130"/>
      <c r="I140" s="130"/>
      <c r="J140" s="1"/>
      <c r="K140" s="6"/>
      <c r="L140" s="6"/>
      <c r="M140" s="6"/>
      <c r="N140" s="1"/>
      <c r="O140" s="1"/>
      <c r="P140" s="44"/>
      <c r="Q140" s="44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44"/>
      <c r="AG140" s="44"/>
      <c r="AH140" s="44"/>
      <c r="AI140" s="44"/>
      <c r="AJ140" s="44"/>
      <c r="AK140" s="44"/>
      <c r="AL140" s="44"/>
    </row>
    <row r="141" spans="1:38" ht="38.25" customHeight="1">
      <c r="A141" s="100" t="s">
        <v>16</v>
      </c>
      <c r="B141" s="100" t="s">
        <v>590</v>
      </c>
      <c r="C141" s="100"/>
      <c r="D141" s="101" t="s">
        <v>602</v>
      </c>
      <c r="E141" s="100" t="s">
        <v>603</v>
      </c>
      <c r="F141" s="100" t="s">
        <v>604</v>
      </c>
      <c r="G141" s="100" t="s">
        <v>629</v>
      </c>
      <c r="H141" s="100" t="s">
        <v>606</v>
      </c>
      <c r="I141" s="100" t="s">
        <v>607</v>
      </c>
      <c r="J141" s="99" t="s">
        <v>608</v>
      </c>
      <c r="K141" s="99" t="s">
        <v>643</v>
      </c>
      <c r="L141" s="102" t="s">
        <v>610</v>
      </c>
      <c r="M141" s="173" t="s">
        <v>639</v>
      </c>
      <c r="N141" s="100" t="s">
        <v>640</v>
      </c>
      <c r="O141" s="100" t="s">
        <v>612</v>
      </c>
      <c r="P141" s="101" t="s">
        <v>613</v>
      </c>
      <c r="Q141" s="44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44"/>
      <c r="AG141" s="44"/>
      <c r="AH141" s="44"/>
      <c r="AI141" s="44"/>
      <c r="AJ141" s="44"/>
      <c r="AK141" s="44"/>
      <c r="AL141" s="44"/>
    </row>
    <row r="142" spans="1:38" ht="12.75" customHeight="1">
      <c r="A142" s="402">
        <v>1</v>
      </c>
      <c r="B142" s="323">
        <v>44403</v>
      </c>
      <c r="C142" s="350"/>
      <c r="D142" s="403" t="s">
        <v>853</v>
      </c>
      <c r="E142" s="322" t="s">
        <v>617</v>
      </c>
      <c r="F142" s="322">
        <v>2.1</v>
      </c>
      <c r="G142" s="322">
        <v>0.75</v>
      </c>
      <c r="H142" s="322">
        <v>0.75</v>
      </c>
      <c r="I142" s="325" t="s">
        <v>861</v>
      </c>
      <c r="J142" s="326" t="s">
        <v>980</v>
      </c>
      <c r="K142" s="399">
        <f t="shared" ref="K142" si="138">H142-F142</f>
        <v>-1.35</v>
      </c>
      <c r="L142" s="399">
        <v>100</v>
      </c>
      <c r="M142" s="326">
        <f t="shared" ref="M142" si="139">(K142*N142)-100</f>
        <v>-4420</v>
      </c>
      <c r="N142" s="326">
        <v>3200</v>
      </c>
      <c r="O142" s="400" t="s">
        <v>631</v>
      </c>
      <c r="P142" s="401">
        <v>44421</v>
      </c>
      <c r="Q142" s="174"/>
      <c r="R142" s="187" t="s">
        <v>616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346">
        <v>2</v>
      </c>
      <c r="B143" s="341">
        <v>44411</v>
      </c>
      <c r="C143" s="395"/>
      <c r="D143" s="396" t="s">
        <v>886</v>
      </c>
      <c r="E143" s="346" t="s">
        <v>617</v>
      </c>
      <c r="F143" s="346">
        <v>66.5</v>
      </c>
      <c r="G143" s="346">
        <v>19</v>
      </c>
      <c r="H143" s="346">
        <v>26</v>
      </c>
      <c r="I143" s="348" t="s">
        <v>887</v>
      </c>
      <c r="J143" s="338" t="s">
        <v>899</v>
      </c>
      <c r="K143" s="397">
        <f t="shared" ref="K143" si="140">H143-F143</f>
        <v>-40.5</v>
      </c>
      <c r="L143" s="397">
        <v>100</v>
      </c>
      <c r="M143" s="338">
        <f t="shared" ref="M143" si="141">(K143*N143)-100</f>
        <v>-2125</v>
      </c>
      <c r="N143" s="338">
        <v>50</v>
      </c>
      <c r="O143" s="340" t="s">
        <v>631</v>
      </c>
      <c r="P143" s="398">
        <v>44411</v>
      </c>
      <c r="Q143" s="174"/>
      <c r="R143" s="187" t="s">
        <v>616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346">
        <v>3</v>
      </c>
      <c r="B144" s="341">
        <v>44411</v>
      </c>
      <c r="C144" s="395"/>
      <c r="D144" s="396" t="s">
        <v>888</v>
      </c>
      <c r="E144" s="346" t="s">
        <v>617</v>
      </c>
      <c r="F144" s="346">
        <v>150</v>
      </c>
      <c r="G144" s="346">
        <v>35</v>
      </c>
      <c r="H144" s="346">
        <v>35</v>
      </c>
      <c r="I144" s="348" t="s">
        <v>889</v>
      </c>
      <c r="J144" s="338" t="s">
        <v>979</v>
      </c>
      <c r="K144" s="339">
        <f t="shared" ref="K144:K145" si="142">H144-F144</f>
        <v>-115</v>
      </c>
      <c r="L144" s="339">
        <v>100</v>
      </c>
      <c r="M144" s="338">
        <f t="shared" ref="M144:M145" si="143">(K144*N144)-100</f>
        <v>-2975</v>
      </c>
      <c r="N144" s="303">
        <v>25</v>
      </c>
      <c r="O144" s="340" t="s">
        <v>631</v>
      </c>
      <c r="P144" s="318">
        <v>44412</v>
      </c>
      <c r="Q144" s="174"/>
      <c r="R144" s="187" t="s">
        <v>620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346">
        <v>4</v>
      </c>
      <c r="B145" s="341">
        <v>44412</v>
      </c>
      <c r="C145" s="395"/>
      <c r="D145" s="396" t="s">
        <v>912</v>
      </c>
      <c r="E145" s="346" t="s">
        <v>617</v>
      </c>
      <c r="F145" s="346">
        <v>26.5</v>
      </c>
      <c r="G145" s="346">
        <v>14</v>
      </c>
      <c r="H145" s="346">
        <v>14</v>
      </c>
      <c r="I145" s="348" t="s">
        <v>913</v>
      </c>
      <c r="J145" s="326" t="s">
        <v>982</v>
      </c>
      <c r="K145" s="399">
        <f t="shared" si="142"/>
        <v>-12.5</v>
      </c>
      <c r="L145" s="399">
        <v>100</v>
      </c>
      <c r="M145" s="326">
        <f t="shared" si="143"/>
        <v>-4475</v>
      </c>
      <c r="N145" s="326">
        <v>350</v>
      </c>
      <c r="O145" s="400" t="s">
        <v>631</v>
      </c>
      <c r="P145" s="401">
        <v>44421</v>
      </c>
      <c r="Q145" s="174"/>
      <c r="R145" s="187" t="s">
        <v>616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46">
        <v>5</v>
      </c>
      <c r="B146" s="341">
        <v>44412</v>
      </c>
      <c r="C146" s="395"/>
      <c r="D146" s="396" t="s">
        <v>914</v>
      </c>
      <c r="E146" s="346" t="s">
        <v>617</v>
      </c>
      <c r="F146" s="346">
        <v>51</v>
      </c>
      <c r="G146" s="346">
        <v>8</v>
      </c>
      <c r="H146" s="346">
        <v>8</v>
      </c>
      <c r="I146" s="348" t="s">
        <v>915</v>
      </c>
      <c r="J146" s="338" t="s">
        <v>919</v>
      </c>
      <c r="K146" s="339">
        <f t="shared" ref="K146:K147" si="144">H146-F146</f>
        <v>-43</v>
      </c>
      <c r="L146" s="339">
        <v>100</v>
      </c>
      <c r="M146" s="338">
        <f t="shared" ref="M146:M147" si="145">(K146*N146)-100</f>
        <v>-2250</v>
      </c>
      <c r="N146" s="303">
        <v>50</v>
      </c>
      <c r="O146" s="340" t="s">
        <v>631</v>
      </c>
      <c r="P146" s="318">
        <v>44413</v>
      </c>
      <c r="Q146" s="174"/>
      <c r="R146" s="187" t="s">
        <v>620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46">
        <v>6</v>
      </c>
      <c r="B147" s="341">
        <v>44418</v>
      </c>
      <c r="C147" s="395"/>
      <c r="D147" s="396" t="s">
        <v>949</v>
      </c>
      <c r="E147" s="346" t="s">
        <v>617</v>
      </c>
      <c r="F147" s="346">
        <v>2.75</v>
      </c>
      <c r="G147" s="346">
        <v>1.3</v>
      </c>
      <c r="H147" s="346">
        <v>1.3</v>
      </c>
      <c r="I147" s="348" t="s">
        <v>950</v>
      </c>
      <c r="J147" s="326" t="s">
        <v>981</v>
      </c>
      <c r="K147" s="399">
        <f t="shared" si="144"/>
        <v>-1.45</v>
      </c>
      <c r="L147" s="399">
        <v>100</v>
      </c>
      <c r="M147" s="326">
        <f t="shared" si="145"/>
        <v>-3870</v>
      </c>
      <c r="N147" s="326">
        <v>2600</v>
      </c>
      <c r="O147" s="400" t="s">
        <v>631</v>
      </c>
      <c r="P147" s="401">
        <v>44421</v>
      </c>
      <c r="Q147" s="174"/>
      <c r="R147" s="187" t="s">
        <v>616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298">
        <v>7</v>
      </c>
      <c r="B148" s="336">
        <v>44418</v>
      </c>
      <c r="C148" s="306"/>
      <c r="D148" s="345" t="s">
        <v>951</v>
      </c>
      <c r="E148" s="298" t="s">
        <v>952</v>
      </c>
      <c r="F148" s="298">
        <v>80</v>
      </c>
      <c r="G148" s="298">
        <v>140</v>
      </c>
      <c r="H148" s="298">
        <v>62</v>
      </c>
      <c r="I148" s="307">
        <v>0.1</v>
      </c>
      <c r="J148" s="368" t="s">
        <v>953</v>
      </c>
      <c r="K148" s="380">
        <f>F148-H148</f>
        <v>18</v>
      </c>
      <c r="L148" s="380">
        <v>100</v>
      </c>
      <c r="M148" s="368">
        <f t="shared" ref="M148:M149" si="146">(K148*N148)-100</f>
        <v>800</v>
      </c>
      <c r="N148" s="104">
        <v>50</v>
      </c>
      <c r="O148" s="381" t="s">
        <v>615</v>
      </c>
      <c r="P148" s="382">
        <v>44418</v>
      </c>
      <c r="Q148" s="174"/>
      <c r="R148" s="187" t="s">
        <v>616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360" customFormat="1" ht="12.75" customHeight="1">
      <c r="A149" s="298">
        <v>8</v>
      </c>
      <c r="B149" s="336">
        <v>44419</v>
      </c>
      <c r="C149" s="306"/>
      <c r="D149" s="345" t="s">
        <v>962</v>
      </c>
      <c r="E149" s="298" t="s">
        <v>617</v>
      </c>
      <c r="F149" s="298">
        <v>23</v>
      </c>
      <c r="G149" s="298">
        <v>10</v>
      </c>
      <c r="H149" s="298">
        <v>33.5</v>
      </c>
      <c r="I149" s="307" t="s">
        <v>913</v>
      </c>
      <c r="J149" s="368" t="s">
        <v>983</v>
      </c>
      <c r="K149" s="404">
        <f t="shared" ref="K149" si="147">H149-F149</f>
        <v>10.5</v>
      </c>
      <c r="L149" s="404">
        <v>100</v>
      </c>
      <c r="M149" s="405">
        <f t="shared" si="146"/>
        <v>3050</v>
      </c>
      <c r="N149" s="405">
        <v>300</v>
      </c>
      <c r="O149" s="381" t="s">
        <v>615</v>
      </c>
      <c r="P149" s="406">
        <v>44421</v>
      </c>
      <c r="Q149" s="392"/>
      <c r="R149" s="393" t="s">
        <v>620</v>
      </c>
      <c r="S149" s="358"/>
      <c r="T149" s="358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58"/>
    </row>
    <row r="150" spans="1:38" s="360" customFormat="1" ht="12.75" customHeight="1">
      <c r="A150" s="298">
        <v>9</v>
      </c>
      <c r="B150" s="336">
        <v>44419</v>
      </c>
      <c r="C150" s="306"/>
      <c r="D150" s="345" t="s">
        <v>963</v>
      </c>
      <c r="E150" s="298" t="s">
        <v>617</v>
      </c>
      <c r="F150" s="298">
        <v>47</v>
      </c>
      <c r="G150" s="298">
        <v>34</v>
      </c>
      <c r="H150" s="298">
        <v>53.5</v>
      </c>
      <c r="I150" s="307">
        <v>80</v>
      </c>
      <c r="J150" s="368" t="s">
        <v>985</v>
      </c>
      <c r="K150" s="404">
        <f t="shared" ref="K150" si="148">H150-F150</f>
        <v>6.5</v>
      </c>
      <c r="L150" s="404">
        <v>100</v>
      </c>
      <c r="M150" s="405">
        <f t="shared" ref="M150" si="149">(K150*N150)-100</f>
        <v>1850</v>
      </c>
      <c r="N150" s="405">
        <v>300</v>
      </c>
      <c r="O150" s="381" t="s">
        <v>615</v>
      </c>
      <c r="P150" s="406">
        <v>44421</v>
      </c>
      <c r="Q150" s="392"/>
      <c r="R150" s="393" t="s">
        <v>620</v>
      </c>
      <c r="S150" s="358"/>
      <c r="T150" s="358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  <c r="AJ150" s="358"/>
      <c r="AK150" s="358"/>
      <c r="AL150" s="358"/>
    </row>
    <row r="151" spans="1:38" s="360" customFormat="1" ht="12.75" customHeight="1">
      <c r="A151" s="298">
        <v>10</v>
      </c>
      <c r="B151" s="336">
        <v>44420</v>
      </c>
      <c r="C151" s="306"/>
      <c r="D151" s="345" t="s">
        <v>966</v>
      </c>
      <c r="E151" s="298" t="s">
        <v>952</v>
      </c>
      <c r="F151" s="298">
        <v>5.75</v>
      </c>
      <c r="G151" s="298">
        <v>9</v>
      </c>
      <c r="H151" s="298">
        <v>3.75</v>
      </c>
      <c r="I151" s="307">
        <v>0.1</v>
      </c>
      <c r="J151" s="368" t="s">
        <v>967</v>
      </c>
      <c r="K151" s="380">
        <f>F151-H151</f>
        <v>2</v>
      </c>
      <c r="L151" s="380">
        <v>100</v>
      </c>
      <c r="M151" s="368">
        <f t="shared" ref="M151:M153" si="150">(K151*N151)-100</f>
        <v>2700</v>
      </c>
      <c r="N151" s="104">
        <v>1400</v>
      </c>
      <c r="O151" s="381" t="s">
        <v>615</v>
      </c>
      <c r="P151" s="382">
        <v>44420</v>
      </c>
      <c r="Q151" s="392"/>
      <c r="R151" s="393" t="s">
        <v>616</v>
      </c>
      <c r="S151" s="358"/>
      <c r="T151" s="358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  <c r="AJ151" s="358"/>
      <c r="AK151" s="358"/>
      <c r="AL151" s="358"/>
    </row>
    <row r="152" spans="1:38" s="360" customFormat="1" ht="12.75" customHeight="1">
      <c r="A152" s="302">
        <v>11</v>
      </c>
      <c r="B152" s="341">
        <v>44420</v>
      </c>
      <c r="C152" s="300"/>
      <c r="D152" s="342" t="s">
        <v>969</v>
      </c>
      <c r="E152" s="302" t="s">
        <v>617</v>
      </c>
      <c r="F152" s="302">
        <v>62</v>
      </c>
      <c r="G152" s="302"/>
      <c r="H152" s="302">
        <v>22.5</v>
      </c>
      <c r="I152" s="343" t="s">
        <v>970</v>
      </c>
      <c r="J152" s="338" t="s">
        <v>971</v>
      </c>
      <c r="K152" s="339">
        <f t="shared" ref="K152" si="151">H152-F152</f>
        <v>-39.5</v>
      </c>
      <c r="L152" s="339">
        <v>100</v>
      </c>
      <c r="M152" s="338">
        <f t="shared" si="150"/>
        <v>-1087.5</v>
      </c>
      <c r="N152" s="303">
        <v>25</v>
      </c>
      <c r="O152" s="340" t="s">
        <v>631</v>
      </c>
      <c r="P152" s="318">
        <v>44420</v>
      </c>
      <c r="Q152" s="392"/>
      <c r="R152" s="393" t="s">
        <v>620</v>
      </c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</row>
    <row r="153" spans="1:38" s="360" customFormat="1" ht="12.75" customHeight="1">
      <c r="A153" s="302">
        <v>12</v>
      </c>
      <c r="B153" s="341">
        <v>44420</v>
      </c>
      <c r="C153" s="300"/>
      <c r="D153" s="342" t="s">
        <v>972</v>
      </c>
      <c r="E153" s="302" t="s">
        <v>952</v>
      </c>
      <c r="F153" s="302">
        <v>72</v>
      </c>
      <c r="G153" s="302">
        <v>130</v>
      </c>
      <c r="H153" s="302">
        <v>125</v>
      </c>
      <c r="I153" s="343">
        <v>0.1</v>
      </c>
      <c r="J153" s="338" t="s">
        <v>988</v>
      </c>
      <c r="K153" s="339">
        <f>F153-H153</f>
        <v>-53</v>
      </c>
      <c r="L153" s="339">
        <v>100</v>
      </c>
      <c r="M153" s="338">
        <f t="shared" si="150"/>
        <v>-2750</v>
      </c>
      <c r="N153" s="303">
        <v>50</v>
      </c>
      <c r="O153" s="340" t="s">
        <v>631</v>
      </c>
      <c r="P153" s="318">
        <v>44421</v>
      </c>
      <c r="Q153" s="392"/>
      <c r="R153" s="393" t="s">
        <v>616</v>
      </c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  <c r="AI153" s="358"/>
      <c r="AJ153" s="358"/>
      <c r="AK153" s="358"/>
      <c r="AL153" s="358"/>
    </row>
    <row r="154" spans="1:38" s="360" customFormat="1" ht="12.75" customHeight="1">
      <c r="A154" s="298">
        <v>13</v>
      </c>
      <c r="B154" s="336">
        <v>44420</v>
      </c>
      <c r="C154" s="306"/>
      <c r="D154" s="345" t="s">
        <v>973</v>
      </c>
      <c r="E154" s="298" t="s">
        <v>617</v>
      </c>
      <c r="F154" s="298">
        <v>31</v>
      </c>
      <c r="G154" s="298">
        <v>15</v>
      </c>
      <c r="H154" s="298">
        <v>38</v>
      </c>
      <c r="I154" s="307" t="s">
        <v>974</v>
      </c>
      <c r="J154" s="368" t="s">
        <v>903</v>
      </c>
      <c r="K154" s="404">
        <f t="shared" ref="K154:K155" si="152">H154-F154</f>
        <v>7</v>
      </c>
      <c r="L154" s="404">
        <v>100</v>
      </c>
      <c r="M154" s="405">
        <f t="shared" ref="M154:M157" si="153">(K154*N154)-100</f>
        <v>2000</v>
      </c>
      <c r="N154" s="405">
        <v>300</v>
      </c>
      <c r="O154" s="381" t="s">
        <v>615</v>
      </c>
      <c r="P154" s="406">
        <v>44421</v>
      </c>
      <c r="Q154" s="392"/>
      <c r="R154" s="393" t="s">
        <v>620</v>
      </c>
      <c r="S154" s="358"/>
      <c r="T154" s="358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  <c r="AJ154" s="358"/>
      <c r="AK154" s="358"/>
      <c r="AL154" s="358"/>
    </row>
    <row r="155" spans="1:38" s="360" customFormat="1" ht="12.75" customHeight="1">
      <c r="A155" s="298">
        <v>14</v>
      </c>
      <c r="B155" s="336">
        <v>44421</v>
      </c>
      <c r="C155" s="306"/>
      <c r="D155" s="345" t="s">
        <v>984</v>
      </c>
      <c r="E155" s="298" t="s">
        <v>617</v>
      </c>
      <c r="F155" s="298">
        <v>26.5</v>
      </c>
      <c r="G155" s="298">
        <v>18</v>
      </c>
      <c r="H155" s="298">
        <v>31.5</v>
      </c>
      <c r="I155" s="307" t="s">
        <v>913</v>
      </c>
      <c r="J155" s="368" t="s">
        <v>1009</v>
      </c>
      <c r="K155" s="404">
        <f t="shared" si="152"/>
        <v>5</v>
      </c>
      <c r="L155" s="404">
        <v>100</v>
      </c>
      <c r="M155" s="405">
        <f t="shared" si="153"/>
        <v>2775</v>
      </c>
      <c r="N155" s="405">
        <v>575</v>
      </c>
      <c r="O155" s="381" t="s">
        <v>615</v>
      </c>
      <c r="P155" s="406">
        <v>44421</v>
      </c>
      <c r="Q155" s="392"/>
      <c r="R155" s="393" t="s">
        <v>620</v>
      </c>
      <c r="S155" s="358"/>
      <c r="T155" s="358"/>
      <c r="U155" s="358"/>
      <c r="V155" s="358"/>
      <c r="W155" s="358"/>
      <c r="X155" s="358"/>
      <c r="Y155" s="358"/>
      <c r="Z155" s="358"/>
      <c r="AA155" s="358"/>
      <c r="AB155" s="358"/>
      <c r="AC155" s="358"/>
      <c r="AD155" s="358"/>
      <c r="AE155" s="358"/>
      <c r="AF155" s="358"/>
      <c r="AG155" s="358"/>
      <c r="AH155" s="358"/>
      <c r="AI155" s="358"/>
      <c r="AJ155" s="358"/>
      <c r="AK155" s="358"/>
      <c r="AL155" s="358"/>
    </row>
    <row r="156" spans="1:38" s="360" customFormat="1" ht="12.75" customHeight="1">
      <c r="A156" s="302">
        <v>15</v>
      </c>
      <c r="B156" s="341">
        <v>44421</v>
      </c>
      <c r="C156" s="300"/>
      <c r="D156" s="342" t="s">
        <v>986</v>
      </c>
      <c r="E156" s="302" t="s">
        <v>952</v>
      </c>
      <c r="F156" s="302">
        <v>6.1</v>
      </c>
      <c r="G156" s="302">
        <v>10.1</v>
      </c>
      <c r="H156" s="302">
        <v>10.1</v>
      </c>
      <c r="I156" s="343">
        <v>0.1</v>
      </c>
      <c r="J156" s="338" t="s">
        <v>987</v>
      </c>
      <c r="K156" s="339">
        <f>F156-H156</f>
        <v>-4</v>
      </c>
      <c r="L156" s="339">
        <v>100</v>
      </c>
      <c r="M156" s="338">
        <f t="shared" si="153"/>
        <v>-3300</v>
      </c>
      <c r="N156" s="303">
        <v>800</v>
      </c>
      <c r="O156" s="340" t="s">
        <v>631</v>
      </c>
      <c r="P156" s="344">
        <v>44421</v>
      </c>
      <c r="Q156" s="392"/>
      <c r="R156" s="393" t="s">
        <v>620</v>
      </c>
      <c r="S156" s="358"/>
      <c r="T156" s="358"/>
      <c r="U156" s="358"/>
      <c r="V156" s="358"/>
      <c r="W156" s="358"/>
      <c r="X156" s="358"/>
      <c r="Y156" s="358"/>
      <c r="Z156" s="358"/>
      <c r="AA156" s="358"/>
      <c r="AB156" s="358"/>
      <c r="AC156" s="358"/>
      <c r="AD156" s="358"/>
      <c r="AE156" s="358"/>
      <c r="AF156" s="358"/>
      <c r="AG156" s="358"/>
      <c r="AH156" s="358"/>
      <c r="AI156" s="358"/>
      <c r="AJ156" s="358"/>
      <c r="AK156" s="358"/>
      <c r="AL156" s="358"/>
    </row>
    <row r="157" spans="1:38" s="360" customFormat="1" ht="12.75" customHeight="1">
      <c r="A157" s="298">
        <v>16</v>
      </c>
      <c r="B157" s="336">
        <v>44421</v>
      </c>
      <c r="C157" s="306"/>
      <c r="D157" s="345" t="s">
        <v>963</v>
      </c>
      <c r="E157" s="298" t="s">
        <v>617</v>
      </c>
      <c r="F157" s="298">
        <v>44.5</v>
      </c>
      <c r="G157" s="298">
        <v>30</v>
      </c>
      <c r="H157" s="298">
        <v>53.5</v>
      </c>
      <c r="I157" s="307" t="s">
        <v>989</v>
      </c>
      <c r="J157" s="368" t="s">
        <v>831</v>
      </c>
      <c r="K157" s="404">
        <f t="shared" ref="K157" si="154">H157-F157</f>
        <v>9</v>
      </c>
      <c r="L157" s="404">
        <v>100</v>
      </c>
      <c r="M157" s="405">
        <f t="shared" si="153"/>
        <v>2600</v>
      </c>
      <c r="N157" s="405">
        <v>300</v>
      </c>
      <c r="O157" s="381" t="s">
        <v>615</v>
      </c>
      <c r="P157" s="406">
        <v>44425</v>
      </c>
      <c r="Q157" s="392"/>
      <c r="R157" s="393" t="s">
        <v>620</v>
      </c>
      <c r="S157" s="358"/>
      <c r="T157" s="358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  <c r="AI157" s="358"/>
      <c r="AJ157" s="358"/>
      <c r="AK157" s="358"/>
      <c r="AL157" s="358"/>
    </row>
    <row r="158" spans="1:38" s="360" customFormat="1" ht="12.75" customHeight="1">
      <c r="A158" s="420">
        <v>17</v>
      </c>
      <c r="B158" s="421">
        <v>44424</v>
      </c>
      <c r="C158" s="422"/>
      <c r="D158" s="423" t="s">
        <v>1001</v>
      </c>
      <c r="E158" s="420" t="s">
        <v>952</v>
      </c>
      <c r="F158" s="420">
        <v>1.2</v>
      </c>
      <c r="G158" s="420">
        <v>2.0499999999999998</v>
      </c>
      <c r="H158" s="420">
        <v>1.2</v>
      </c>
      <c r="I158" s="424">
        <v>0.1</v>
      </c>
      <c r="J158" s="425" t="s">
        <v>1010</v>
      </c>
      <c r="K158" s="426">
        <f t="shared" ref="K158" si="155">H158-F158</f>
        <v>0</v>
      </c>
      <c r="L158" s="426">
        <v>100</v>
      </c>
      <c r="M158" s="427">
        <f t="shared" ref="M158" si="156">(K158*N158)-100</f>
        <v>-100</v>
      </c>
      <c r="N158" s="427">
        <v>6200</v>
      </c>
      <c r="O158" s="428" t="s">
        <v>743</v>
      </c>
      <c r="P158" s="429">
        <v>44425</v>
      </c>
      <c r="Q158" s="392"/>
      <c r="R158" s="393" t="s">
        <v>616</v>
      </c>
      <c r="S158" s="358"/>
      <c r="T158" s="358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  <c r="AI158" s="358"/>
      <c r="AJ158" s="358"/>
      <c r="AK158" s="358"/>
      <c r="AL158" s="358"/>
    </row>
    <row r="159" spans="1:38" s="360" customFormat="1" ht="12.75" customHeight="1">
      <c r="A159" s="302">
        <v>18</v>
      </c>
      <c r="B159" s="323">
        <v>44424</v>
      </c>
      <c r="C159" s="300"/>
      <c r="D159" s="342" t="s">
        <v>1002</v>
      </c>
      <c r="E159" s="302" t="s">
        <v>617</v>
      </c>
      <c r="F159" s="302">
        <v>25.5</v>
      </c>
      <c r="G159" s="302">
        <v>17</v>
      </c>
      <c r="H159" s="302">
        <v>17</v>
      </c>
      <c r="I159" s="343">
        <v>45</v>
      </c>
      <c r="J159" s="338" t="s">
        <v>902</v>
      </c>
      <c r="K159" s="399">
        <f t="shared" ref="K159:K161" si="157">H159-F159</f>
        <v>-8.5</v>
      </c>
      <c r="L159" s="399">
        <v>100</v>
      </c>
      <c r="M159" s="326">
        <f t="shared" ref="M159:M161" si="158">(K159*N159)-100</f>
        <v>-4987.5</v>
      </c>
      <c r="N159" s="326">
        <v>575</v>
      </c>
      <c r="O159" s="340" t="s">
        <v>631</v>
      </c>
      <c r="P159" s="401">
        <v>44425</v>
      </c>
      <c r="Q159" s="392"/>
      <c r="R159" s="393" t="s">
        <v>620</v>
      </c>
      <c r="S159" s="358"/>
      <c r="T159" s="358"/>
      <c r="U159" s="358"/>
      <c r="V159" s="358"/>
      <c r="W159" s="358"/>
      <c r="X159" s="358"/>
      <c r="Y159" s="358"/>
      <c r="Z159" s="358"/>
      <c r="AA159" s="358"/>
      <c r="AB159" s="358"/>
      <c r="AC159" s="358"/>
      <c r="AD159" s="358"/>
      <c r="AE159" s="358"/>
      <c r="AF159" s="358"/>
      <c r="AG159" s="358"/>
      <c r="AH159" s="358"/>
      <c r="AI159" s="358"/>
      <c r="AJ159" s="358"/>
      <c r="AK159" s="358"/>
      <c r="AL159" s="358"/>
    </row>
    <row r="160" spans="1:38" s="360" customFormat="1" ht="12.75" customHeight="1">
      <c r="A160" s="298">
        <v>19</v>
      </c>
      <c r="B160" s="336">
        <v>44425</v>
      </c>
      <c r="C160" s="306"/>
      <c r="D160" s="345" t="s">
        <v>984</v>
      </c>
      <c r="E160" s="298" t="s">
        <v>617</v>
      </c>
      <c r="F160" s="298">
        <v>21.5</v>
      </c>
      <c r="G160" s="298">
        <v>14</v>
      </c>
      <c r="H160" s="298">
        <v>25.5</v>
      </c>
      <c r="I160" s="307" t="s">
        <v>1011</v>
      </c>
      <c r="J160" s="368" t="s">
        <v>1017</v>
      </c>
      <c r="K160" s="404">
        <f t="shared" si="157"/>
        <v>4</v>
      </c>
      <c r="L160" s="404">
        <v>100</v>
      </c>
      <c r="M160" s="405">
        <f t="shared" si="158"/>
        <v>2200</v>
      </c>
      <c r="N160" s="405">
        <v>575</v>
      </c>
      <c r="O160" s="381" t="s">
        <v>615</v>
      </c>
      <c r="P160" s="406">
        <v>44426</v>
      </c>
      <c r="Q160" s="392"/>
      <c r="R160" s="393" t="s">
        <v>616</v>
      </c>
      <c r="S160" s="358"/>
      <c r="T160" s="358"/>
      <c r="U160" s="358"/>
      <c r="V160" s="358"/>
      <c r="W160" s="358"/>
      <c r="X160" s="358"/>
      <c r="Y160" s="358"/>
      <c r="Z160" s="358"/>
      <c r="AA160" s="358"/>
      <c r="AB160" s="358"/>
      <c r="AC160" s="358"/>
      <c r="AD160" s="358"/>
      <c r="AE160" s="358"/>
      <c r="AF160" s="358"/>
      <c r="AG160" s="358"/>
      <c r="AH160" s="358"/>
      <c r="AI160" s="358"/>
      <c r="AJ160" s="358"/>
      <c r="AK160" s="358"/>
      <c r="AL160" s="358"/>
    </row>
    <row r="161" spans="1:38" s="360" customFormat="1" ht="12.75" customHeight="1">
      <c r="A161" s="420">
        <v>20</v>
      </c>
      <c r="B161" s="447">
        <v>44426</v>
      </c>
      <c r="C161" s="422"/>
      <c r="D161" s="423" t="s">
        <v>1018</v>
      </c>
      <c r="E161" s="420" t="s">
        <v>617</v>
      </c>
      <c r="F161" s="420">
        <v>25</v>
      </c>
      <c r="G161" s="420">
        <v>7</v>
      </c>
      <c r="H161" s="420">
        <v>26</v>
      </c>
      <c r="I161" s="424" t="s">
        <v>913</v>
      </c>
      <c r="J161" s="425" t="s">
        <v>1059</v>
      </c>
      <c r="K161" s="426">
        <f t="shared" si="157"/>
        <v>1</v>
      </c>
      <c r="L161" s="426">
        <v>100</v>
      </c>
      <c r="M161" s="427">
        <f t="shared" si="158"/>
        <v>150</v>
      </c>
      <c r="N161" s="427">
        <v>250</v>
      </c>
      <c r="O161" s="428" t="s">
        <v>743</v>
      </c>
      <c r="P161" s="429">
        <v>44433</v>
      </c>
      <c r="Q161" s="392"/>
      <c r="R161" s="393" t="s">
        <v>616</v>
      </c>
      <c r="S161" s="358"/>
      <c r="T161" s="358"/>
      <c r="U161" s="358"/>
      <c r="V161" s="358"/>
      <c r="W161" s="358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  <c r="AI161" s="358"/>
      <c r="AJ161" s="358"/>
      <c r="AK161" s="358"/>
      <c r="AL161" s="358"/>
    </row>
    <row r="162" spans="1:38" s="360" customFormat="1" ht="12.75" customHeight="1">
      <c r="A162" s="298">
        <v>21</v>
      </c>
      <c r="B162" s="336">
        <v>44426</v>
      </c>
      <c r="C162" s="306"/>
      <c r="D162" s="345" t="s">
        <v>1019</v>
      </c>
      <c r="E162" s="298" t="s">
        <v>617</v>
      </c>
      <c r="F162" s="298">
        <v>41</v>
      </c>
      <c r="G162" s="298">
        <v>28</v>
      </c>
      <c r="H162" s="298">
        <v>48</v>
      </c>
      <c r="I162" s="307" t="s">
        <v>989</v>
      </c>
      <c r="J162" s="368" t="s">
        <v>903</v>
      </c>
      <c r="K162" s="404">
        <f t="shared" ref="K162" si="159">H162-F162</f>
        <v>7</v>
      </c>
      <c r="L162" s="404">
        <v>100</v>
      </c>
      <c r="M162" s="405">
        <f t="shared" ref="M162" si="160">(K162*N162)-100</f>
        <v>2000</v>
      </c>
      <c r="N162" s="405">
        <v>300</v>
      </c>
      <c r="O162" s="381" t="s">
        <v>615</v>
      </c>
      <c r="P162" s="406">
        <v>44428</v>
      </c>
      <c r="Q162" s="392"/>
      <c r="R162" s="393" t="s">
        <v>620</v>
      </c>
      <c r="S162" s="358"/>
      <c r="T162" s="358"/>
      <c r="U162" s="358"/>
      <c r="V162" s="358"/>
      <c r="W162" s="358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  <c r="AI162" s="358"/>
      <c r="AJ162" s="358"/>
      <c r="AK162" s="358"/>
      <c r="AL162" s="358"/>
    </row>
    <row r="163" spans="1:38" s="360" customFormat="1" ht="12.75" customHeight="1">
      <c r="A163" s="298">
        <v>22</v>
      </c>
      <c r="B163" s="336">
        <v>44428</v>
      </c>
      <c r="C163" s="306"/>
      <c r="D163" s="345" t="s">
        <v>1024</v>
      </c>
      <c r="E163" s="298" t="s">
        <v>952</v>
      </c>
      <c r="F163" s="298">
        <v>52</v>
      </c>
      <c r="G163" s="298">
        <v>85</v>
      </c>
      <c r="H163" s="298">
        <v>31</v>
      </c>
      <c r="I163" s="307">
        <v>0.1</v>
      </c>
      <c r="J163" s="368" t="s">
        <v>632</v>
      </c>
      <c r="K163" s="404">
        <f>F163-H163</f>
        <v>21</v>
      </c>
      <c r="L163" s="404">
        <v>100</v>
      </c>
      <c r="M163" s="405">
        <f t="shared" ref="M163:M164" si="161">(K163*N163)-100</f>
        <v>950</v>
      </c>
      <c r="N163" s="405">
        <v>50</v>
      </c>
      <c r="O163" s="381" t="s">
        <v>615</v>
      </c>
      <c r="P163" s="406">
        <v>44428</v>
      </c>
      <c r="Q163" s="392"/>
      <c r="R163" s="393" t="s">
        <v>616</v>
      </c>
      <c r="S163" s="358"/>
      <c r="T163" s="358"/>
      <c r="U163" s="358"/>
      <c r="V163" s="358"/>
      <c r="W163" s="358"/>
      <c r="X163" s="358"/>
      <c r="Y163" s="358"/>
      <c r="Z163" s="358"/>
      <c r="AA163" s="358"/>
      <c r="AB163" s="358"/>
      <c r="AC163" s="358"/>
      <c r="AD163" s="358"/>
      <c r="AE163" s="358"/>
      <c r="AF163" s="358"/>
      <c r="AG163" s="358"/>
      <c r="AH163" s="358"/>
      <c r="AI163" s="358"/>
      <c r="AJ163" s="358"/>
      <c r="AK163" s="358"/>
      <c r="AL163" s="358"/>
    </row>
    <row r="164" spans="1:38" s="360" customFormat="1" ht="12.75" customHeight="1">
      <c r="A164" s="302">
        <v>23</v>
      </c>
      <c r="B164" s="452">
        <v>44428</v>
      </c>
      <c r="C164" s="300"/>
      <c r="D164" s="342" t="s">
        <v>1025</v>
      </c>
      <c r="E164" s="302" t="s">
        <v>617</v>
      </c>
      <c r="F164" s="302">
        <v>9.5</v>
      </c>
      <c r="G164" s="302">
        <v>4</v>
      </c>
      <c r="H164" s="302">
        <v>4</v>
      </c>
      <c r="I164" s="343" t="s">
        <v>1026</v>
      </c>
      <c r="J164" s="338" t="s">
        <v>900</v>
      </c>
      <c r="K164" s="399">
        <f t="shared" ref="K164" si="162">H164-F164</f>
        <v>-5.5</v>
      </c>
      <c r="L164" s="399">
        <v>100</v>
      </c>
      <c r="M164" s="326">
        <f t="shared" si="161"/>
        <v>-3950</v>
      </c>
      <c r="N164" s="326">
        <v>700</v>
      </c>
      <c r="O164" s="340" t="s">
        <v>631</v>
      </c>
      <c r="P164" s="401">
        <v>44428</v>
      </c>
      <c r="Q164" s="392"/>
      <c r="R164" s="393" t="s">
        <v>616</v>
      </c>
      <c r="S164" s="358"/>
      <c r="T164" s="358"/>
      <c r="U164" s="358"/>
      <c r="V164" s="358"/>
      <c r="W164" s="358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</row>
    <row r="165" spans="1:38" s="360" customFormat="1" ht="12.75" customHeight="1">
      <c r="A165" s="298">
        <v>24</v>
      </c>
      <c r="B165" s="336">
        <v>44428</v>
      </c>
      <c r="C165" s="306"/>
      <c r="D165" s="345" t="s">
        <v>1027</v>
      </c>
      <c r="E165" s="298" t="s">
        <v>617</v>
      </c>
      <c r="F165" s="298">
        <v>27.5</v>
      </c>
      <c r="G165" s="298">
        <v>17</v>
      </c>
      <c r="H165" s="298">
        <v>32.5</v>
      </c>
      <c r="I165" s="307">
        <v>45</v>
      </c>
      <c r="J165" s="368" t="s">
        <v>1009</v>
      </c>
      <c r="K165" s="404">
        <f t="shared" ref="K165:K167" si="163">H165-F165</f>
        <v>5</v>
      </c>
      <c r="L165" s="404">
        <v>100</v>
      </c>
      <c r="M165" s="405">
        <f t="shared" ref="M165:M167" si="164">(K165*N165)-100</f>
        <v>2650</v>
      </c>
      <c r="N165" s="405">
        <v>550</v>
      </c>
      <c r="O165" s="381" t="s">
        <v>615</v>
      </c>
      <c r="P165" s="466">
        <v>44428</v>
      </c>
      <c r="Q165" s="392"/>
      <c r="R165" s="393" t="s">
        <v>620</v>
      </c>
      <c r="S165" s="358"/>
      <c r="T165" s="358"/>
      <c r="U165" s="358"/>
      <c r="V165" s="358"/>
      <c r="W165" s="358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  <c r="AJ165" s="358"/>
      <c r="AK165" s="358"/>
      <c r="AL165" s="358"/>
    </row>
    <row r="166" spans="1:38" s="360" customFormat="1" ht="12.75" customHeight="1">
      <c r="A166" s="298">
        <v>25</v>
      </c>
      <c r="B166" s="336">
        <v>44428</v>
      </c>
      <c r="C166" s="306"/>
      <c r="D166" s="345" t="s">
        <v>1028</v>
      </c>
      <c r="E166" s="298" t="s">
        <v>617</v>
      </c>
      <c r="F166" s="298">
        <v>17</v>
      </c>
      <c r="G166" s="298"/>
      <c r="H166" s="298">
        <v>21.5</v>
      </c>
      <c r="I166" s="307" t="s">
        <v>1030</v>
      </c>
      <c r="J166" s="368" t="s">
        <v>1033</v>
      </c>
      <c r="K166" s="404">
        <f t="shared" si="163"/>
        <v>4.5</v>
      </c>
      <c r="L166" s="404">
        <v>100</v>
      </c>
      <c r="M166" s="405">
        <f t="shared" si="164"/>
        <v>1250</v>
      </c>
      <c r="N166" s="405">
        <v>300</v>
      </c>
      <c r="O166" s="381" t="s">
        <v>615</v>
      </c>
      <c r="P166" s="466">
        <v>44428</v>
      </c>
      <c r="Q166" s="392"/>
      <c r="R166" s="393" t="s">
        <v>616</v>
      </c>
      <c r="S166" s="358"/>
      <c r="T166" s="358"/>
      <c r="U166" s="358"/>
      <c r="V166" s="358"/>
      <c r="W166" s="358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  <c r="AI166" s="358"/>
      <c r="AJ166" s="358"/>
      <c r="AK166" s="358"/>
      <c r="AL166" s="358"/>
    </row>
    <row r="167" spans="1:38" s="360" customFormat="1" ht="12.75" customHeight="1">
      <c r="A167" s="302">
        <v>26</v>
      </c>
      <c r="B167" s="341">
        <v>44428</v>
      </c>
      <c r="C167" s="300"/>
      <c r="D167" s="342" t="s">
        <v>1029</v>
      </c>
      <c r="E167" s="302" t="s">
        <v>952</v>
      </c>
      <c r="F167" s="302">
        <v>15</v>
      </c>
      <c r="G167" s="302">
        <v>26</v>
      </c>
      <c r="H167" s="302">
        <v>26</v>
      </c>
      <c r="I167" s="343">
        <v>0.1</v>
      </c>
      <c r="J167" s="338" t="s">
        <v>1035</v>
      </c>
      <c r="K167" s="399">
        <f t="shared" si="163"/>
        <v>11</v>
      </c>
      <c r="L167" s="399">
        <v>100</v>
      </c>
      <c r="M167" s="326">
        <f t="shared" si="164"/>
        <v>3200</v>
      </c>
      <c r="N167" s="326">
        <v>300</v>
      </c>
      <c r="O167" s="340" t="s">
        <v>631</v>
      </c>
      <c r="P167" s="401">
        <v>44428</v>
      </c>
      <c r="Q167" s="392"/>
      <c r="R167" s="393" t="s">
        <v>616</v>
      </c>
      <c r="S167" s="358"/>
      <c r="T167" s="358"/>
      <c r="U167" s="358"/>
      <c r="V167" s="358"/>
      <c r="W167" s="358"/>
      <c r="X167" s="358"/>
      <c r="Y167" s="358"/>
      <c r="Z167" s="358"/>
      <c r="AA167" s="358"/>
      <c r="AB167" s="358"/>
      <c r="AC167" s="358"/>
      <c r="AD167" s="358"/>
      <c r="AE167" s="358"/>
      <c r="AF167" s="358"/>
      <c r="AG167" s="358"/>
      <c r="AH167" s="358"/>
      <c r="AI167" s="358"/>
      <c r="AJ167" s="358"/>
      <c r="AK167" s="358"/>
      <c r="AL167" s="358"/>
    </row>
    <row r="168" spans="1:38" s="360" customFormat="1" ht="12.75" customHeight="1">
      <c r="A168" s="420">
        <v>27</v>
      </c>
      <c r="B168" s="447">
        <v>44428</v>
      </c>
      <c r="C168" s="422"/>
      <c r="D168" s="423" t="s">
        <v>1028</v>
      </c>
      <c r="E168" s="420" t="s">
        <v>617</v>
      </c>
      <c r="F168" s="420">
        <v>15.5</v>
      </c>
      <c r="G168" s="420"/>
      <c r="H168" s="420">
        <v>15.5</v>
      </c>
      <c r="I168" s="424" t="s">
        <v>1030</v>
      </c>
      <c r="J168" s="425" t="s">
        <v>1010</v>
      </c>
      <c r="K168" s="426">
        <f t="shared" ref="K168:K169" si="165">H168-F168</f>
        <v>0</v>
      </c>
      <c r="L168" s="426">
        <v>100</v>
      </c>
      <c r="M168" s="427">
        <f t="shared" ref="M168:M169" si="166">(K168*N168)-100</f>
        <v>-100</v>
      </c>
      <c r="N168" s="427">
        <v>300</v>
      </c>
      <c r="O168" s="428" t="s">
        <v>743</v>
      </c>
      <c r="P168" s="429">
        <v>44428</v>
      </c>
      <c r="Q168" s="392"/>
      <c r="R168" s="393" t="s">
        <v>616</v>
      </c>
      <c r="S168" s="358"/>
      <c r="T168" s="358"/>
      <c r="U168" s="358"/>
      <c r="V168" s="358"/>
      <c r="W168" s="358"/>
      <c r="X168" s="358"/>
      <c r="Y168" s="358"/>
      <c r="Z168" s="358"/>
      <c r="AA168" s="358"/>
      <c r="AB168" s="358"/>
      <c r="AC168" s="358"/>
      <c r="AD168" s="358"/>
      <c r="AE168" s="358"/>
      <c r="AF168" s="358"/>
      <c r="AG168" s="358"/>
      <c r="AH168" s="358"/>
      <c r="AI168" s="358"/>
      <c r="AJ168" s="358"/>
      <c r="AK168" s="358"/>
      <c r="AL168" s="358"/>
    </row>
    <row r="169" spans="1:38" s="360" customFormat="1" ht="12.75" customHeight="1">
      <c r="A169" s="298">
        <v>28</v>
      </c>
      <c r="B169" s="336">
        <v>44428</v>
      </c>
      <c r="C169" s="306"/>
      <c r="D169" s="345" t="s">
        <v>1031</v>
      </c>
      <c r="E169" s="298" t="s">
        <v>617</v>
      </c>
      <c r="F169" s="298">
        <v>19</v>
      </c>
      <c r="G169" s="298">
        <v>10</v>
      </c>
      <c r="H169" s="298">
        <v>24.5</v>
      </c>
      <c r="I169" s="307" t="s">
        <v>1011</v>
      </c>
      <c r="J169" s="368" t="s">
        <v>633</v>
      </c>
      <c r="K169" s="404">
        <f t="shared" si="165"/>
        <v>5.5</v>
      </c>
      <c r="L169" s="404">
        <v>100</v>
      </c>
      <c r="M169" s="405">
        <f t="shared" si="166"/>
        <v>2925</v>
      </c>
      <c r="N169" s="405">
        <v>550</v>
      </c>
      <c r="O169" s="381" t="s">
        <v>615</v>
      </c>
      <c r="P169" s="406">
        <v>44431</v>
      </c>
      <c r="Q169" s="392"/>
      <c r="R169" s="393" t="s">
        <v>620</v>
      </c>
      <c r="S169" s="358"/>
      <c r="T169" s="358"/>
      <c r="U169" s="358"/>
      <c r="V169" s="358"/>
      <c r="W169" s="358"/>
      <c r="X169" s="358"/>
      <c r="Y169" s="358"/>
      <c r="Z169" s="358"/>
      <c r="AA169" s="358"/>
      <c r="AB169" s="358"/>
      <c r="AC169" s="358"/>
      <c r="AD169" s="358"/>
      <c r="AE169" s="358"/>
      <c r="AF169" s="358"/>
      <c r="AG169" s="358"/>
      <c r="AH169" s="358"/>
      <c r="AI169" s="358"/>
      <c r="AJ169" s="358"/>
      <c r="AK169" s="358"/>
      <c r="AL169" s="358"/>
    </row>
    <row r="170" spans="1:38" s="360" customFormat="1" ht="12.75" customHeight="1">
      <c r="A170" s="298">
        <v>29</v>
      </c>
      <c r="B170" s="336">
        <v>44428</v>
      </c>
      <c r="C170" s="306"/>
      <c r="D170" s="345" t="s">
        <v>1032</v>
      </c>
      <c r="E170" s="298" t="s">
        <v>617</v>
      </c>
      <c r="F170" s="298">
        <v>62</v>
      </c>
      <c r="G170" s="298">
        <v>14</v>
      </c>
      <c r="H170" s="298">
        <v>77.5</v>
      </c>
      <c r="I170" s="307">
        <v>120</v>
      </c>
      <c r="J170" s="368" t="s">
        <v>1034</v>
      </c>
      <c r="K170" s="404">
        <f t="shared" ref="K170:K171" si="167">H170-F170</f>
        <v>15.5</v>
      </c>
      <c r="L170" s="404">
        <v>100</v>
      </c>
      <c r="M170" s="405">
        <f t="shared" ref="M170:M171" si="168">(K170*N170)-100</f>
        <v>675</v>
      </c>
      <c r="N170" s="405">
        <v>50</v>
      </c>
      <c r="O170" s="381" t="s">
        <v>615</v>
      </c>
      <c r="P170" s="466">
        <v>44428</v>
      </c>
      <c r="Q170" s="392"/>
      <c r="R170" s="393" t="s">
        <v>616</v>
      </c>
      <c r="S170" s="358"/>
      <c r="T170" s="358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  <c r="AI170" s="358"/>
      <c r="AJ170" s="358"/>
      <c r="AK170" s="358"/>
      <c r="AL170" s="358"/>
    </row>
    <row r="171" spans="1:38" s="360" customFormat="1" ht="12.75" customHeight="1">
      <c r="A171" s="298">
        <v>30</v>
      </c>
      <c r="B171" s="336">
        <v>44428</v>
      </c>
      <c r="C171" s="306"/>
      <c r="D171" s="345" t="s">
        <v>1028</v>
      </c>
      <c r="E171" s="298" t="s">
        <v>617</v>
      </c>
      <c r="F171" s="298">
        <v>13.5</v>
      </c>
      <c r="G171" s="298"/>
      <c r="H171" s="298">
        <v>16.5</v>
      </c>
      <c r="I171" s="307">
        <v>40</v>
      </c>
      <c r="J171" s="368" t="s">
        <v>918</v>
      </c>
      <c r="K171" s="404">
        <f t="shared" si="167"/>
        <v>3</v>
      </c>
      <c r="L171" s="404">
        <v>100</v>
      </c>
      <c r="M171" s="405">
        <f t="shared" si="168"/>
        <v>800</v>
      </c>
      <c r="N171" s="405">
        <v>300</v>
      </c>
      <c r="O171" s="381" t="s">
        <v>615</v>
      </c>
      <c r="P171" s="406">
        <v>44432</v>
      </c>
      <c r="Q171" s="392"/>
      <c r="R171" s="393" t="s">
        <v>616</v>
      </c>
      <c r="S171" s="358"/>
      <c r="T171" s="358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  <c r="AI171" s="358"/>
      <c r="AJ171" s="358"/>
      <c r="AK171" s="358"/>
      <c r="AL171" s="358"/>
    </row>
    <row r="172" spans="1:38" s="360" customFormat="1" ht="12.75" customHeight="1">
      <c r="A172" s="298">
        <v>31</v>
      </c>
      <c r="B172" s="336">
        <v>44431</v>
      </c>
      <c r="C172" s="306"/>
      <c r="D172" s="345" t="s">
        <v>1052</v>
      </c>
      <c r="E172" s="298" t="s">
        <v>617</v>
      </c>
      <c r="F172" s="298">
        <v>62</v>
      </c>
      <c r="G172" s="298">
        <v>14</v>
      </c>
      <c r="H172" s="298">
        <v>80</v>
      </c>
      <c r="I172" s="307">
        <v>120</v>
      </c>
      <c r="J172" s="368" t="s">
        <v>953</v>
      </c>
      <c r="K172" s="404">
        <f t="shared" ref="K172" si="169">H172-F172</f>
        <v>18</v>
      </c>
      <c r="L172" s="404">
        <v>100</v>
      </c>
      <c r="M172" s="405">
        <f t="shared" ref="M172" si="170">(K172*N172)-100</f>
        <v>800</v>
      </c>
      <c r="N172" s="405">
        <v>50</v>
      </c>
      <c r="O172" s="381" t="s">
        <v>615</v>
      </c>
      <c r="P172" s="466">
        <v>44431</v>
      </c>
      <c r="Q172" s="392"/>
      <c r="R172" s="393" t="s">
        <v>616</v>
      </c>
      <c r="S172" s="358"/>
      <c r="T172" s="358"/>
      <c r="U172" s="358"/>
      <c r="V172" s="358"/>
      <c r="W172" s="358"/>
      <c r="X172" s="358"/>
      <c r="Y172" s="358"/>
      <c r="Z172" s="358"/>
      <c r="AA172" s="358"/>
      <c r="AB172" s="358"/>
      <c r="AC172" s="358"/>
      <c r="AD172" s="358"/>
      <c r="AE172" s="358"/>
      <c r="AF172" s="358"/>
      <c r="AG172" s="358"/>
      <c r="AH172" s="358"/>
      <c r="AI172" s="358"/>
      <c r="AJ172" s="358"/>
      <c r="AK172" s="358"/>
      <c r="AL172" s="358"/>
    </row>
    <row r="173" spans="1:38" s="360" customFormat="1" ht="12.75" customHeight="1">
      <c r="A173" s="298">
        <v>32</v>
      </c>
      <c r="B173" s="336">
        <v>44431</v>
      </c>
      <c r="C173" s="306"/>
      <c r="D173" s="345" t="s">
        <v>1056</v>
      </c>
      <c r="E173" s="298" t="s">
        <v>617</v>
      </c>
      <c r="F173" s="298">
        <v>5.75</v>
      </c>
      <c r="G173" s="298">
        <v>2.5</v>
      </c>
      <c r="H173" s="298">
        <v>7.75</v>
      </c>
      <c r="I173" s="307">
        <v>14</v>
      </c>
      <c r="J173" s="368" t="s">
        <v>967</v>
      </c>
      <c r="K173" s="404">
        <f t="shared" ref="K173" si="171">H173-F173</f>
        <v>2</v>
      </c>
      <c r="L173" s="404">
        <v>100</v>
      </c>
      <c r="M173" s="405">
        <f t="shared" ref="M173" si="172">(K173*N173)-100</f>
        <v>2700</v>
      </c>
      <c r="N173" s="405">
        <v>1400</v>
      </c>
      <c r="O173" s="381" t="s">
        <v>615</v>
      </c>
      <c r="P173" s="466">
        <v>44431</v>
      </c>
      <c r="Q173" s="392"/>
      <c r="R173" s="393" t="s">
        <v>620</v>
      </c>
      <c r="S173" s="358"/>
      <c r="T173" s="358"/>
      <c r="U173" s="358"/>
      <c r="V173" s="358"/>
      <c r="W173" s="358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358"/>
      <c r="AJ173" s="358"/>
      <c r="AK173" s="358"/>
      <c r="AL173" s="358"/>
    </row>
    <row r="174" spans="1:38" s="360" customFormat="1" ht="12.75" customHeight="1">
      <c r="A174" s="298">
        <v>33</v>
      </c>
      <c r="B174" s="336">
        <v>44431</v>
      </c>
      <c r="C174" s="306"/>
      <c r="D174" s="345" t="s">
        <v>1031</v>
      </c>
      <c r="E174" s="298" t="s">
        <v>617</v>
      </c>
      <c r="F174" s="298">
        <v>14</v>
      </c>
      <c r="G174" s="298">
        <v>5</v>
      </c>
      <c r="H174" s="298">
        <v>18</v>
      </c>
      <c r="I174" s="307">
        <v>25</v>
      </c>
      <c r="J174" s="368" t="s">
        <v>1017</v>
      </c>
      <c r="K174" s="404">
        <f t="shared" ref="K174:K175" si="173">H174-F174</f>
        <v>4</v>
      </c>
      <c r="L174" s="404">
        <v>100</v>
      </c>
      <c r="M174" s="405">
        <f t="shared" ref="M174:M175" si="174">(K174*N174)-100</f>
        <v>2100</v>
      </c>
      <c r="N174" s="405">
        <v>550</v>
      </c>
      <c r="O174" s="381" t="s">
        <v>615</v>
      </c>
      <c r="P174" s="466">
        <v>44431</v>
      </c>
      <c r="Q174" s="392"/>
      <c r="R174" s="393" t="s">
        <v>620</v>
      </c>
      <c r="S174" s="358"/>
      <c r="T174" s="358"/>
      <c r="U174" s="358"/>
      <c r="V174" s="358"/>
      <c r="W174" s="358"/>
      <c r="X174" s="358"/>
      <c r="Y174" s="358"/>
      <c r="Z174" s="358"/>
      <c r="AA174" s="358"/>
      <c r="AB174" s="358"/>
      <c r="AC174" s="358"/>
      <c r="AD174" s="358"/>
      <c r="AE174" s="358"/>
      <c r="AF174" s="358"/>
      <c r="AG174" s="358"/>
      <c r="AH174" s="358"/>
      <c r="AI174" s="358"/>
      <c r="AJ174" s="358"/>
      <c r="AK174" s="358"/>
      <c r="AL174" s="358"/>
    </row>
    <row r="175" spans="1:38" s="360" customFormat="1" ht="12.75" customHeight="1">
      <c r="A175" s="302">
        <v>34</v>
      </c>
      <c r="B175" s="454">
        <v>44431</v>
      </c>
      <c r="C175" s="300"/>
      <c r="D175" s="342" t="s">
        <v>1027</v>
      </c>
      <c r="E175" s="302" t="s">
        <v>617</v>
      </c>
      <c r="F175" s="302">
        <v>17</v>
      </c>
      <c r="G175" s="302">
        <v>8.5</v>
      </c>
      <c r="H175" s="302">
        <v>8.5</v>
      </c>
      <c r="I175" s="343" t="s">
        <v>1011</v>
      </c>
      <c r="J175" s="338" t="s">
        <v>902</v>
      </c>
      <c r="K175" s="399">
        <f t="shared" si="173"/>
        <v>-8.5</v>
      </c>
      <c r="L175" s="399">
        <v>100</v>
      </c>
      <c r="M175" s="326">
        <f t="shared" si="174"/>
        <v>-4775</v>
      </c>
      <c r="N175" s="326">
        <v>550</v>
      </c>
      <c r="O175" s="340" t="s">
        <v>631</v>
      </c>
      <c r="P175" s="401">
        <v>44432</v>
      </c>
      <c r="Q175" s="392"/>
      <c r="R175" s="393" t="s">
        <v>620</v>
      </c>
      <c r="S175" s="358"/>
      <c r="T175" s="358"/>
      <c r="U175" s="358"/>
      <c r="V175" s="358"/>
      <c r="W175" s="358"/>
      <c r="X175" s="358"/>
      <c r="Y175" s="358"/>
      <c r="Z175" s="358"/>
      <c r="AA175" s="358"/>
      <c r="AB175" s="358"/>
      <c r="AC175" s="358"/>
      <c r="AD175" s="358"/>
      <c r="AE175" s="358"/>
      <c r="AF175" s="358"/>
      <c r="AG175" s="358"/>
      <c r="AH175" s="358"/>
      <c r="AI175" s="358"/>
      <c r="AJ175" s="358"/>
      <c r="AK175" s="358"/>
      <c r="AL175" s="358"/>
    </row>
    <row r="176" spans="1:38" s="360" customFormat="1" ht="12.75" customHeight="1">
      <c r="A176" s="302">
        <v>35</v>
      </c>
      <c r="B176" s="454">
        <v>44431</v>
      </c>
      <c r="C176" s="300"/>
      <c r="D176" s="342" t="s">
        <v>1057</v>
      </c>
      <c r="E176" s="302" t="s">
        <v>952</v>
      </c>
      <c r="F176" s="302">
        <v>12</v>
      </c>
      <c r="G176" s="302">
        <v>20</v>
      </c>
      <c r="H176" s="302">
        <v>20</v>
      </c>
      <c r="I176" s="343">
        <v>0.1</v>
      </c>
      <c r="J176" s="338" t="s">
        <v>1005</v>
      </c>
      <c r="K176" s="339">
        <f>F176-H176</f>
        <v>-8</v>
      </c>
      <c r="L176" s="339">
        <v>100</v>
      </c>
      <c r="M176" s="338">
        <f t="shared" ref="M176:M178" si="175">(K176*N176)-100</f>
        <v>-4100</v>
      </c>
      <c r="N176" s="303">
        <v>500</v>
      </c>
      <c r="O176" s="340" t="s">
        <v>631</v>
      </c>
      <c r="P176" s="318">
        <v>44432</v>
      </c>
      <c r="Q176" s="392"/>
      <c r="R176" s="393" t="s">
        <v>616</v>
      </c>
      <c r="S176" s="358"/>
      <c r="T176" s="358"/>
      <c r="U176" s="358"/>
      <c r="V176" s="358"/>
      <c r="W176" s="358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358"/>
      <c r="AJ176" s="358"/>
      <c r="AK176" s="358"/>
      <c r="AL176" s="358"/>
    </row>
    <row r="177" spans="1:38" s="360" customFormat="1" ht="12.75" customHeight="1">
      <c r="A177" s="298">
        <v>36</v>
      </c>
      <c r="B177" s="336">
        <v>44432</v>
      </c>
      <c r="C177" s="306"/>
      <c r="D177" s="345" t="s">
        <v>1061</v>
      </c>
      <c r="E177" s="298" t="s">
        <v>617</v>
      </c>
      <c r="F177" s="298">
        <v>9.5</v>
      </c>
      <c r="G177" s="298">
        <v>1</v>
      </c>
      <c r="H177" s="298">
        <v>14</v>
      </c>
      <c r="I177" s="307">
        <v>25</v>
      </c>
      <c r="J177" s="368" t="s">
        <v>1062</v>
      </c>
      <c r="K177" s="404">
        <f t="shared" ref="K177:K178" si="176">H177-F177</f>
        <v>4.5</v>
      </c>
      <c r="L177" s="404">
        <v>100</v>
      </c>
      <c r="M177" s="405">
        <f t="shared" si="175"/>
        <v>2375</v>
      </c>
      <c r="N177" s="405">
        <v>550</v>
      </c>
      <c r="O177" s="381" t="s">
        <v>615</v>
      </c>
      <c r="P177" s="466">
        <v>44432</v>
      </c>
      <c r="Q177" s="392"/>
      <c r="R177" s="393" t="s">
        <v>616</v>
      </c>
      <c r="S177" s="358"/>
      <c r="T177" s="358"/>
      <c r="U177" s="358"/>
      <c r="V177" s="358"/>
      <c r="W177" s="358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358"/>
      <c r="AJ177" s="358"/>
      <c r="AK177" s="358"/>
      <c r="AL177" s="358"/>
    </row>
    <row r="178" spans="1:38" s="360" customFormat="1" ht="12.75" customHeight="1">
      <c r="A178" s="302">
        <v>37</v>
      </c>
      <c r="B178" s="482">
        <v>44432</v>
      </c>
      <c r="C178" s="300"/>
      <c r="D178" s="342" t="s">
        <v>1068</v>
      </c>
      <c r="E178" s="302" t="s">
        <v>617</v>
      </c>
      <c r="F178" s="302">
        <v>3.5</v>
      </c>
      <c r="G178" s="302"/>
      <c r="H178" s="302">
        <v>0.7</v>
      </c>
      <c r="I178" s="488" t="s">
        <v>1069</v>
      </c>
      <c r="J178" s="338" t="s">
        <v>1079</v>
      </c>
      <c r="K178" s="399">
        <f t="shared" si="176"/>
        <v>-2.8</v>
      </c>
      <c r="L178" s="399">
        <v>100</v>
      </c>
      <c r="M178" s="326">
        <f t="shared" si="175"/>
        <v>-4019.9999999999995</v>
      </c>
      <c r="N178" s="326">
        <v>1400</v>
      </c>
      <c r="O178" s="340" t="s">
        <v>631</v>
      </c>
      <c r="P178" s="401">
        <v>44433</v>
      </c>
      <c r="Q178" s="392"/>
      <c r="R178" s="393" t="s">
        <v>620</v>
      </c>
      <c r="S178" s="358"/>
      <c r="T178" s="358"/>
      <c r="U178" s="358"/>
      <c r="V178" s="358"/>
      <c r="W178" s="358"/>
      <c r="X178" s="358"/>
      <c r="Y178" s="358"/>
      <c r="Z178" s="358"/>
      <c r="AA178" s="358"/>
      <c r="AB178" s="358"/>
      <c r="AC178" s="358"/>
      <c r="AD178" s="358"/>
      <c r="AE178" s="358"/>
      <c r="AF178" s="358"/>
      <c r="AG178" s="358"/>
      <c r="AH178" s="358"/>
      <c r="AI178" s="358"/>
      <c r="AJ178" s="358"/>
      <c r="AK178" s="358"/>
      <c r="AL178" s="358"/>
    </row>
    <row r="179" spans="1:38" s="360" customFormat="1" ht="12.75" customHeight="1">
      <c r="A179" s="298">
        <v>38</v>
      </c>
      <c r="B179" s="336">
        <v>44432</v>
      </c>
      <c r="C179" s="306"/>
      <c r="D179" s="345" t="s">
        <v>1031</v>
      </c>
      <c r="E179" s="298" t="s">
        <v>617</v>
      </c>
      <c r="F179" s="298">
        <v>14</v>
      </c>
      <c r="G179" s="298">
        <v>5</v>
      </c>
      <c r="H179" s="298">
        <v>21</v>
      </c>
      <c r="I179" s="307">
        <v>25</v>
      </c>
      <c r="J179" s="368" t="s">
        <v>1081</v>
      </c>
      <c r="K179" s="404">
        <f t="shared" ref="K179" si="177">H179-F179</f>
        <v>7</v>
      </c>
      <c r="L179" s="404">
        <v>100</v>
      </c>
      <c r="M179" s="405">
        <f t="shared" ref="M179" si="178">(K179*N179)-100</f>
        <v>3750</v>
      </c>
      <c r="N179" s="405">
        <v>550</v>
      </c>
      <c r="O179" s="381" t="s">
        <v>615</v>
      </c>
      <c r="P179" s="406">
        <v>44433</v>
      </c>
      <c r="Q179" s="392"/>
      <c r="R179" s="393" t="s">
        <v>616</v>
      </c>
      <c r="S179" s="358"/>
      <c r="T179" s="358"/>
      <c r="U179" s="358"/>
      <c r="V179" s="358"/>
      <c r="W179" s="358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358"/>
      <c r="AJ179" s="358"/>
      <c r="AK179" s="358"/>
      <c r="AL179" s="358"/>
    </row>
    <row r="180" spans="1:38" s="360" customFormat="1" ht="12.75" customHeight="1">
      <c r="A180" s="302">
        <v>39</v>
      </c>
      <c r="B180" s="482">
        <v>44432</v>
      </c>
      <c r="C180" s="300"/>
      <c r="D180" s="342" t="s">
        <v>1077</v>
      </c>
      <c r="E180" s="302" t="s">
        <v>617</v>
      </c>
      <c r="F180" s="302">
        <v>72</v>
      </c>
      <c r="G180" s="302">
        <v>17</v>
      </c>
      <c r="H180" s="302">
        <v>22</v>
      </c>
      <c r="I180" s="343" t="s">
        <v>1078</v>
      </c>
      <c r="J180" s="338" t="s">
        <v>1080</v>
      </c>
      <c r="K180" s="399">
        <f t="shared" ref="K180:K184" si="179">H180-F180</f>
        <v>-50</v>
      </c>
      <c r="L180" s="399">
        <v>100</v>
      </c>
      <c r="M180" s="326">
        <f t="shared" ref="M180:M184" si="180">(K180*N180)-100</f>
        <v>-2600</v>
      </c>
      <c r="N180" s="326">
        <v>50</v>
      </c>
      <c r="O180" s="340" t="s">
        <v>631</v>
      </c>
      <c r="P180" s="401">
        <v>44433</v>
      </c>
      <c r="Q180" s="392"/>
      <c r="R180" s="393" t="s">
        <v>616</v>
      </c>
      <c r="S180" s="358"/>
      <c r="T180" s="358"/>
      <c r="U180" s="358"/>
      <c r="V180" s="358"/>
      <c r="W180" s="358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358"/>
      <c r="AJ180" s="358"/>
      <c r="AK180" s="358"/>
      <c r="AL180" s="358"/>
    </row>
    <row r="181" spans="1:38" s="360" customFormat="1" ht="12.75" customHeight="1">
      <c r="A181" s="420">
        <v>40</v>
      </c>
      <c r="B181" s="497">
        <v>44433</v>
      </c>
      <c r="C181" s="422"/>
      <c r="D181" s="423" t="s">
        <v>1074</v>
      </c>
      <c r="E181" s="420" t="s">
        <v>617</v>
      </c>
      <c r="F181" s="420">
        <v>7.75</v>
      </c>
      <c r="G181" s="420"/>
      <c r="H181" s="420">
        <v>8.75</v>
      </c>
      <c r="I181" s="424">
        <v>20</v>
      </c>
      <c r="J181" s="425" t="s">
        <v>1059</v>
      </c>
      <c r="K181" s="426">
        <f t="shared" si="179"/>
        <v>1</v>
      </c>
      <c r="L181" s="426">
        <v>100</v>
      </c>
      <c r="M181" s="427">
        <f t="shared" si="180"/>
        <v>450</v>
      </c>
      <c r="N181" s="427">
        <v>550</v>
      </c>
      <c r="O181" s="428" t="s">
        <v>743</v>
      </c>
      <c r="P181" s="429">
        <v>44434</v>
      </c>
      <c r="Q181" s="392"/>
      <c r="R181" s="393" t="s">
        <v>620</v>
      </c>
      <c r="S181" s="358"/>
      <c r="T181" s="358"/>
      <c r="U181" s="358"/>
      <c r="V181" s="358"/>
      <c r="W181" s="358"/>
      <c r="X181" s="358"/>
      <c r="Y181" s="358"/>
      <c r="Z181" s="358"/>
      <c r="AA181" s="358"/>
      <c r="AB181" s="358"/>
      <c r="AC181" s="358"/>
      <c r="AD181" s="358"/>
      <c r="AE181" s="358"/>
      <c r="AF181" s="358"/>
      <c r="AG181" s="358"/>
      <c r="AH181" s="358"/>
      <c r="AI181" s="358"/>
      <c r="AJ181" s="358"/>
      <c r="AK181" s="358"/>
      <c r="AL181" s="358"/>
    </row>
    <row r="182" spans="1:38" s="360" customFormat="1" ht="12.75" customHeight="1">
      <c r="A182" s="420">
        <v>41</v>
      </c>
      <c r="B182" s="497">
        <v>44433</v>
      </c>
      <c r="C182" s="422"/>
      <c r="D182" s="423" t="s">
        <v>1075</v>
      </c>
      <c r="E182" s="420" t="s">
        <v>617</v>
      </c>
      <c r="F182" s="420">
        <v>14</v>
      </c>
      <c r="G182" s="420"/>
      <c r="H182" s="420">
        <v>16</v>
      </c>
      <c r="I182" s="424">
        <v>25</v>
      </c>
      <c r="J182" s="425" t="s">
        <v>967</v>
      </c>
      <c r="K182" s="426">
        <f t="shared" si="179"/>
        <v>2</v>
      </c>
      <c r="L182" s="426">
        <v>100</v>
      </c>
      <c r="M182" s="427">
        <f t="shared" si="180"/>
        <v>500</v>
      </c>
      <c r="N182" s="427">
        <v>300</v>
      </c>
      <c r="O182" s="428" t="s">
        <v>743</v>
      </c>
      <c r="P182" s="429">
        <v>44434</v>
      </c>
      <c r="Q182" s="392"/>
      <c r="R182" s="393" t="s">
        <v>620</v>
      </c>
      <c r="S182" s="358"/>
      <c r="T182" s="358"/>
      <c r="U182" s="358"/>
      <c r="V182" s="358"/>
      <c r="W182" s="358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58"/>
    </row>
    <row r="183" spans="1:38" s="360" customFormat="1" ht="12.75" customHeight="1">
      <c r="A183" s="420">
        <v>42</v>
      </c>
      <c r="B183" s="497">
        <v>44433</v>
      </c>
      <c r="C183" s="422"/>
      <c r="D183" s="423" t="s">
        <v>1031</v>
      </c>
      <c r="E183" s="420" t="s">
        <v>617</v>
      </c>
      <c r="F183" s="420">
        <v>7</v>
      </c>
      <c r="G183" s="420"/>
      <c r="H183" s="420">
        <v>7</v>
      </c>
      <c r="I183" s="424" t="s">
        <v>1076</v>
      </c>
      <c r="J183" s="425" t="s">
        <v>1010</v>
      </c>
      <c r="K183" s="426">
        <f t="shared" si="179"/>
        <v>0</v>
      </c>
      <c r="L183" s="426">
        <v>100</v>
      </c>
      <c r="M183" s="427">
        <f t="shared" si="180"/>
        <v>-100</v>
      </c>
      <c r="N183" s="427">
        <v>550</v>
      </c>
      <c r="O183" s="428" t="s">
        <v>743</v>
      </c>
      <c r="P183" s="429">
        <v>44434</v>
      </c>
      <c r="Q183" s="392"/>
      <c r="R183" s="393" t="s">
        <v>616</v>
      </c>
      <c r="S183" s="358"/>
      <c r="T183" s="358"/>
      <c r="U183" s="358"/>
      <c r="V183" s="358"/>
      <c r="W183" s="358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58"/>
    </row>
    <row r="184" spans="1:38" s="360" customFormat="1" ht="12.75" customHeight="1">
      <c r="A184" s="298">
        <v>43</v>
      </c>
      <c r="B184" s="489">
        <v>44434</v>
      </c>
      <c r="C184" s="306"/>
      <c r="D184" s="345" t="s">
        <v>1096</v>
      </c>
      <c r="E184" s="298" t="s">
        <v>617</v>
      </c>
      <c r="F184" s="298">
        <v>49</v>
      </c>
      <c r="G184" s="298">
        <v>36</v>
      </c>
      <c r="H184" s="298">
        <v>53.25</v>
      </c>
      <c r="I184" s="307" t="s">
        <v>1097</v>
      </c>
      <c r="J184" s="368" t="s">
        <v>885</v>
      </c>
      <c r="K184" s="404">
        <f t="shared" si="179"/>
        <v>4.25</v>
      </c>
      <c r="L184" s="404">
        <v>100</v>
      </c>
      <c r="M184" s="405">
        <f t="shared" si="180"/>
        <v>1175</v>
      </c>
      <c r="N184" s="405">
        <v>300</v>
      </c>
      <c r="O184" s="381" t="s">
        <v>615</v>
      </c>
      <c r="P184" s="406">
        <v>44438</v>
      </c>
      <c r="Q184" s="392"/>
      <c r="R184" s="393" t="s">
        <v>616</v>
      </c>
      <c r="S184" s="358"/>
      <c r="T184" s="358"/>
      <c r="U184" s="358"/>
      <c r="V184" s="358"/>
      <c r="W184" s="358"/>
      <c r="X184" s="358"/>
      <c r="Y184" s="358"/>
      <c r="Z184" s="358"/>
      <c r="AA184" s="358"/>
      <c r="AB184" s="358"/>
      <c r="AC184" s="358"/>
      <c r="AD184" s="358"/>
      <c r="AE184" s="358"/>
      <c r="AF184" s="358"/>
      <c r="AG184" s="358"/>
      <c r="AH184" s="358"/>
      <c r="AI184" s="358"/>
      <c r="AJ184" s="358"/>
      <c r="AK184" s="358"/>
      <c r="AL184" s="358"/>
    </row>
    <row r="185" spans="1:38" s="360" customFormat="1" ht="12.75" customHeight="1">
      <c r="A185" s="514">
        <v>44</v>
      </c>
      <c r="B185" s="332">
        <v>44434</v>
      </c>
      <c r="C185" s="515"/>
      <c r="D185" s="345" t="s">
        <v>1098</v>
      </c>
      <c r="E185" s="298" t="s">
        <v>617</v>
      </c>
      <c r="F185" s="298">
        <v>47</v>
      </c>
      <c r="G185" s="298">
        <v>29</v>
      </c>
      <c r="H185" s="298">
        <v>55</v>
      </c>
      <c r="I185" s="307" t="s">
        <v>989</v>
      </c>
      <c r="J185" s="368" t="s">
        <v>1110</v>
      </c>
      <c r="K185" s="404">
        <f t="shared" ref="K185:K187" si="181">H185-F185</f>
        <v>8</v>
      </c>
      <c r="L185" s="404">
        <v>100</v>
      </c>
      <c r="M185" s="405">
        <f t="shared" ref="M185:M187" si="182">(K185*N185)-100</f>
        <v>1900</v>
      </c>
      <c r="N185" s="405">
        <v>250</v>
      </c>
      <c r="O185" s="381" t="s">
        <v>615</v>
      </c>
      <c r="P185" s="406">
        <v>44435</v>
      </c>
      <c r="Q185" s="392"/>
      <c r="R185" s="393" t="s">
        <v>616</v>
      </c>
      <c r="S185" s="358"/>
      <c r="T185" s="358"/>
      <c r="U185" s="358"/>
      <c r="V185" s="358"/>
      <c r="W185" s="358"/>
      <c r="X185" s="358"/>
      <c r="Y185" s="358"/>
      <c r="Z185" s="358"/>
      <c r="AA185" s="358"/>
      <c r="AB185" s="358"/>
      <c r="AC185" s="358"/>
      <c r="AD185" s="358"/>
      <c r="AE185" s="358"/>
      <c r="AF185" s="358"/>
      <c r="AG185" s="358"/>
      <c r="AH185" s="358"/>
      <c r="AI185" s="358"/>
      <c r="AJ185" s="358"/>
      <c r="AK185" s="358"/>
      <c r="AL185" s="358"/>
    </row>
    <row r="186" spans="1:38" s="360" customFormat="1" ht="12.75" customHeight="1">
      <c r="A186" s="514">
        <v>45</v>
      </c>
      <c r="B186" s="332">
        <v>44434</v>
      </c>
      <c r="C186" s="515"/>
      <c r="D186" s="345" t="s">
        <v>1099</v>
      </c>
      <c r="E186" s="298" t="s">
        <v>617</v>
      </c>
      <c r="F186" s="298">
        <v>58</v>
      </c>
      <c r="G186" s="298">
        <v>17</v>
      </c>
      <c r="H186" s="298">
        <v>69</v>
      </c>
      <c r="I186" s="307">
        <v>120</v>
      </c>
      <c r="J186" s="368" t="s">
        <v>945</v>
      </c>
      <c r="K186" s="404">
        <f t="shared" si="181"/>
        <v>11</v>
      </c>
      <c r="L186" s="404">
        <v>100</v>
      </c>
      <c r="M186" s="405">
        <f t="shared" si="182"/>
        <v>450</v>
      </c>
      <c r="N186" s="405">
        <v>50</v>
      </c>
      <c r="O186" s="381" t="s">
        <v>615</v>
      </c>
      <c r="P186" s="406">
        <v>44435</v>
      </c>
      <c r="Q186" s="392"/>
      <c r="R186" s="393" t="s">
        <v>616</v>
      </c>
      <c r="S186" s="358"/>
      <c r="T186" s="358"/>
      <c r="U186" s="358"/>
      <c r="V186" s="358"/>
      <c r="W186" s="358"/>
      <c r="X186" s="358"/>
      <c r="Y186" s="358"/>
      <c r="Z186" s="358"/>
      <c r="AA186" s="358"/>
      <c r="AB186" s="358"/>
      <c r="AC186" s="358"/>
      <c r="AD186" s="358"/>
      <c r="AE186" s="358"/>
      <c r="AF186" s="358"/>
      <c r="AG186" s="358"/>
      <c r="AH186" s="358"/>
      <c r="AI186" s="358"/>
      <c r="AJ186" s="358"/>
      <c r="AK186" s="358"/>
      <c r="AL186" s="358"/>
    </row>
    <row r="187" spans="1:38" s="360" customFormat="1" ht="12.75" customHeight="1">
      <c r="A187" s="302">
        <v>46</v>
      </c>
      <c r="B187" s="503">
        <v>44435</v>
      </c>
      <c r="C187" s="300"/>
      <c r="D187" s="342" t="s">
        <v>1111</v>
      </c>
      <c r="E187" s="302" t="s">
        <v>617</v>
      </c>
      <c r="F187" s="302">
        <v>57</v>
      </c>
      <c r="G187" s="302">
        <v>17</v>
      </c>
      <c r="H187" s="302">
        <v>17</v>
      </c>
      <c r="I187" s="343" t="s">
        <v>1112</v>
      </c>
      <c r="J187" s="338" t="s">
        <v>1134</v>
      </c>
      <c r="K187" s="399">
        <f t="shared" si="181"/>
        <v>-40</v>
      </c>
      <c r="L187" s="399">
        <v>100</v>
      </c>
      <c r="M187" s="326">
        <f t="shared" si="182"/>
        <v>-2100</v>
      </c>
      <c r="N187" s="326">
        <v>50</v>
      </c>
      <c r="O187" s="340" t="s">
        <v>631</v>
      </c>
      <c r="P187" s="401">
        <v>44438</v>
      </c>
      <c r="Q187" s="392"/>
      <c r="R187" s="393" t="s">
        <v>616</v>
      </c>
      <c r="S187" s="358"/>
      <c r="T187" s="358"/>
      <c r="U187" s="358"/>
      <c r="V187" s="358"/>
      <c r="W187" s="358"/>
      <c r="X187" s="358"/>
      <c r="Y187" s="358"/>
      <c r="Z187" s="358"/>
      <c r="AA187" s="358"/>
      <c r="AB187" s="358"/>
      <c r="AC187" s="358"/>
      <c r="AD187" s="358"/>
      <c r="AE187" s="358"/>
      <c r="AF187" s="358"/>
      <c r="AG187" s="358"/>
      <c r="AH187" s="358"/>
      <c r="AI187" s="358"/>
      <c r="AJ187" s="358"/>
      <c r="AK187" s="358"/>
      <c r="AL187" s="358"/>
    </row>
    <row r="188" spans="1:38" s="360" customFormat="1" ht="12.75" customHeight="1">
      <c r="A188" s="514">
        <v>47</v>
      </c>
      <c r="B188" s="332">
        <v>44435</v>
      </c>
      <c r="C188" s="515"/>
      <c r="D188" s="345" t="s">
        <v>1113</v>
      </c>
      <c r="E188" s="298" t="s">
        <v>617</v>
      </c>
      <c r="F188" s="298">
        <v>240</v>
      </c>
      <c r="G188" s="298">
        <v>95</v>
      </c>
      <c r="H188" s="298">
        <v>282.5</v>
      </c>
      <c r="I188" s="307">
        <v>500</v>
      </c>
      <c r="J188" s="368" t="s">
        <v>1071</v>
      </c>
      <c r="K188" s="404">
        <f t="shared" ref="K188" si="183">H188-F188</f>
        <v>42.5</v>
      </c>
      <c r="L188" s="404">
        <v>100</v>
      </c>
      <c r="M188" s="405">
        <f t="shared" ref="M188" si="184">(K188*N188)-100</f>
        <v>962.5</v>
      </c>
      <c r="N188" s="405">
        <v>25</v>
      </c>
      <c r="O188" s="381" t="s">
        <v>615</v>
      </c>
      <c r="P188" s="406">
        <v>44435</v>
      </c>
      <c r="Q188" s="392"/>
      <c r="R188" s="393" t="s">
        <v>620</v>
      </c>
      <c r="S188" s="358"/>
      <c r="T188" s="358"/>
      <c r="U188" s="358"/>
      <c r="V188" s="358"/>
      <c r="W188" s="358"/>
      <c r="X188" s="358"/>
      <c r="Y188" s="358"/>
      <c r="Z188" s="358"/>
      <c r="AA188" s="358"/>
      <c r="AB188" s="358"/>
      <c r="AC188" s="358"/>
      <c r="AD188" s="358"/>
      <c r="AE188" s="358"/>
      <c r="AF188" s="358"/>
      <c r="AG188" s="358"/>
      <c r="AH188" s="358"/>
      <c r="AI188" s="358"/>
      <c r="AJ188" s="358"/>
      <c r="AK188" s="358"/>
      <c r="AL188" s="358"/>
    </row>
    <row r="189" spans="1:38" s="360" customFormat="1" ht="12.75" customHeight="1">
      <c r="A189" s="498">
        <v>48</v>
      </c>
      <c r="B189" s="361">
        <v>44438</v>
      </c>
      <c r="C189" s="499"/>
      <c r="D189" s="516" t="s">
        <v>1146</v>
      </c>
      <c r="E189" s="386" t="s">
        <v>617</v>
      </c>
      <c r="F189" s="386" t="s">
        <v>1147</v>
      </c>
      <c r="G189" s="386"/>
      <c r="H189" s="386"/>
      <c r="I189" s="387" t="s">
        <v>889</v>
      </c>
      <c r="J189" s="357" t="s">
        <v>618</v>
      </c>
      <c r="K189" s="388"/>
      <c r="L189" s="388"/>
      <c r="M189" s="357"/>
      <c r="N189" s="389"/>
      <c r="O189" s="390"/>
      <c r="P189" s="391"/>
      <c r="Q189" s="392"/>
      <c r="R189" s="393"/>
      <c r="S189" s="358"/>
      <c r="T189" s="358"/>
      <c r="U189" s="358"/>
      <c r="V189" s="358"/>
      <c r="W189" s="358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58"/>
    </row>
    <row r="190" spans="1:38" ht="13.9" customHeight="1">
      <c r="A190" s="118"/>
      <c r="B190" s="495"/>
      <c r="C190" s="159"/>
      <c r="D190" s="111"/>
      <c r="E190" s="109"/>
      <c r="F190" s="386"/>
      <c r="G190" s="109"/>
      <c r="H190" s="109"/>
      <c r="I190" s="114"/>
      <c r="J190" s="114"/>
      <c r="K190" s="114"/>
      <c r="L190" s="114"/>
      <c r="M190" s="176"/>
      <c r="N190" s="114"/>
      <c r="O190" s="161"/>
      <c r="P190" s="160"/>
      <c r="Q190" s="174"/>
      <c r="R190" s="187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4.25" customHeight="1">
      <c r="A193" s="182"/>
      <c r="B193" s="188"/>
      <c r="C193" s="188"/>
      <c r="D193" s="189"/>
      <c r="E193" s="182"/>
      <c r="F193" s="190"/>
      <c r="G193" s="182"/>
      <c r="H193" s="182"/>
      <c r="I193" s="182"/>
      <c r="J193" s="188"/>
      <c r="K193" s="191"/>
      <c r="L193" s="182"/>
      <c r="M193" s="182"/>
      <c r="N193" s="182"/>
      <c r="O193" s="192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>
      <c r="A194" s="98" t="s">
        <v>644</v>
      </c>
      <c r="B194" s="193"/>
      <c r="C194" s="193"/>
      <c r="D194" s="194"/>
      <c r="E194" s="153"/>
      <c r="F194" s="6"/>
      <c r="G194" s="6"/>
      <c r="H194" s="154"/>
      <c r="I194" s="195"/>
      <c r="J194" s="1"/>
      <c r="K194" s="6"/>
      <c r="L194" s="6"/>
      <c r="M194" s="6"/>
      <c r="N194" s="1"/>
      <c r="O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38" ht="38.25" customHeight="1">
      <c r="A195" s="99" t="s">
        <v>16</v>
      </c>
      <c r="B195" s="100" t="s">
        <v>590</v>
      </c>
      <c r="C195" s="100"/>
      <c r="D195" s="101" t="s">
        <v>602</v>
      </c>
      <c r="E195" s="100" t="s">
        <v>603</v>
      </c>
      <c r="F195" s="100" t="s">
        <v>604</v>
      </c>
      <c r="G195" s="100" t="s">
        <v>605</v>
      </c>
      <c r="H195" s="100" t="s">
        <v>606</v>
      </c>
      <c r="I195" s="100" t="s">
        <v>607</v>
      </c>
      <c r="J195" s="99" t="s">
        <v>608</v>
      </c>
      <c r="K195" s="157" t="s">
        <v>630</v>
      </c>
      <c r="L195" s="158" t="s">
        <v>610</v>
      </c>
      <c r="M195" s="102" t="s">
        <v>611</v>
      </c>
      <c r="N195" s="100" t="s">
        <v>612</v>
      </c>
      <c r="O195" s="101" t="s">
        <v>613</v>
      </c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38" ht="14.25" customHeight="1">
      <c r="A196" s="302">
        <v>1</v>
      </c>
      <c r="B196" s="313">
        <v>44363</v>
      </c>
      <c r="C196" s="385"/>
      <c r="D196" s="342" t="s">
        <v>283</v>
      </c>
      <c r="E196" s="375" t="s">
        <v>614</v>
      </c>
      <c r="F196" s="302">
        <v>2275</v>
      </c>
      <c r="G196" s="302">
        <v>2070</v>
      </c>
      <c r="H196" s="375">
        <v>2070</v>
      </c>
      <c r="I196" s="376" t="s">
        <v>645</v>
      </c>
      <c r="J196" s="303" t="s">
        <v>955</v>
      </c>
      <c r="K196" s="303">
        <f t="shared" ref="K196" si="185">H196-F196</f>
        <v>-205</v>
      </c>
      <c r="L196" s="304">
        <f>(F196*-0.8)/100</f>
        <v>-18.2</v>
      </c>
      <c r="M196" s="305">
        <f t="shared" ref="M196" si="186">(K196+L196)/F196</f>
        <v>-9.8109890109890102E-2</v>
      </c>
      <c r="N196" s="303" t="s">
        <v>631</v>
      </c>
      <c r="O196" s="318">
        <v>44419</v>
      </c>
      <c r="P196" s="103"/>
      <c r="Q196" s="1"/>
      <c r="R196" s="1" t="s">
        <v>616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4.25" customHeight="1">
      <c r="A197" s="109">
        <v>2</v>
      </c>
      <c r="B197" s="110">
        <v>44420</v>
      </c>
      <c r="C197" s="196"/>
      <c r="D197" s="111" t="s">
        <v>516</v>
      </c>
      <c r="E197" s="112" t="s">
        <v>617</v>
      </c>
      <c r="F197" s="109" t="s">
        <v>977</v>
      </c>
      <c r="G197" s="109">
        <v>284</v>
      </c>
      <c r="H197" s="112"/>
      <c r="I197" s="113" t="s">
        <v>978</v>
      </c>
      <c r="J197" s="114" t="s">
        <v>618</v>
      </c>
      <c r="K197" s="114"/>
      <c r="L197" s="115"/>
      <c r="M197" s="116"/>
      <c r="N197" s="114"/>
      <c r="O197" s="160"/>
      <c r="P197" s="103"/>
      <c r="Q197" s="1"/>
      <c r="R197" s="1" t="s">
        <v>616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4.25" customHeight="1">
      <c r="A198" s="197"/>
      <c r="B198" s="159"/>
      <c r="C198" s="198"/>
      <c r="D198" s="111"/>
      <c r="E198" s="199"/>
      <c r="F198" s="199"/>
      <c r="G198" s="199"/>
      <c r="H198" s="199"/>
      <c r="I198" s="199"/>
      <c r="J198" s="199"/>
      <c r="K198" s="200"/>
      <c r="L198" s="201"/>
      <c r="M198" s="199"/>
      <c r="N198" s="202"/>
      <c r="O198" s="203"/>
      <c r="P198" s="204"/>
      <c r="R198" s="6"/>
      <c r="S198" s="44"/>
      <c r="T198" s="1"/>
      <c r="U198" s="1"/>
      <c r="V198" s="1"/>
      <c r="W198" s="1"/>
      <c r="X198" s="1"/>
      <c r="Y198" s="1"/>
      <c r="Z198" s="1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</row>
    <row r="199" spans="1:38" ht="12.75" customHeight="1">
      <c r="A199" s="137" t="s">
        <v>623</v>
      </c>
      <c r="B199" s="137"/>
      <c r="C199" s="137"/>
      <c r="D199" s="137"/>
      <c r="E199" s="44"/>
      <c r="F199" s="145" t="s">
        <v>625</v>
      </c>
      <c r="G199" s="59"/>
      <c r="H199" s="59"/>
      <c r="I199" s="59"/>
      <c r="J199" s="6"/>
      <c r="K199" s="169"/>
      <c r="L199" s="170"/>
      <c r="M199" s="6"/>
      <c r="N199" s="127"/>
      <c r="O199" s="205"/>
      <c r="P199" s="1"/>
      <c r="Q199" s="1"/>
      <c r="R199" s="6"/>
      <c r="S199" s="1"/>
      <c r="T199" s="1"/>
      <c r="U199" s="1"/>
      <c r="V199" s="1"/>
      <c r="W199" s="1"/>
      <c r="X199" s="1"/>
      <c r="Y199" s="1"/>
    </row>
    <row r="200" spans="1:38" ht="12.75" customHeight="1">
      <c r="A200" s="144" t="s">
        <v>624</v>
      </c>
      <c r="B200" s="137"/>
      <c r="C200" s="137"/>
      <c r="D200" s="137"/>
      <c r="E200" s="6"/>
      <c r="F200" s="145" t="s">
        <v>627</v>
      </c>
      <c r="G200" s="6"/>
      <c r="H200" s="6" t="s">
        <v>862</v>
      </c>
      <c r="I200" s="6"/>
      <c r="J200" s="1"/>
      <c r="K200" s="6"/>
      <c r="L200" s="6"/>
      <c r="M200" s="6"/>
      <c r="N200" s="1"/>
      <c r="O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38" ht="12.75" customHeight="1">
      <c r="A201" s="144"/>
      <c r="B201" s="137"/>
      <c r="C201" s="137"/>
      <c r="D201" s="137"/>
      <c r="E201" s="6"/>
      <c r="F201" s="145"/>
      <c r="G201" s="6"/>
      <c r="H201" s="6"/>
      <c r="I201" s="6"/>
      <c r="J201" s="1"/>
      <c r="K201" s="6"/>
      <c r="L201" s="6"/>
      <c r="M201" s="6"/>
      <c r="N201" s="1"/>
      <c r="O201" s="1"/>
      <c r="Q201" s="1"/>
      <c r="R201" s="59"/>
      <c r="S201" s="1"/>
      <c r="T201" s="1"/>
      <c r="U201" s="1"/>
      <c r="V201" s="1"/>
      <c r="W201" s="1"/>
      <c r="X201" s="1"/>
      <c r="Y201" s="1"/>
      <c r="Z201" s="1"/>
    </row>
    <row r="202" spans="1:38" ht="12.75" customHeight="1">
      <c r="A202" s="1"/>
      <c r="B202" s="152" t="s">
        <v>646</v>
      </c>
      <c r="C202" s="152"/>
      <c r="D202" s="152"/>
      <c r="E202" s="152"/>
      <c r="F202" s="153"/>
      <c r="G202" s="6"/>
      <c r="H202" s="6"/>
      <c r="I202" s="154"/>
      <c r="J202" s="155"/>
      <c r="K202" s="156"/>
      <c r="L202" s="155"/>
      <c r="M202" s="6"/>
      <c r="N202" s="1"/>
      <c r="O202" s="1"/>
      <c r="Q202" s="1"/>
      <c r="R202" s="59"/>
      <c r="S202" s="1"/>
      <c r="T202" s="1"/>
      <c r="U202" s="1"/>
      <c r="V202" s="1"/>
      <c r="W202" s="1"/>
      <c r="X202" s="1"/>
      <c r="Y202" s="1"/>
      <c r="Z202" s="1"/>
    </row>
    <row r="203" spans="1:38" ht="38.25" customHeight="1">
      <c r="A203" s="99" t="s">
        <v>16</v>
      </c>
      <c r="B203" s="100" t="s">
        <v>590</v>
      </c>
      <c r="C203" s="100"/>
      <c r="D203" s="101" t="s">
        <v>602</v>
      </c>
      <c r="E203" s="100" t="s">
        <v>603</v>
      </c>
      <c r="F203" s="100" t="s">
        <v>604</v>
      </c>
      <c r="G203" s="100" t="s">
        <v>629</v>
      </c>
      <c r="H203" s="100" t="s">
        <v>606</v>
      </c>
      <c r="I203" s="100" t="s">
        <v>607</v>
      </c>
      <c r="J203" s="206" t="s">
        <v>608</v>
      </c>
      <c r="K203" s="157" t="s">
        <v>630</v>
      </c>
      <c r="L203" s="173" t="s">
        <v>639</v>
      </c>
      <c r="M203" s="100" t="s">
        <v>640</v>
      </c>
      <c r="N203" s="158" t="s">
        <v>610</v>
      </c>
      <c r="O203" s="102" t="s">
        <v>611</v>
      </c>
      <c r="P203" s="100" t="s">
        <v>612</v>
      </c>
      <c r="Q203" s="101" t="s">
        <v>613</v>
      </c>
      <c r="R203" s="59"/>
      <c r="S203" s="1"/>
      <c r="T203" s="1"/>
      <c r="U203" s="1"/>
      <c r="V203" s="1"/>
      <c r="W203" s="1"/>
      <c r="X203" s="1"/>
      <c r="Y203" s="1"/>
      <c r="Z203" s="1"/>
    </row>
    <row r="204" spans="1:38" ht="14.25" customHeight="1">
      <c r="A204" s="118"/>
      <c r="B204" s="120"/>
      <c r="C204" s="207"/>
      <c r="D204" s="121"/>
      <c r="E204" s="122"/>
      <c r="F204" s="208"/>
      <c r="G204" s="118"/>
      <c r="H204" s="122"/>
      <c r="I204" s="123"/>
      <c r="J204" s="209"/>
      <c r="K204" s="209"/>
      <c r="L204" s="210"/>
      <c r="M204" s="109"/>
      <c r="N204" s="210"/>
      <c r="O204" s="211"/>
      <c r="P204" s="212"/>
      <c r="Q204" s="213"/>
      <c r="R204" s="167"/>
      <c r="S204" s="13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38" ht="14.25" customHeight="1">
      <c r="A205" s="118"/>
      <c r="B205" s="120"/>
      <c r="C205" s="207"/>
      <c r="D205" s="121"/>
      <c r="E205" s="122"/>
      <c r="F205" s="208"/>
      <c r="G205" s="118"/>
      <c r="H205" s="122"/>
      <c r="I205" s="123"/>
      <c r="J205" s="209"/>
      <c r="K205" s="209"/>
      <c r="L205" s="210"/>
      <c r="M205" s="109"/>
      <c r="N205" s="210"/>
      <c r="O205" s="211"/>
      <c r="P205" s="212"/>
      <c r="Q205" s="213"/>
      <c r="R205" s="167"/>
      <c r="S205" s="13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38" ht="14.25" customHeight="1">
      <c r="A206" s="118"/>
      <c r="B206" s="120"/>
      <c r="C206" s="207"/>
      <c r="D206" s="121"/>
      <c r="E206" s="122"/>
      <c r="F206" s="208"/>
      <c r="G206" s="118"/>
      <c r="H206" s="122"/>
      <c r="I206" s="123"/>
      <c r="J206" s="209"/>
      <c r="K206" s="209"/>
      <c r="L206" s="210"/>
      <c r="M206" s="109"/>
      <c r="N206" s="210"/>
      <c r="O206" s="211"/>
      <c r="P206" s="212"/>
      <c r="Q206" s="213"/>
      <c r="R206" s="6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4.25" customHeight="1">
      <c r="A207" s="118"/>
      <c r="B207" s="120"/>
      <c r="C207" s="207"/>
      <c r="D207" s="121"/>
      <c r="E207" s="122"/>
      <c r="F207" s="209"/>
      <c r="G207" s="118"/>
      <c r="H207" s="122"/>
      <c r="I207" s="123"/>
      <c r="J207" s="209"/>
      <c r="K207" s="209"/>
      <c r="L207" s="210"/>
      <c r="M207" s="109"/>
      <c r="N207" s="210"/>
      <c r="O207" s="211"/>
      <c r="P207" s="212"/>
      <c r="Q207" s="213"/>
      <c r="R207" s="6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4.25" customHeight="1">
      <c r="A208" s="118"/>
      <c r="B208" s="120"/>
      <c r="C208" s="207"/>
      <c r="D208" s="121"/>
      <c r="E208" s="122"/>
      <c r="F208" s="209"/>
      <c r="G208" s="118"/>
      <c r="H208" s="122"/>
      <c r="I208" s="123"/>
      <c r="J208" s="209"/>
      <c r="K208" s="209"/>
      <c r="L208" s="210"/>
      <c r="M208" s="109"/>
      <c r="N208" s="210"/>
      <c r="O208" s="211"/>
      <c r="P208" s="212"/>
      <c r="Q208" s="213"/>
      <c r="R208" s="6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4.25" customHeight="1">
      <c r="A209" s="118"/>
      <c r="B209" s="120"/>
      <c r="C209" s="207"/>
      <c r="D209" s="121"/>
      <c r="E209" s="122"/>
      <c r="F209" s="208"/>
      <c r="G209" s="118"/>
      <c r="H209" s="122"/>
      <c r="I209" s="123"/>
      <c r="J209" s="209"/>
      <c r="K209" s="209"/>
      <c r="L209" s="210"/>
      <c r="M209" s="109"/>
      <c r="N209" s="210"/>
      <c r="O209" s="211"/>
      <c r="P209" s="212"/>
      <c r="Q209" s="213"/>
      <c r="R209" s="6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4.25" customHeight="1">
      <c r="A210" s="118"/>
      <c r="B210" s="120"/>
      <c r="C210" s="207"/>
      <c r="D210" s="121"/>
      <c r="E210" s="122"/>
      <c r="F210" s="208"/>
      <c r="G210" s="118"/>
      <c r="H210" s="122"/>
      <c r="I210" s="123"/>
      <c r="J210" s="209"/>
      <c r="K210" s="209"/>
      <c r="L210" s="209"/>
      <c r="M210" s="209"/>
      <c r="N210" s="210"/>
      <c r="O210" s="214"/>
      <c r="P210" s="212"/>
      <c r="Q210" s="213"/>
      <c r="R210" s="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4.25" customHeight="1">
      <c r="A211" s="118"/>
      <c r="B211" s="120"/>
      <c r="C211" s="207"/>
      <c r="D211" s="121"/>
      <c r="E211" s="122"/>
      <c r="F211" s="209"/>
      <c r="G211" s="118"/>
      <c r="H211" s="122"/>
      <c r="I211" s="123"/>
      <c r="J211" s="209"/>
      <c r="K211" s="209"/>
      <c r="L211" s="210"/>
      <c r="M211" s="109"/>
      <c r="N211" s="210"/>
      <c r="O211" s="211"/>
      <c r="P211" s="212"/>
      <c r="Q211" s="213"/>
      <c r="R211" s="167"/>
      <c r="S211" s="13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4.25" customHeight="1">
      <c r="A212" s="118"/>
      <c r="B212" s="120"/>
      <c r="C212" s="207"/>
      <c r="D212" s="121"/>
      <c r="E212" s="122"/>
      <c r="F212" s="208"/>
      <c r="G212" s="118"/>
      <c r="H212" s="122"/>
      <c r="I212" s="123"/>
      <c r="J212" s="215"/>
      <c r="K212" s="215"/>
      <c r="L212" s="215"/>
      <c r="M212" s="215"/>
      <c r="N212" s="216"/>
      <c r="O212" s="211"/>
      <c r="P212" s="124"/>
      <c r="Q212" s="213"/>
      <c r="R212" s="167"/>
      <c r="S212" s="13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>
      <c r="A213" s="144"/>
      <c r="B213" s="137"/>
      <c r="C213" s="137"/>
      <c r="D213" s="137"/>
      <c r="E213" s="6"/>
      <c r="F213" s="145"/>
      <c r="G213" s="6"/>
      <c r="H213" s="6"/>
      <c r="I213" s="6"/>
      <c r="J213" s="1"/>
      <c r="K213" s="6"/>
      <c r="L213" s="6"/>
      <c r="M213" s="6"/>
      <c r="N213" s="1"/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38" ht="12.75" customHeight="1">
      <c r="A214" s="144"/>
      <c r="B214" s="137"/>
      <c r="C214" s="137"/>
      <c r="D214" s="137"/>
      <c r="E214" s="6"/>
      <c r="F214" s="145"/>
      <c r="G214" s="59"/>
      <c r="H214" s="44"/>
      <c r="I214" s="59"/>
      <c r="J214" s="6"/>
      <c r="K214" s="169"/>
      <c r="L214" s="170"/>
      <c r="M214" s="6"/>
      <c r="N214" s="127"/>
      <c r="O214" s="17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38" ht="12.75" customHeight="1">
      <c r="A215" s="59"/>
      <c r="B215" s="126"/>
      <c r="C215" s="126"/>
      <c r="D215" s="44"/>
      <c r="E215" s="59"/>
      <c r="F215" s="59"/>
      <c r="G215" s="59"/>
      <c r="H215" s="44"/>
      <c r="I215" s="59"/>
      <c r="J215" s="6"/>
      <c r="K215" s="169"/>
      <c r="L215" s="170"/>
      <c r="M215" s="6"/>
      <c r="N215" s="127"/>
      <c r="O215" s="17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38" ht="12.75" customHeight="1">
      <c r="A216" s="44"/>
      <c r="B216" s="217" t="s">
        <v>647</v>
      </c>
      <c r="C216" s="217"/>
      <c r="D216" s="217"/>
      <c r="E216" s="217"/>
      <c r="F216" s="6"/>
      <c r="G216" s="6"/>
      <c r="H216" s="155"/>
      <c r="I216" s="6"/>
      <c r="J216" s="155"/>
      <c r="K216" s="156"/>
      <c r="L216" s="6"/>
      <c r="M216" s="6"/>
      <c r="N216" s="1"/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38" ht="38.25" customHeight="1">
      <c r="A217" s="99" t="s">
        <v>16</v>
      </c>
      <c r="B217" s="100" t="s">
        <v>590</v>
      </c>
      <c r="C217" s="100"/>
      <c r="D217" s="101" t="s">
        <v>602</v>
      </c>
      <c r="E217" s="100" t="s">
        <v>603</v>
      </c>
      <c r="F217" s="100" t="s">
        <v>604</v>
      </c>
      <c r="G217" s="100" t="s">
        <v>648</v>
      </c>
      <c r="H217" s="100" t="s">
        <v>649</v>
      </c>
      <c r="I217" s="100" t="s">
        <v>607</v>
      </c>
      <c r="J217" s="218" t="s">
        <v>608</v>
      </c>
      <c r="K217" s="100" t="s">
        <v>609</v>
      </c>
      <c r="L217" s="100" t="s">
        <v>650</v>
      </c>
      <c r="M217" s="100" t="s">
        <v>612</v>
      </c>
      <c r="N217" s="101" t="s">
        <v>613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38" ht="12.75" customHeight="1">
      <c r="A218" s="219">
        <v>1</v>
      </c>
      <c r="B218" s="220">
        <v>41579</v>
      </c>
      <c r="C218" s="220"/>
      <c r="D218" s="221" t="s">
        <v>651</v>
      </c>
      <c r="E218" s="222" t="s">
        <v>652</v>
      </c>
      <c r="F218" s="223">
        <v>82</v>
      </c>
      <c r="G218" s="222" t="s">
        <v>653</v>
      </c>
      <c r="H218" s="222">
        <v>100</v>
      </c>
      <c r="I218" s="224">
        <v>100</v>
      </c>
      <c r="J218" s="225" t="s">
        <v>654</v>
      </c>
      <c r="K218" s="226">
        <f t="shared" ref="K218:K270" si="187">H218-F218</f>
        <v>18</v>
      </c>
      <c r="L218" s="227">
        <f t="shared" ref="L218:L270" si="188">K218/F218</f>
        <v>0.21951219512195122</v>
      </c>
      <c r="M218" s="222" t="s">
        <v>615</v>
      </c>
      <c r="N218" s="228">
        <v>42657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38" ht="12.75" customHeight="1">
      <c r="A219" s="219">
        <v>2</v>
      </c>
      <c r="B219" s="220">
        <v>41794</v>
      </c>
      <c r="C219" s="220"/>
      <c r="D219" s="221" t="s">
        <v>655</v>
      </c>
      <c r="E219" s="222" t="s">
        <v>617</v>
      </c>
      <c r="F219" s="223">
        <v>257</v>
      </c>
      <c r="G219" s="222" t="s">
        <v>653</v>
      </c>
      <c r="H219" s="222">
        <v>300</v>
      </c>
      <c r="I219" s="224">
        <v>300</v>
      </c>
      <c r="J219" s="225" t="s">
        <v>654</v>
      </c>
      <c r="K219" s="226">
        <f t="shared" si="187"/>
        <v>43</v>
      </c>
      <c r="L219" s="227">
        <f t="shared" si="188"/>
        <v>0.16731517509727625</v>
      </c>
      <c r="M219" s="222" t="s">
        <v>615</v>
      </c>
      <c r="N219" s="228">
        <v>41822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38" ht="12.75" customHeight="1">
      <c r="A220" s="219">
        <v>3</v>
      </c>
      <c r="B220" s="220">
        <v>41828</v>
      </c>
      <c r="C220" s="220"/>
      <c r="D220" s="221" t="s">
        <v>656</v>
      </c>
      <c r="E220" s="222" t="s">
        <v>617</v>
      </c>
      <c r="F220" s="223">
        <v>393</v>
      </c>
      <c r="G220" s="222" t="s">
        <v>653</v>
      </c>
      <c r="H220" s="222">
        <v>468</v>
      </c>
      <c r="I220" s="224">
        <v>468</v>
      </c>
      <c r="J220" s="225" t="s">
        <v>654</v>
      </c>
      <c r="K220" s="226">
        <f t="shared" si="187"/>
        <v>75</v>
      </c>
      <c r="L220" s="227">
        <f t="shared" si="188"/>
        <v>0.19083969465648856</v>
      </c>
      <c r="M220" s="222" t="s">
        <v>615</v>
      </c>
      <c r="N220" s="228">
        <v>41863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38" ht="12.75" customHeight="1">
      <c r="A221" s="219">
        <v>4</v>
      </c>
      <c r="B221" s="220">
        <v>41857</v>
      </c>
      <c r="C221" s="220"/>
      <c r="D221" s="221" t="s">
        <v>657</v>
      </c>
      <c r="E221" s="222" t="s">
        <v>617</v>
      </c>
      <c r="F221" s="223">
        <v>205</v>
      </c>
      <c r="G221" s="222" t="s">
        <v>653</v>
      </c>
      <c r="H221" s="222">
        <v>275</v>
      </c>
      <c r="I221" s="224">
        <v>250</v>
      </c>
      <c r="J221" s="225" t="s">
        <v>654</v>
      </c>
      <c r="K221" s="226">
        <f t="shared" si="187"/>
        <v>70</v>
      </c>
      <c r="L221" s="227">
        <f t="shared" si="188"/>
        <v>0.34146341463414637</v>
      </c>
      <c r="M221" s="222" t="s">
        <v>615</v>
      </c>
      <c r="N221" s="228">
        <v>41962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38" ht="12.75" customHeight="1">
      <c r="A222" s="219">
        <v>5</v>
      </c>
      <c r="B222" s="220">
        <v>41886</v>
      </c>
      <c r="C222" s="220"/>
      <c r="D222" s="221" t="s">
        <v>658</v>
      </c>
      <c r="E222" s="222" t="s">
        <v>617</v>
      </c>
      <c r="F222" s="223">
        <v>162</v>
      </c>
      <c r="G222" s="222" t="s">
        <v>653</v>
      </c>
      <c r="H222" s="222">
        <v>190</v>
      </c>
      <c r="I222" s="224">
        <v>190</v>
      </c>
      <c r="J222" s="225" t="s">
        <v>654</v>
      </c>
      <c r="K222" s="226">
        <f t="shared" si="187"/>
        <v>28</v>
      </c>
      <c r="L222" s="227">
        <f t="shared" si="188"/>
        <v>0.1728395061728395</v>
      </c>
      <c r="M222" s="222" t="s">
        <v>615</v>
      </c>
      <c r="N222" s="228">
        <v>42006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38" ht="12.75" customHeight="1">
      <c r="A223" s="219">
        <v>6</v>
      </c>
      <c r="B223" s="220">
        <v>41886</v>
      </c>
      <c r="C223" s="220"/>
      <c r="D223" s="221" t="s">
        <v>659</v>
      </c>
      <c r="E223" s="222" t="s">
        <v>617</v>
      </c>
      <c r="F223" s="223">
        <v>75</v>
      </c>
      <c r="G223" s="222" t="s">
        <v>653</v>
      </c>
      <c r="H223" s="222">
        <v>91.5</v>
      </c>
      <c r="I223" s="224" t="s">
        <v>660</v>
      </c>
      <c r="J223" s="225" t="s">
        <v>661</v>
      </c>
      <c r="K223" s="226">
        <f t="shared" si="187"/>
        <v>16.5</v>
      </c>
      <c r="L223" s="227">
        <f t="shared" si="188"/>
        <v>0.22</v>
      </c>
      <c r="M223" s="222" t="s">
        <v>615</v>
      </c>
      <c r="N223" s="228">
        <v>41954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219">
        <v>7</v>
      </c>
      <c r="B224" s="220">
        <v>41913</v>
      </c>
      <c r="C224" s="220"/>
      <c r="D224" s="221" t="s">
        <v>662</v>
      </c>
      <c r="E224" s="222" t="s">
        <v>617</v>
      </c>
      <c r="F224" s="223">
        <v>850</v>
      </c>
      <c r="G224" s="222" t="s">
        <v>653</v>
      </c>
      <c r="H224" s="222">
        <v>982.5</v>
      </c>
      <c r="I224" s="224">
        <v>1050</v>
      </c>
      <c r="J224" s="225" t="s">
        <v>663</v>
      </c>
      <c r="K224" s="226">
        <f t="shared" si="187"/>
        <v>132.5</v>
      </c>
      <c r="L224" s="227">
        <f t="shared" si="188"/>
        <v>0.15588235294117647</v>
      </c>
      <c r="M224" s="222" t="s">
        <v>615</v>
      </c>
      <c r="N224" s="228">
        <v>42039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9">
        <v>8</v>
      </c>
      <c r="B225" s="220">
        <v>41913</v>
      </c>
      <c r="C225" s="220"/>
      <c r="D225" s="221" t="s">
        <v>664</v>
      </c>
      <c r="E225" s="222" t="s">
        <v>617</v>
      </c>
      <c r="F225" s="223">
        <v>475</v>
      </c>
      <c r="G225" s="222" t="s">
        <v>653</v>
      </c>
      <c r="H225" s="222">
        <v>515</v>
      </c>
      <c r="I225" s="224">
        <v>600</v>
      </c>
      <c r="J225" s="225" t="s">
        <v>665</v>
      </c>
      <c r="K225" s="226">
        <f t="shared" si="187"/>
        <v>40</v>
      </c>
      <c r="L225" s="227">
        <f t="shared" si="188"/>
        <v>8.4210526315789472E-2</v>
      </c>
      <c r="M225" s="222" t="s">
        <v>615</v>
      </c>
      <c r="N225" s="228">
        <v>41939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9">
        <v>9</v>
      </c>
      <c r="B226" s="220">
        <v>41913</v>
      </c>
      <c r="C226" s="220"/>
      <c r="D226" s="221" t="s">
        <v>666</v>
      </c>
      <c r="E226" s="222" t="s">
        <v>617</v>
      </c>
      <c r="F226" s="223">
        <v>86</v>
      </c>
      <c r="G226" s="222" t="s">
        <v>653</v>
      </c>
      <c r="H226" s="222">
        <v>99</v>
      </c>
      <c r="I226" s="224">
        <v>140</v>
      </c>
      <c r="J226" s="225" t="s">
        <v>667</v>
      </c>
      <c r="K226" s="226">
        <f t="shared" si="187"/>
        <v>13</v>
      </c>
      <c r="L226" s="227">
        <f t="shared" si="188"/>
        <v>0.15116279069767441</v>
      </c>
      <c r="M226" s="222" t="s">
        <v>615</v>
      </c>
      <c r="N226" s="228">
        <v>41939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9">
        <v>10</v>
      </c>
      <c r="B227" s="220">
        <v>41926</v>
      </c>
      <c r="C227" s="220"/>
      <c r="D227" s="221" t="s">
        <v>668</v>
      </c>
      <c r="E227" s="222" t="s">
        <v>617</v>
      </c>
      <c r="F227" s="223">
        <v>496.6</v>
      </c>
      <c r="G227" s="222" t="s">
        <v>653</v>
      </c>
      <c r="H227" s="222">
        <v>621</v>
      </c>
      <c r="I227" s="224">
        <v>580</v>
      </c>
      <c r="J227" s="225" t="s">
        <v>654</v>
      </c>
      <c r="K227" s="226">
        <f t="shared" si="187"/>
        <v>124.39999999999998</v>
      </c>
      <c r="L227" s="227">
        <f t="shared" si="188"/>
        <v>0.25050342327829234</v>
      </c>
      <c r="M227" s="222" t="s">
        <v>615</v>
      </c>
      <c r="N227" s="228">
        <v>42605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9">
        <v>11</v>
      </c>
      <c r="B228" s="220">
        <v>41926</v>
      </c>
      <c r="C228" s="220"/>
      <c r="D228" s="221" t="s">
        <v>669</v>
      </c>
      <c r="E228" s="222" t="s">
        <v>617</v>
      </c>
      <c r="F228" s="223">
        <v>2481.9</v>
      </c>
      <c r="G228" s="222" t="s">
        <v>653</v>
      </c>
      <c r="H228" s="222">
        <v>2840</v>
      </c>
      <c r="I228" s="224">
        <v>2870</v>
      </c>
      <c r="J228" s="225" t="s">
        <v>670</v>
      </c>
      <c r="K228" s="226">
        <f t="shared" si="187"/>
        <v>358.09999999999991</v>
      </c>
      <c r="L228" s="227">
        <f t="shared" si="188"/>
        <v>0.14428462065353154</v>
      </c>
      <c r="M228" s="222" t="s">
        <v>615</v>
      </c>
      <c r="N228" s="228">
        <v>42017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9">
        <v>12</v>
      </c>
      <c r="B229" s="220">
        <v>41928</v>
      </c>
      <c r="C229" s="220"/>
      <c r="D229" s="221" t="s">
        <v>671</v>
      </c>
      <c r="E229" s="222" t="s">
        <v>617</v>
      </c>
      <c r="F229" s="223">
        <v>84.5</v>
      </c>
      <c r="G229" s="222" t="s">
        <v>653</v>
      </c>
      <c r="H229" s="222">
        <v>93</v>
      </c>
      <c r="I229" s="224">
        <v>110</v>
      </c>
      <c r="J229" s="225" t="s">
        <v>672</v>
      </c>
      <c r="K229" s="226">
        <f t="shared" si="187"/>
        <v>8.5</v>
      </c>
      <c r="L229" s="227">
        <f t="shared" si="188"/>
        <v>0.10059171597633136</v>
      </c>
      <c r="M229" s="222" t="s">
        <v>615</v>
      </c>
      <c r="N229" s="228">
        <v>41939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9">
        <v>13</v>
      </c>
      <c r="B230" s="220">
        <v>41928</v>
      </c>
      <c r="C230" s="220"/>
      <c r="D230" s="221" t="s">
        <v>673</v>
      </c>
      <c r="E230" s="222" t="s">
        <v>617</v>
      </c>
      <c r="F230" s="223">
        <v>401</v>
      </c>
      <c r="G230" s="222" t="s">
        <v>653</v>
      </c>
      <c r="H230" s="222">
        <v>428</v>
      </c>
      <c r="I230" s="224">
        <v>450</v>
      </c>
      <c r="J230" s="225" t="s">
        <v>674</v>
      </c>
      <c r="K230" s="226">
        <f t="shared" si="187"/>
        <v>27</v>
      </c>
      <c r="L230" s="227">
        <f t="shared" si="188"/>
        <v>6.7331670822942641E-2</v>
      </c>
      <c r="M230" s="222" t="s">
        <v>615</v>
      </c>
      <c r="N230" s="228">
        <v>42020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9">
        <v>14</v>
      </c>
      <c r="B231" s="220">
        <v>41928</v>
      </c>
      <c r="C231" s="220"/>
      <c r="D231" s="221" t="s">
        <v>675</v>
      </c>
      <c r="E231" s="222" t="s">
        <v>617</v>
      </c>
      <c r="F231" s="223">
        <v>101</v>
      </c>
      <c r="G231" s="222" t="s">
        <v>653</v>
      </c>
      <c r="H231" s="222">
        <v>112</v>
      </c>
      <c r="I231" s="224">
        <v>120</v>
      </c>
      <c r="J231" s="225" t="s">
        <v>676</v>
      </c>
      <c r="K231" s="226">
        <f t="shared" si="187"/>
        <v>11</v>
      </c>
      <c r="L231" s="227">
        <f t="shared" si="188"/>
        <v>0.10891089108910891</v>
      </c>
      <c r="M231" s="222" t="s">
        <v>615</v>
      </c>
      <c r="N231" s="228">
        <v>41939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9">
        <v>15</v>
      </c>
      <c r="B232" s="220">
        <v>41954</v>
      </c>
      <c r="C232" s="220"/>
      <c r="D232" s="221" t="s">
        <v>677</v>
      </c>
      <c r="E232" s="222" t="s">
        <v>617</v>
      </c>
      <c r="F232" s="223">
        <v>59</v>
      </c>
      <c r="G232" s="222" t="s">
        <v>653</v>
      </c>
      <c r="H232" s="222">
        <v>76</v>
      </c>
      <c r="I232" s="224">
        <v>76</v>
      </c>
      <c r="J232" s="225" t="s">
        <v>654</v>
      </c>
      <c r="K232" s="226">
        <f t="shared" si="187"/>
        <v>17</v>
      </c>
      <c r="L232" s="227">
        <f t="shared" si="188"/>
        <v>0.28813559322033899</v>
      </c>
      <c r="M232" s="222" t="s">
        <v>615</v>
      </c>
      <c r="N232" s="228">
        <v>43032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9">
        <v>16</v>
      </c>
      <c r="B233" s="220">
        <v>41954</v>
      </c>
      <c r="C233" s="220"/>
      <c r="D233" s="221" t="s">
        <v>666</v>
      </c>
      <c r="E233" s="222" t="s">
        <v>617</v>
      </c>
      <c r="F233" s="223">
        <v>99</v>
      </c>
      <c r="G233" s="222" t="s">
        <v>653</v>
      </c>
      <c r="H233" s="222">
        <v>120</v>
      </c>
      <c r="I233" s="224">
        <v>120</v>
      </c>
      <c r="J233" s="225" t="s">
        <v>632</v>
      </c>
      <c r="K233" s="226">
        <f t="shared" si="187"/>
        <v>21</v>
      </c>
      <c r="L233" s="227">
        <f t="shared" si="188"/>
        <v>0.21212121212121213</v>
      </c>
      <c r="M233" s="222" t="s">
        <v>615</v>
      </c>
      <c r="N233" s="228">
        <v>41960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9">
        <v>17</v>
      </c>
      <c r="B234" s="220">
        <v>41956</v>
      </c>
      <c r="C234" s="220"/>
      <c r="D234" s="221" t="s">
        <v>678</v>
      </c>
      <c r="E234" s="222" t="s">
        <v>617</v>
      </c>
      <c r="F234" s="223">
        <v>22</v>
      </c>
      <c r="G234" s="222" t="s">
        <v>653</v>
      </c>
      <c r="H234" s="222">
        <v>33.549999999999997</v>
      </c>
      <c r="I234" s="224">
        <v>32</v>
      </c>
      <c r="J234" s="225" t="s">
        <v>679</v>
      </c>
      <c r="K234" s="226">
        <f t="shared" si="187"/>
        <v>11.549999999999997</v>
      </c>
      <c r="L234" s="227">
        <f t="shared" si="188"/>
        <v>0.52499999999999991</v>
      </c>
      <c r="M234" s="222" t="s">
        <v>615</v>
      </c>
      <c r="N234" s="228">
        <v>42188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9">
        <v>18</v>
      </c>
      <c r="B235" s="220">
        <v>41976</v>
      </c>
      <c r="C235" s="220"/>
      <c r="D235" s="221" t="s">
        <v>680</v>
      </c>
      <c r="E235" s="222" t="s">
        <v>617</v>
      </c>
      <c r="F235" s="223">
        <v>440</v>
      </c>
      <c r="G235" s="222" t="s">
        <v>653</v>
      </c>
      <c r="H235" s="222">
        <v>520</v>
      </c>
      <c r="I235" s="224">
        <v>520</v>
      </c>
      <c r="J235" s="225" t="s">
        <v>681</v>
      </c>
      <c r="K235" s="226">
        <f t="shared" si="187"/>
        <v>80</v>
      </c>
      <c r="L235" s="227">
        <f t="shared" si="188"/>
        <v>0.18181818181818182</v>
      </c>
      <c r="M235" s="222" t="s">
        <v>615</v>
      </c>
      <c r="N235" s="228">
        <v>42208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9">
        <v>19</v>
      </c>
      <c r="B236" s="220">
        <v>41976</v>
      </c>
      <c r="C236" s="220"/>
      <c r="D236" s="221" t="s">
        <v>682</v>
      </c>
      <c r="E236" s="222" t="s">
        <v>617</v>
      </c>
      <c r="F236" s="223">
        <v>360</v>
      </c>
      <c r="G236" s="222" t="s">
        <v>653</v>
      </c>
      <c r="H236" s="222">
        <v>427</v>
      </c>
      <c r="I236" s="224">
        <v>425</v>
      </c>
      <c r="J236" s="225" t="s">
        <v>683</v>
      </c>
      <c r="K236" s="226">
        <f t="shared" si="187"/>
        <v>67</v>
      </c>
      <c r="L236" s="227">
        <f t="shared" si="188"/>
        <v>0.18611111111111112</v>
      </c>
      <c r="M236" s="222" t="s">
        <v>615</v>
      </c>
      <c r="N236" s="228">
        <v>42058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9">
        <v>20</v>
      </c>
      <c r="B237" s="220">
        <v>42012</v>
      </c>
      <c r="C237" s="220"/>
      <c r="D237" s="221" t="s">
        <v>684</v>
      </c>
      <c r="E237" s="222" t="s">
        <v>617</v>
      </c>
      <c r="F237" s="223">
        <v>360</v>
      </c>
      <c r="G237" s="222" t="s">
        <v>653</v>
      </c>
      <c r="H237" s="222">
        <v>455</v>
      </c>
      <c r="I237" s="224">
        <v>420</v>
      </c>
      <c r="J237" s="225" t="s">
        <v>685</v>
      </c>
      <c r="K237" s="226">
        <f t="shared" si="187"/>
        <v>95</v>
      </c>
      <c r="L237" s="227">
        <f t="shared" si="188"/>
        <v>0.2638888888888889</v>
      </c>
      <c r="M237" s="222" t="s">
        <v>615</v>
      </c>
      <c r="N237" s="228">
        <v>42024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9">
        <v>21</v>
      </c>
      <c r="B238" s="220">
        <v>42012</v>
      </c>
      <c r="C238" s="220"/>
      <c r="D238" s="221" t="s">
        <v>686</v>
      </c>
      <c r="E238" s="222" t="s">
        <v>617</v>
      </c>
      <c r="F238" s="223">
        <v>130</v>
      </c>
      <c r="G238" s="222"/>
      <c r="H238" s="222">
        <v>175.5</v>
      </c>
      <c r="I238" s="224">
        <v>165</v>
      </c>
      <c r="J238" s="225" t="s">
        <v>687</v>
      </c>
      <c r="K238" s="226">
        <f t="shared" si="187"/>
        <v>45.5</v>
      </c>
      <c r="L238" s="227">
        <f t="shared" si="188"/>
        <v>0.35</v>
      </c>
      <c r="M238" s="222" t="s">
        <v>615</v>
      </c>
      <c r="N238" s="228">
        <v>43088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9">
        <v>22</v>
      </c>
      <c r="B239" s="220">
        <v>42040</v>
      </c>
      <c r="C239" s="220"/>
      <c r="D239" s="221" t="s">
        <v>392</v>
      </c>
      <c r="E239" s="222" t="s">
        <v>652</v>
      </c>
      <c r="F239" s="223">
        <v>98</v>
      </c>
      <c r="G239" s="222"/>
      <c r="H239" s="222">
        <v>120</v>
      </c>
      <c r="I239" s="224">
        <v>120</v>
      </c>
      <c r="J239" s="225" t="s">
        <v>654</v>
      </c>
      <c r="K239" s="226">
        <f t="shared" si="187"/>
        <v>22</v>
      </c>
      <c r="L239" s="227">
        <f t="shared" si="188"/>
        <v>0.22448979591836735</v>
      </c>
      <c r="M239" s="222" t="s">
        <v>615</v>
      </c>
      <c r="N239" s="228">
        <v>42753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9">
        <v>23</v>
      </c>
      <c r="B240" s="220">
        <v>42040</v>
      </c>
      <c r="C240" s="220"/>
      <c r="D240" s="221" t="s">
        <v>688</v>
      </c>
      <c r="E240" s="222" t="s">
        <v>652</v>
      </c>
      <c r="F240" s="223">
        <v>196</v>
      </c>
      <c r="G240" s="222"/>
      <c r="H240" s="222">
        <v>262</v>
      </c>
      <c r="I240" s="224">
        <v>255</v>
      </c>
      <c r="J240" s="225" t="s">
        <v>654</v>
      </c>
      <c r="K240" s="226">
        <f t="shared" si="187"/>
        <v>66</v>
      </c>
      <c r="L240" s="227">
        <f t="shared" si="188"/>
        <v>0.33673469387755101</v>
      </c>
      <c r="M240" s="222" t="s">
        <v>615</v>
      </c>
      <c r="N240" s="228">
        <v>42599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24</v>
      </c>
      <c r="B241" s="230">
        <v>42067</v>
      </c>
      <c r="C241" s="230"/>
      <c r="D241" s="231" t="s">
        <v>391</v>
      </c>
      <c r="E241" s="232" t="s">
        <v>652</v>
      </c>
      <c r="F241" s="233">
        <v>235</v>
      </c>
      <c r="G241" s="233"/>
      <c r="H241" s="234">
        <v>77</v>
      </c>
      <c r="I241" s="234" t="s">
        <v>689</v>
      </c>
      <c r="J241" s="235" t="s">
        <v>690</v>
      </c>
      <c r="K241" s="236">
        <f t="shared" si="187"/>
        <v>-158</v>
      </c>
      <c r="L241" s="237">
        <f t="shared" si="188"/>
        <v>-0.67234042553191486</v>
      </c>
      <c r="M241" s="233" t="s">
        <v>631</v>
      </c>
      <c r="N241" s="230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9">
        <v>25</v>
      </c>
      <c r="B242" s="220">
        <v>42067</v>
      </c>
      <c r="C242" s="220"/>
      <c r="D242" s="221" t="s">
        <v>691</v>
      </c>
      <c r="E242" s="222" t="s">
        <v>652</v>
      </c>
      <c r="F242" s="223">
        <v>185</v>
      </c>
      <c r="G242" s="222"/>
      <c r="H242" s="222">
        <v>224</v>
      </c>
      <c r="I242" s="224" t="s">
        <v>692</v>
      </c>
      <c r="J242" s="225" t="s">
        <v>654</v>
      </c>
      <c r="K242" s="226">
        <f t="shared" si="187"/>
        <v>39</v>
      </c>
      <c r="L242" s="227">
        <f t="shared" si="188"/>
        <v>0.21081081081081082</v>
      </c>
      <c r="M242" s="222" t="s">
        <v>615</v>
      </c>
      <c r="N242" s="228">
        <v>42647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26</v>
      </c>
      <c r="B243" s="230">
        <v>42090</v>
      </c>
      <c r="C243" s="230"/>
      <c r="D243" s="238" t="s">
        <v>693</v>
      </c>
      <c r="E243" s="233" t="s">
        <v>652</v>
      </c>
      <c r="F243" s="233">
        <v>49.5</v>
      </c>
      <c r="G243" s="234"/>
      <c r="H243" s="234">
        <v>15.85</v>
      </c>
      <c r="I243" s="234">
        <v>67</v>
      </c>
      <c r="J243" s="235" t="s">
        <v>694</v>
      </c>
      <c r="K243" s="234">
        <f t="shared" si="187"/>
        <v>-33.65</v>
      </c>
      <c r="L243" s="239">
        <f t="shared" si="188"/>
        <v>-0.67979797979797973</v>
      </c>
      <c r="M243" s="233" t="s">
        <v>631</v>
      </c>
      <c r="N243" s="240">
        <v>43627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9">
        <v>27</v>
      </c>
      <c r="B244" s="220">
        <v>42093</v>
      </c>
      <c r="C244" s="220"/>
      <c r="D244" s="221" t="s">
        <v>695</v>
      </c>
      <c r="E244" s="222" t="s">
        <v>652</v>
      </c>
      <c r="F244" s="223">
        <v>183.5</v>
      </c>
      <c r="G244" s="222"/>
      <c r="H244" s="222">
        <v>219</v>
      </c>
      <c r="I244" s="224">
        <v>218</v>
      </c>
      <c r="J244" s="225" t="s">
        <v>696</v>
      </c>
      <c r="K244" s="226">
        <f t="shared" si="187"/>
        <v>35.5</v>
      </c>
      <c r="L244" s="227">
        <f t="shared" si="188"/>
        <v>0.19346049046321526</v>
      </c>
      <c r="M244" s="222" t="s">
        <v>615</v>
      </c>
      <c r="N244" s="228">
        <v>42103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9">
        <v>28</v>
      </c>
      <c r="B245" s="220">
        <v>42114</v>
      </c>
      <c r="C245" s="220"/>
      <c r="D245" s="221" t="s">
        <v>697</v>
      </c>
      <c r="E245" s="222" t="s">
        <v>652</v>
      </c>
      <c r="F245" s="223">
        <f>(227+237)/2</f>
        <v>232</v>
      </c>
      <c r="G245" s="222"/>
      <c r="H245" s="222">
        <v>298</v>
      </c>
      <c r="I245" s="224">
        <v>298</v>
      </c>
      <c r="J245" s="225" t="s">
        <v>654</v>
      </c>
      <c r="K245" s="226">
        <f t="shared" si="187"/>
        <v>66</v>
      </c>
      <c r="L245" s="227">
        <f t="shared" si="188"/>
        <v>0.28448275862068967</v>
      </c>
      <c r="M245" s="222" t="s">
        <v>615</v>
      </c>
      <c r="N245" s="228">
        <v>42823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9">
        <v>29</v>
      </c>
      <c r="B246" s="220">
        <v>42128</v>
      </c>
      <c r="C246" s="220"/>
      <c r="D246" s="221" t="s">
        <v>698</v>
      </c>
      <c r="E246" s="222" t="s">
        <v>617</v>
      </c>
      <c r="F246" s="223">
        <v>385</v>
      </c>
      <c r="G246" s="222"/>
      <c r="H246" s="222">
        <f>212.5+331</f>
        <v>543.5</v>
      </c>
      <c r="I246" s="224">
        <v>510</v>
      </c>
      <c r="J246" s="225" t="s">
        <v>699</v>
      </c>
      <c r="K246" s="226">
        <f t="shared" si="187"/>
        <v>158.5</v>
      </c>
      <c r="L246" s="227">
        <f t="shared" si="188"/>
        <v>0.41168831168831171</v>
      </c>
      <c r="M246" s="222" t="s">
        <v>615</v>
      </c>
      <c r="N246" s="228">
        <v>42235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9">
        <v>30</v>
      </c>
      <c r="B247" s="220">
        <v>42128</v>
      </c>
      <c r="C247" s="220"/>
      <c r="D247" s="221" t="s">
        <v>700</v>
      </c>
      <c r="E247" s="222" t="s">
        <v>617</v>
      </c>
      <c r="F247" s="223">
        <v>115.5</v>
      </c>
      <c r="G247" s="222"/>
      <c r="H247" s="222">
        <v>146</v>
      </c>
      <c r="I247" s="224">
        <v>142</v>
      </c>
      <c r="J247" s="225" t="s">
        <v>701</v>
      </c>
      <c r="K247" s="226">
        <f t="shared" si="187"/>
        <v>30.5</v>
      </c>
      <c r="L247" s="227">
        <f t="shared" si="188"/>
        <v>0.26406926406926406</v>
      </c>
      <c r="M247" s="222" t="s">
        <v>615</v>
      </c>
      <c r="N247" s="228">
        <v>42202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9">
        <v>31</v>
      </c>
      <c r="B248" s="220">
        <v>42151</v>
      </c>
      <c r="C248" s="220"/>
      <c r="D248" s="221" t="s">
        <v>702</v>
      </c>
      <c r="E248" s="222" t="s">
        <v>617</v>
      </c>
      <c r="F248" s="223">
        <v>237.5</v>
      </c>
      <c r="G248" s="222"/>
      <c r="H248" s="222">
        <v>279.5</v>
      </c>
      <c r="I248" s="224">
        <v>278</v>
      </c>
      <c r="J248" s="225" t="s">
        <v>654</v>
      </c>
      <c r="K248" s="226">
        <f t="shared" si="187"/>
        <v>42</v>
      </c>
      <c r="L248" s="227">
        <f t="shared" si="188"/>
        <v>0.17684210526315788</v>
      </c>
      <c r="M248" s="222" t="s">
        <v>615</v>
      </c>
      <c r="N248" s="228">
        <v>42222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9">
        <v>32</v>
      </c>
      <c r="B249" s="220">
        <v>42174</v>
      </c>
      <c r="C249" s="220"/>
      <c r="D249" s="221" t="s">
        <v>673</v>
      </c>
      <c r="E249" s="222" t="s">
        <v>652</v>
      </c>
      <c r="F249" s="223">
        <v>340</v>
      </c>
      <c r="G249" s="222"/>
      <c r="H249" s="222">
        <v>448</v>
      </c>
      <c r="I249" s="224">
        <v>448</v>
      </c>
      <c r="J249" s="225" t="s">
        <v>654</v>
      </c>
      <c r="K249" s="226">
        <f t="shared" si="187"/>
        <v>108</v>
      </c>
      <c r="L249" s="227">
        <f t="shared" si="188"/>
        <v>0.31764705882352939</v>
      </c>
      <c r="M249" s="222" t="s">
        <v>615</v>
      </c>
      <c r="N249" s="228">
        <v>43018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9">
        <v>33</v>
      </c>
      <c r="B250" s="220">
        <v>42191</v>
      </c>
      <c r="C250" s="220"/>
      <c r="D250" s="221" t="s">
        <v>703</v>
      </c>
      <c r="E250" s="222" t="s">
        <v>652</v>
      </c>
      <c r="F250" s="223">
        <v>390</v>
      </c>
      <c r="G250" s="222"/>
      <c r="H250" s="222">
        <v>460</v>
      </c>
      <c r="I250" s="224">
        <v>460</v>
      </c>
      <c r="J250" s="225" t="s">
        <v>654</v>
      </c>
      <c r="K250" s="226">
        <f t="shared" si="187"/>
        <v>70</v>
      </c>
      <c r="L250" s="227">
        <f t="shared" si="188"/>
        <v>0.17948717948717949</v>
      </c>
      <c r="M250" s="222" t="s">
        <v>615</v>
      </c>
      <c r="N250" s="228">
        <v>42478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34</v>
      </c>
      <c r="B251" s="230">
        <v>42195</v>
      </c>
      <c r="C251" s="230"/>
      <c r="D251" s="231" t="s">
        <v>704</v>
      </c>
      <c r="E251" s="232" t="s">
        <v>652</v>
      </c>
      <c r="F251" s="233">
        <v>122.5</v>
      </c>
      <c r="G251" s="233"/>
      <c r="H251" s="234">
        <v>61</v>
      </c>
      <c r="I251" s="234">
        <v>172</v>
      </c>
      <c r="J251" s="235" t="s">
        <v>705</v>
      </c>
      <c r="K251" s="236">
        <f t="shared" si="187"/>
        <v>-61.5</v>
      </c>
      <c r="L251" s="237">
        <f t="shared" si="188"/>
        <v>-0.50204081632653064</v>
      </c>
      <c r="M251" s="233" t="s">
        <v>631</v>
      </c>
      <c r="N251" s="230">
        <v>43333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9">
        <v>35</v>
      </c>
      <c r="B252" s="220">
        <v>42219</v>
      </c>
      <c r="C252" s="220"/>
      <c r="D252" s="221" t="s">
        <v>706</v>
      </c>
      <c r="E252" s="222" t="s">
        <v>652</v>
      </c>
      <c r="F252" s="223">
        <v>297.5</v>
      </c>
      <c r="G252" s="222"/>
      <c r="H252" s="222">
        <v>350</v>
      </c>
      <c r="I252" s="224">
        <v>360</v>
      </c>
      <c r="J252" s="225" t="s">
        <v>707</v>
      </c>
      <c r="K252" s="226">
        <f t="shared" si="187"/>
        <v>52.5</v>
      </c>
      <c r="L252" s="227">
        <f t="shared" si="188"/>
        <v>0.17647058823529413</v>
      </c>
      <c r="M252" s="222" t="s">
        <v>615</v>
      </c>
      <c r="N252" s="228">
        <v>42232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9">
        <v>36</v>
      </c>
      <c r="B253" s="220">
        <v>42219</v>
      </c>
      <c r="C253" s="220"/>
      <c r="D253" s="221" t="s">
        <v>708</v>
      </c>
      <c r="E253" s="222" t="s">
        <v>652</v>
      </c>
      <c r="F253" s="223">
        <v>115.5</v>
      </c>
      <c r="G253" s="222"/>
      <c r="H253" s="222">
        <v>149</v>
      </c>
      <c r="I253" s="224">
        <v>140</v>
      </c>
      <c r="J253" s="225" t="s">
        <v>709</v>
      </c>
      <c r="K253" s="226">
        <f t="shared" si="187"/>
        <v>33.5</v>
      </c>
      <c r="L253" s="227">
        <f t="shared" si="188"/>
        <v>0.29004329004329005</v>
      </c>
      <c r="M253" s="222" t="s">
        <v>615</v>
      </c>
      <c r="N253" s="228">
        <v>42740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9">
        <v>37</v>
      </c>
      <c r="B254" s="220">
        <v>42251</v>
      </c>
      <c r="C254" s="220"/>
      <c r="D254" s="221" t="s">
        <v>702</v>
      </c>
      <c r="E254" s="222" t="s">
        <v>652</v>
      </c>
      <c r="F254" s="223">
        <v>226</v>
      </c>
      <c r="G254" s="222"/>
      <c r="H254" s="222">
        <v>292</v>
      </c>
      <c r="I254" s="224">
        <v>292</v>
      </c>
      <c r="J254" s="225" t="s">
        <v>710</v>
      </c>
      <c r="K254" s="226">
        <f t="shared" si="187"/>
        <v>66</v>
      </c>
      <c r="L254" s="227">
        <f t="shared" si="188"/>
        <v>0.29203539823008851</v>
      </c>
      <c r="M254" s="222" t="s">
        <v>615</v>
      </c>
      <c r="N254" s="228">
        <v>42286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9">
        <v>38</v>
      </c>
      <c r="B255" s="220">
        <v>42254</v>
      </c>
      <c r="C255" s="220"/>
      <c r="D255" s="221" t="s">
        <v>697</v>
      </c>
      <c r="E255" s="222" t="s">
        <v>652</v>
      </c>
      <c r="F255" s="223">
        <v>232.5</v>
      </c>
      <c r="G255" s="222"/>
      <c r="H255" s="222">
        <v>312.5</v>
      </c>
      <c r="I255" s="224">
        <v>310</v>
      </c>
      <c r="J255" s="225" t="s">
        <v>654</v>
      </c>
      <c r="K255" s="226">
        <f t="shared" si="187"/>
        <v>80</v>
      </c>
      <c r="L255" s="227">
        <f t="shared" si="188"/>
        <v>0.34408602150537637</v>
      </c>
      <c r="M255" s="222" t="s">
        <v>615</v>
      </c>
      <c r="N255" s="228">
        <v>42823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9">
        <v>39</v>
      </c>
      <c r="B256" s="220">
        <v>42268</v>
      </c>
      <c r="C256" s="220"/>
      <c r="D256" s="221" t="s">
        <v>711</v>
      </c>
      <c r="E256" s="222" t="s">
        <v>652</v>
      </c>
      <c r="F256" s="223">
        <v>196.5</v>
      </c>
      <c r="G256" s="222"/>
      <c r="H256" s="222">
        <v>238</v>
      </c>
      <c r="I256" s="224">
        <v>238</v>
      </c>
      <c r="J256" s="225" t="s">
        <v>710</v>
      </c>
      <c r="K256" s="226">
        <f t="shared" si="187"/>
        <v>41.5</v>
      </c>
      <c r="L256" s="227">
        <f t="shared" si="188"/>
        <v>0.21119592875318066</v>
      </c>
      <c r="M256" s="222" t="s">
        <v>615</v>
      </c>
      <c r="N256" s="228">
        <v>42291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9">
        <v>40</v>
      </c>
      <c r="B257" s="220">
        <v>42271</v>
      </c>
      <c r="C257" s="220"/>
      <c r="D257" s="221" t="s">
        <v>651</v>
      </c>
      <c r="E257" s="222" t="s">
        <v>652</v>
      </c>
      <c r="F257" s="223">
        <v>65</v>
      </c>
      <c r="G257" s="222"/>
      <c r="H257" s="222">
        <v>82</v>
      </c>
      <c r="I257" s="224">
        <v>82</v>
      </c>
      <c r="J257" s="225" t="s">
        <v>710</v>
      </c>
      <c r="K257" s="226">
        <f t="shared" si="187"/>
        <v>17</v>
      </c>
      <c r="L257" s="227">
        <f t="shared" si="188"/>
        <v>0.26153846153846155</v>
      </c>
      <c r="M257" s="222" t="s">
        <v>615</v>
      </c>
      <c r="N257" s="228">
        <v>42578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9">
        <v>41</v>
      </c>
      <c r="B258" s="220">
        <v>42291</v>
      </c>
      <c r="C258" s="220"/>
      <c r="D258" s="221" t="s">
        <v>712</v>
      </c>
      <c r="E258" s="222" t="s">
        <v>652</v>
      </c>
      <c r="F258" s="223">
        <v>144</v>
      </c>
      <c r="G258" s="222"/>
      <c r="H258" s="222">
        <v>182.5</v>
      </c>
      <c r="I258" s="224">
        <v>181</v>
      </c>
      <c r="J258" s="225" t="s">
        <v>710</v>
      </c>
      <c r="K258" s="226">
        <f t="shared" si="187"/>
        <v>38.5</v>
      </c>
      <c r="L258" s="227">
        <f t="shared" si="188"/>
        <v>0.2673611111111111</v>
      </c>
      <c r="M258" s="222" t="s">
        <v>615</v>
      </c>
      <c r="N258" s="228">
        <v>42817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9">
        <v>42</v>
      </c>
      <c r="B259" s="220">
        <v>42291</v>
      </c>
      <c r="C259" s="220"/>
      <c r="D259" s="221" t="s">
        <v>713</v>
      </c>
      <c r="E259" s="222" t="s">
        <v>652</v>
      </c>
      <c r="F259" s="223">
        <v>264</v>
      </c>
      <c r="G259" s="222"/>
      <c r="H259" s="222">
        <v>311</v>
      </c>
      <c r="I259" s="224">
        <v>311</v>
      </c>
      <c r="J259" s="225" t="s">
        <v>710</v>
      </c>
      <c r="K259" s="226">
        <f t="shared" si="187"/>
        <v>47</v>
      </c>
      <c r="L259" s="227">
        <f t="shared" si="188"/>
        <v>0.17803030303030304</v>
      </c>
      <c r="M259" s="222" t="s">
        <v>615</v>
      </c>
      <c r="N259" s="228">
        <v>42604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9">
        <v>43</v>
      </c>
      <c r="B260" s="220">
        <v>42318</v>
      </c>
      <c r="C260" s="220"/>
      <c r="D260" s="221" t="s">
        <v>714</v>
      </c>
      <c r="E260" s="222" t="s">
        <v>617</v>
      </c>
      <c r="F260" s="223">
        <v>549.5</v>
      </c>
      <c r="G260" s="222"/>
      <c r="H260" s="222">
        <v>630</v>
      </c>
      <c r="I260" s="224">
        <v>630</v>
      </c>
      <c r="J260" s="225" t="s">
        <v>710</v>
      </c>
      <c r="K260" s="226">
        <f t="shared" si="187"/>
        <v>80.5</v>
      </c>
      <c r="L260" s="227">
        <f t="shared" si="188"/>
        <v>0.1464968152866242</v>
      </c>
      <c r="M260" s="222" t="s">
        <v>615</v>
      </c>
      <c r="N260" s="228">
        <v>42419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9">
        <v>44</v>
      </c>
      <c r="B261" s="220">
        <v>42342</v>
      </c>
      <c r="C261" s="220"/>
      <c r="D261" s="221" t="s">
        <v>715</v>
      </c>
      <c r="E261" s="222" t="s">
        <v>652</v>
      </c>
      <c r="F261" s="223">
        <v>1027.5</v>
      </c>
      <c r="G261" s="222"/>
      <c r="H261" s="222">
        <v>1315</v>
      </c>
      <c r="I261" s="224">
        <v>1250</v>
      </c>
      <c r="J261" s="225" t="s">
        <v>710</v>
      </c>
      <c r="K261" s="226">
        <f t="shared" si="187"/>
        <v>287.5</v>
      </c>
      <c r="L261" s="227">
        <f t="shared" si="188"/>
        <v>0.27980535279805352</v>
      </c>
      <c r="M261" s="222" t="s">
        <v>615</v>
      </c>
      <c r="N261" s="228">
        <v>43244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9">
        <v>45</v>
      </c>
      <c r="B262" s="220">
        <v>42367</v>
      </c>
      <c r="C262" s="220"/>
      <c r="D262" s="221" t="s">
        <v>716</v>
      </c>
      <c r="E262" s="222" t="s">
        <v>652</v>
      </c>
      <c r="F262" s="223">
        <v>465</v>
      </c>
      <c r="G262" s="222"/>
      <c r="H262" s="222">
        <v>540</v>
      </c>
      <c r="I262" s="224">
        <v>540</v>
      </c>
      <c r="J262" s="225" t="s">
        <v>710</v>
      </c>
      <c r="K262" s="226">
        <f t="shared" si="187"/>
        <v>75</v>
      </c>
      <c r="L262" s="227">
        <f t="shared" si="188"/>
        <v>0.16129032258064516</v>
      </c>
      <c r="M262" s="222" t="s">
        <v>615</v>
      </c>
      <c r="N262" s="228">
        <v>42530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9">
        <v>46</v>
      </c>
      <c r="B263" s="220">
        <v>42380</v>
      </c>
      <c r="C263" s="220"/>
      <c r="D263" s="221" t="s">
        <v>392</v>
      </c>
      <c r="E263" s="222" t="s">
        <v>617</v>
      </c>
      <c r="F263" s="223">
        <v>81</v>
      </c>
      <c r="G263" s="222"/>
      <c r="H263" s="222">
        <v>110</v>
      </c>
      <c r="I263" s="224">
        <v>110</v>
      </c>
      <c r="J263" s="225" t="s">
        <v>710</v>
      </c>
      <c r="K263" s="226">
        <f t="shared" si="187"/>
        <v>29</v>
      </c>
      <c r="L263" s="227">
        <f t="shared" si="188"/>
        <v>0.35802469135802467</v>
      </c>
      <c r="M263" s="222" t="s">
        <v>615</v>
      </c>
      <c r="N263" s="228">
        <v>42745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9">
        <v>47</v>
      </c>
      <c r="B264" s="220">
        <v>42382</v>
      </c>
      <c r="C264" s="220"/>
      <c r="D264" s="221" t="s">
        <v>717</v>
      </c>
      <c r="E264" s="222" t="s">
        <v>617</v>
      </c>
      <c r="F264" s="223">
        <v>417.5</v>
      </c>
      <c r="G264" s="222"/>
      <c r="H264" s="222">
        <v>547</v>
      </c>
      <c r="I264" s="224">
        <v>535</v>
      </c>
      <c r="J264" s="225" t="s">
        <v>710</v>
      </c>
      <c r="K264" s="226">
        <f t="shared" si="187"/>
        <v>129.5</v>
      </c>
      <c r="L264" s="227">
        <f t="shared" si="188"/>
        <v>0.31017964071856285</v>
      </c>
      <c r="M264" s="222" t="s">
        <v>615</v>
      </c>
      <c r="N264" s="228">
        <v>42578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9">
        <v>48</v>
      </c>
      <c r="B265" s="220">
        <v>42408</v>
      </c>
      <c r="C265" s="220"/>
      <c r="D265" s="221" t="s">
        <v>718</v>
      </c>
      <c r="E265" s="222" t="s">
        <v>652</v>
      </c>
      <c r="F265" s="223">
        <v>650</v>
      </c>
      <c r="G265" s="222"/>
      <c r="H265" s="222">
        <v>800</v>
      </c>
      <c r="I265" s="224">
        <v>800</v>
      </c>
      <c r="J265" s="225" t="s">
        <v>710</v>
      </c>
      <c r="K265" s="226">
        <f t="shared" si="187"/>
        <v>150</v>
      </c>
      <c r="L265" s="227">
        <f t="shared" si="188"/>
        <v>0.23076923076923078</v>
      </c>
      <c r="M265" s="222" t="s">
        <v>615</v>
      </c>
      <c r="N265" s="228">
        <v>43154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9">
        <v>49</v>
      </c>
      <c r="B266" s="220">
        <v>42433</v>
      </c>
      <c r="C266" s="220"/>
      <c r="D266" s="221" t="s">
        <v>212</v>
      </c>
      <c r="E266" s="222" t="s">
        <v>652</v>
      </c>
      <c r="F266" s="223">
        <v>437.5</v>
      </c>
      <c r="G266" s="222"/>
      <c r="H266" s="222">
        <v>504.5</v>
      </c>
      <c r="I266" s="224">
        <v>522</v>
      </c>
      <c r="J266" s="225" t="s">
        <v>719</v>
      </c>
      <c r="K266" s="226">
        <f t="shared" si="187"/>
        <v>67</v>
      </c>
      <c r="L266" s="227">
        <f t="shared" si="188"/>
        <v>0.15314285714285714</v>
      </c>
      <c r="M266" s="222" t="s">
        <v>615</v>
      </c>
      <c r="N266" s="228">
        <v>42480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9">
        <v>50</v>
      </c>
      <c r="B267" s="220">
        <v>42438</v>
      </c>
      <c r="C267" s="220"/>
      <c r="D267" s="221" t="s">
        <v>720</v>
      </c>
      <c r="E267" s="222" t="s">
        <v>652</v>
      </c>
      <c r="F267" s="223">
        <v>189.5</v>
      </c>
      <c r="G267" s="222"/>
      <c r="H267" s="222">
        <v>218</v>
      </c>
      <c r="I267" s="224">
        <v>218</v>
      </c>
      <c r="J267" s="225" t="s">
        <v>710</v>
      </c>
      <c r="K267" s="226">
        <f t="shared" si="187"/>
        <v>28.5</v>
      </c>
      <c r="L267" s="227">
        <f t="shared" si="188"/>
        <v>0.15039577836411611</v>
      </c>
      <c r="M267" s="222" t="s">
        <v>615</v>
      </c>
      <c r="N267" s="228">
        <v>43034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51</v>
      </c>
      <c r="B268" s="230">
        <v>42471</v>
      </c>
      <c r="C268" s="230"/>
      <c r="D268" s="238" t="s">
        <v>721</v>
      </c>
      <c r="E268" s="233" t="s">
        <v>652</v>
      </c>
      <c r="F268" s="233">
        <v>36.5</v>
      </c>
      <c r="G268" s="234"/>
      <c r="H268" s="234">
        <v>15.85</v>
      </c>
      <c r="I268" s="234">
        <v>60</v>
      </c>
      <c r="J268" s="235" t="s">
        <v>722</v>
      </c>
      <c r="K268" s="236">
        <f t="shared" si="187"/>
        <v>-20.65</v>
      </c>
      <c r="L268" s="237">
        <f t="shared" si="188"/>
        <v>-0.5657534246575342</v>
      </c>
      <c r="M268" s="233" t="s">
        <v>631</v>
      </c>
      <c r="N268" s="241">
        <v>43627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9">
        <v>52</v>
      </c>
      <c r="B269" s="220">
        <v>42472</v>
      </c>
      <c r="C269" s="220"/>
      <c r="D269" s="221" t="s">
        <v>723</v>
      </c>
      <c r="E269" s="222" t="s">
        <v>652</v>
      </c>
      <c r="F269" s="223">
        <v>93</v>
      </c>
      <c r="G269" s="222"/>
      <c r="H269" s="222">
        <v>149</v>
      </c>
      <c r="I269" s="224">
        <v>140</v>
      </c>
      <c r="J269" s="225" t="s">
        <v>724</v>
      </c>
      <c r="K269" s="226">
        <f t="shared" si="187"/>
        <v>56</v>
      </c>
      <c r="L269" s="227">
        <f t="shared" si="188"/>
        <v>0.60215053763440862</v>
      </c>
      <c r="M269" s="222" t="s">
        <v>615</v>
      </c>
      <c r="N269" s="228">
        <v>42740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9">
        <v>53</v>
      </c>
      <c r="B270" s="220">
        <v>42472</v>
      </c>
      <c r="C270" s="220"/>
      <c r="D270" s="221" t="s">
        <v>725</v>
      </c>
      <c r="E270" s="222" t="s">
        <v>652</v>
      </c>
      <c r="F270" s="223">
        <v>130</v>
      </c>
      <c r="G270" s="222"/>
      <c r="H270" s="222">
        <v>150</v>
      </c>
      <c r="I270" s="224" t="s">
        <v>726</v>
      </c>
      <c r="J270" s="225" t="s">
        <v>710</v>
      </c>
      <c r="K270" s="226">
        <f t="shared" si="187"/>
        <v>20</v>
      </c>
      <c r="L270" s="227">
        <f t="shared" si="188"/>
        <v>0.15384615384615385</v>
      </c>
      <c r="M270" s="222" t="s">
        <v>615</v>
      </c>
      <c r="N270" s="228">
        <v>42564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9">
        <v>54</v>
      </c>
      <c r="B271" s="220">
        <v>42473</v>
      </c>
      <c r="C271" s="220"/>
      <c r="D271" s="221" t="s">
        <v>727</v>
      </c>
      <c r="E271" s="222" t="s">
        <v>652</v>
      </c>
      <c r="F271" s="223">
        <v>196</v>
      </c>
      <c r="G271" s="222"/>
      <c r="H271" s="222">
        <v>299</v>
      </c>
      <c r="I271" s="224">
        <v>299</v>
      </c>
      <c r="J271" s="225" t="s">
        <v>710</v>
      </c>
      <c r="K271" s="226">
        <v>103</v>
      </c>
      <c r="L271" s="227">
        <v>0.52551020408163296</v>
      </c>
      <c r="M271" s="222" t="s">
        <v>615</v>
      </c>
      <c r="N271" s="228">
        <v>42620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9">
        <v>55</v>
      </c>
      <c r="B272" s="220">
        <v>42473</v>
      </c>
      <c r="C272" s="220"/>
      <c r="D272" s="221" t="s">
        <v>728</v>
      </c>
      <c r="E272" s="222" t="s">
        <v>652</v>
      </c>
      <c r="F272" s="223">
        <v>88</v>
      </c>
      <c r="G272" s="222"/>
      <c r="H272" s="222">
        <v>103</v>
      </c>
      <c r="I272" s="224">
        <v>103</v>
      </c>
      <c r="J272" s="225" t="s">
        <v>710</v>
      </c>
      <c r="K272" s="226">
        <v>15</v>
      </c>
      <c r="L272" s="227">
        <v>0.170454545454545</v>
      </c>
      <c r="M272" s="222" t="s">
        <v>615</v>
      </c>
      <c r="N272" s="228">
        <v>42530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9">
        <v>56</v>
      </c>
      <c r="B273" s="220">
        <v>42492</v>
      </c>
      <c r="C273" s="220"/>
      <c r="D273" s="221" t="s">
        <v>729</v>
      </c>
      <c r="E273" s="222" t="s">
        <v>652</v>
      </c>
      <c r="F273" s="223">
        <v>127.5</v>
      </c>
      <c r="G273" s="222"/>
      <c r="H273" s="222">
        <v>148</v>
      </c>
      <c r="I273" s="224" t="s">
        <v>730</v>
      </c>
      <c r="J273" s="225" t="s">
        <v>710</v>
      </c>
      <c r="K273" s="226">
        <f t="shared" ref="K273:K277" si="189">H273-F273</f>
        <v>20.5</v>
      </c>
      <c r="L273" s="227">
        <f t="shared" ref="L273:L277" si="190">K273/F273</f>
        <v>0.16078431372549021</v>
      </c>
      <c r="M273" s="222" t="s">
        <v>615</v>
      </c>
      <c r="N273" s="228">
        <v>42564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9">
        <v>57</v>
      </c>
      <c r="B274" s="220">
        <v>42493</v>
      </c>
      <c r="C274" s="220"/>
      <c r="D274" s="221" t="s">
        <v>731</v>
      </c>
      <c r="E274" s="222" t="s">
        <v>652</v>
      </c>
      <c r="F274" s="223">
        <v>675</v>
      </c>
      <c r="G274" s="222"/>
      <c r="H274" s="222">
        <v>815</v>
      </c>
      <c r="I274" s="224" t="s">
        <v>732</v>
      </c>
      <c r="J274" s="225" t="s">
        <v>710</v>
      </c>
      <c r="K274" s="226">
        <f t="shared" si="189"/>
        <v>140</v>
      </c>
      <c r="L274" s="227">
        <f t="shared" si="190"/>
        <v>0.2074074074074074</v>
      </c>
      <c r="M274" s="222" t="s">
        <v>615</v>
      </c>
      <c r="N274" s="228">
        <v>43154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58</v>
      </c>
      <c r="B275" s="230">
        <v>42522</v>
      </c>
      <c r="C275" s="230"/>
      <c r="D275" s="231" t="s">
        <v>733</v>
      </c>
      <c r="E275" s="232" t="s">
        <v>652</v>
      </c>
      <c r="F275" s="233">
        <v>500</v>
      </c>
      <c r="G275" s="233"/>
      <c r="H275" s="234">
        <v>232.5</v>
      </c>
      <c r="I275" s="234" t="s">
        <v>734</v>
      </c>
      <c r="J275" s="235" t="s">
        <v>735</v>
      </c>
      <c r="K275" s="236">
        <f t="shared" si="189"/>
        <v>-267.5</v>
      </c>
      <c r="L275" s="237">
        <f t="shared" si="190"/>
        <v>-0.53500000000000003</v>
      </c>
      <c r="M275" s="233" t="s">
        <v>631</v>
      </c>
      <c r="N275" s="230">
        <v>43735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9">
        <v>59</v>
      </c>
      <c r="B276" s="220">
        <v>42527</v>
      </c>
      <c r="C276" s="220"/>
      <c r="D276" s="221" t="s">
        <v>562</v>
      </c>
      <c r="E276" s="222" t="s">
        <v>652</v>
      </c>
      <c r="F276" s="223">
        <v>110</v>
      </c>
      <c r="G276" s="222"/>
      <c r="H276" s="222">
        <v>126.5</v>
      </c>
      <c r="I276" s="224">
        <v>125</v>
      </c>
      <c r="J276" s="225" t="s">
        <v>661</v>
      </c>
      <c r="K276" s="226">
        <f t="shared" si="189"/>
        <v>16.5</v>
      </c>
      <c r="L276" s="227">
        <f t="shared" si="190"/>
        <v>0.15</v>
      </c>
      <c r="M276" s="222" t="s">
        <v>615</v>
      </c>
      <c r="N276" s="228">
        <v>42552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9">
        <v>60</v>
      </c>
      <c r="B277" s="220">
        <v>42538</v>
      </c>
      <c r="C277" s="220"/>
      <c r="D277" s="221" t="s">
        <v>736</v>
      </c>
      <c r="E277" s="222" t="s">
        <v>652</v>
      </c>
      <c r="F277" s="223">
        <v>44</v>
      </c>
      <c r="G277" s="222"/>
      <c r="H277" s="222">
        <v>69.5</v>
      </c>
      <c r="I277" s="224">
        <v>69.5</v>
      </c>
      <c r="J277" s="225" t="s">
        <v>737</v>
      </c>
      <c r="K277" s="226">
        <f t="shared" si="189"/>
        <v>25.5</v>
      </c>
      <c r="L277" s="227">
        <f t="shared" si="190"/>
        <v>0.57954545454545459</v>
      </c>
      <c r="M277" s="222" t="s">
        <v>615</v>
      </c>
      <c r="N277" s="228">
        <v>42977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9">
        <v>61</v>
      </c>
      <c r="B278" s="220">
        <v>42549</v>
      </c>
      <c r="C278" s="220"/>
      <c r="D278" s="221" t="s">
        <v>738</v>
      </c>
      <c r="E278" s="222" t="s">
        <v>652</v>
      </c>
      <c r="F278" s="223">
        <v>262.5</v>
      </c>
      <c r="G278" s="222"/>
      <c r="H278" s="222">
        <v>340</v>
      </c>
      <c r="I278" s="224">
        <v>333</v>
      </c>
      <c r="J278" s="225" t="s">
        <v>739</v>
      </c>
      <c r="K278" s="226">
        <v>77.5</v>
      </c>
      <c r="L278" s="227">
        <v>0.29523809523809502</v>
      </c>
      <c r="M278" s="222" t="s">
        <v>615</v>
      </c>
      <c r="N278" s="228">
        <v>43017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9">
        <v>62</v>
      </c>
      <c r="B279" s="220">
        <v>42549</v>
      </c>
      <c r="C279" s="220"/>
      <c r="D279" s="221" t="s">
        <v>740</v>
      </c>
      <c r="E279" s="222" t="s">
        <v>652</v>
      </c>
      <c r="F279" s="223">
        <v>840</v>
      </c>
      <c r="G279" s="222"/>
      <c r="H279" s="222">
        <v>1230</v>
      </c>
      <c r="I279" s="224">
        <v>1230</v>
      </c>
      <c r="J279" s="225" t="s">
        <v>710</v>
      </c>
      <c r="K279" s="226">
        <v>390</v>
      </c>
      <c r="L279" s="227">
        <v>0.46428571428571402</v>
      </c>
      <c r="M279" s="222" t="s">
        <v>615</v>
      </c>
      <c r="N279" s="228">
        <v>42649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2">
        <v>63</v>
      </c>
      <c r="B280" s="243">
        <v>42556</v>
      </c>
      <c r="C280" s="243"/>
      <c r="D280" s="244" t="s">
        <v>741</v>
      </c>
      <c r="E280" s="245" t="s">
        <v>652</v>
      </c>
      <c r="F280" s="245">
        <v>395</v>
      </c>
      <c r="G280" s="246"/>
      <c r="H280" s="246">
        <f>(468.5+342.5)/2</f>
        <v>405.5</v>
      </c>
      <c r="I280" s="246">
        <v>510</v>
      </c>
      <c r="J280" s="247" t="s">
        <v>742</v>
      </c>
      <c r="K280" s="248">
        <f t="shared" ref="K280:K286" si="191">H280-F280</f>
        <v>10.5</v>
      </c>
      <c r="L280" s="249">
        <f t="shared" ref="L280:L286" si="192">K280/F280</f>
        <v>2.6582278481012658E-2</v>
      </c>
      <c r="M280" s="245" t="s">
        <v>743</v>
      </c>
      <c r="N280" s="243">
        <v>43606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64</v>
      </c>
      <c r="B281" s="230">
        <v>42584</v>
      </c>
      <c r="C281" s="230"/>
      <c r="D281" s="231" t="s">
        <v>744</v>
      </c>
      <c r="E281" s="232" t="s">
        <v>617</v>
      </c>
      <c r="F281" s="233">
        <f>169.5-12.8</f>
        <v>156.69999999999999</v>
      </c>
      <c r="G281" s="233"/>
      <c r="H281" s="234">
        <v>77</v>
      </c>
      <c r="I281" s="234" t="s">
        <v>745</v>
      </c>
      <c r="J281" s="235" t="s">
        <v>746</v>
      </c>
      <c r="K281" s="236">
        <f t="shared" si="191"/>
        <v>-79.699999999999989</v>
      </c>
      <c r="L281" s="237">
        <f t="shared" si="192"/>
        <v>-0.50861518825781749</v>
      </c>
      <c r="M281" s="233" t="s">
        <v>631</v>
      </c>
      <c r="N281" s="230">
        <v>43522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65</v>
      </c>
      <c r="B282" s="230">
        <v>42586</v>
      </c>
      <c r="C282" s="230"/>
      <c r="D282" s="231" t="s">
        <v>747</v>
      </c>
      <c r="E282" s="232" t="s">
        <v>652</v>
      </c>
      <c r="F282" s="233">
        <v>400</v>
      </c>
      <c r="G282" s="233"/>
      <c r="H282" s="234">
        <v>305</v>
      </c>
      <c r="I282" s="234">
        <v>475</v>
      </c>
      <c r="J282" s="235" t="s">
        <v>748</v>
      </c>
      <c r="K282" s="236">
        <f t="shared" si="191"/>
        <v>-95</v>
      </c>
      <c r="L282" s="237">
        <f t="shared" si="192"/>
        <v>-0.23749999999999999</v>
      </c>
      <c r="M282" s="233" t="s">
        <v>631</v>
      </c>
      <c r="N282" s="230">
        <v>43606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9">
        <v>66</v>
      </c>
      <c r="B283" s="220">
        <v>42593</v>
      </c>
      <c r="C283" s="220"/>
      <c r="D283" s="221" t="s">
        <v>749</v>
      </c>
      <c r="E283" s="222" t="s">
        <v>652</v>
      </c>
      <c r="F283" s="223">
        <v>86.5</v>
      </c>
      <c r="G283" s="222"/>
      <c r="H283" s="222">
        <v>130</v>
      </c>
      <c r="I283" s="224">
        <v>130</v>
      </c>
      <c r="J283" s="225" t="s">
        <v>750</v>
      </c>
      <c r="K283" s="226">
        <f t="shared" si="191"/>
        <v>43.5</v>
      </c>
      <c r="L283" s="227">
        <f t="shared" si="192"/>
        <v>0.50289017341040465</v>
      </c>
      <c r="M283" s="222" t="s">
        <v>615</v>
      </c>
      <c r="N283" s="228">
        <v>43091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67</v>
      </c>
      <c r="B284" s="230">
        <v>42600</v>
      </c>
      <c r="C284" s="230"/>
      <c r="D284" s="231" t="s">
        <v>111</v>
      </c>
      <c r="E284" s="232" t="s">
        <v>652</v>
      </c>
      <c r="F284" s="233">
        <v>133.5</v>
      </c>
      <c r="G284" s="233"/>
      <c r="H284" s="234">
        <v>126.5</v>
      </c>
      <c r="I284" s="234">
        <v>178</v>
      </c>
      <c r="J284" s="235" t="s">
        <v>751</v>
      </c>
      <c r="K284" s="236">
        <f t="shared" si="191"/>
        <v>-7</v>
      </c>
      <c r="L284" s="237">
        <f t="shared" si="192"/>
        <v>-5.2434456928838954E-2</v>
      </c>
      <c r="M284" s="233" t="s">
        <v>631</v>
      </c>
      <c r="N284" s="230">
        <v>42615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9">
        <v>68</v>
      </c>
      <c r="B285" s="220">
        <v>42613</v>
      </c>
      <c r="C285" s="220"/>
      <c r="D285" s="221" t="s">
        <v>752</v>
      </c>
      <c r="E285" s="222" t="s">
        <v>652</v>
      </c>
      <c r="F285" s="223">
        <v>560</v>
      </c>
      <c r="G285" s="222"/>
      <c r="H285" s="222">
        <v>725</v>
      </c>
      <c r="I285" s="224">
        <v>725</v>
      </c>
      <c r="J285" s="225" t="s">
        <v>654</v>
      </c>
      <c r="K285" s="226">
        <f t="shared" si="191"/>
        <v>165</v>
      </c>
      <c r="L285" s="227">
        <f t="shared" si="192"/>
        <v>0.29464285714285715</v>
      </c>
      <c r="M285" s="222" t="s">
        <v>615</v>
      </c>
      <c r="N285" s="228">
        <v>42456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9">
        <v>69</v>
      </c>
      <c r="B286" s="220">
        <v>42614</v>
      </c>
      <c r="C286" s="220"/>
      <c r="D286" s="221" t="s">
        <v>753</v>
      </c>
      <c r="E286" s="222" t="s">
        <v>652</v>
      </c>
      <c r="F286" s="223">
        <v>160.5</v>
      </c>
      <c r="G286" s="222"/>
      <c r="H286" s="222">
        <v>210</v>
      </c>
      <c r="I286" s="224">
        <v>210</v>
      </c>
      <c r="J286" s="225" t="s">
        <v>654</v>
      </c>
      <c r="K286" s="226">
        <f t="shared" si="191"/>
        <v>49.5</v>
      </c>
      <c r="L286" s="227">
        <f t="shared" si="192"/>
        <v>0.30841121495327101</v>
      </c>
      <c r="M286" s="222" t="s">
        <v>615</v>
      </c>
      <c r="N286" s="228">
        <v>42871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9">
        <v>70</v>
      </c>
      <c r="B287" s="220">
        <v>42646</v>
      </c>
      <c r="C287" s="220"/>
      <c r="D287" s="221" t="s">
        <v>407</v>
      </c>
      <c r="E287" s="222" t="s">
        <v>652</v>
      </c>
      <c r="F287" s="223">
        <v>430</v>
      </c>
      <c r="G287" s="222"/>
      <c r="H287" s="222">
        <v>596</v>
      </c>
      <c r="I287" s="224">
        <v>575</v>
      </c>
      <c r="J287" s="225" t="s">
        <v>754</v>
      </c>
      <c r="K287" s="226">
        <v>166</v>
      </c>
      <c r="L287" s="227">
        <v>0.38604651162790699</v>
      </c>
      <c r="M287" s="222" t="s">
        <v>615</v>
      </c>
      <c r="N287" s="228">
        <v>42769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9">
        <v>71</v>
      </c>
      <c r="B288" s="220">
        <v>42657</v>
      </c>
      <c r="C288" s="220"/>
      <c r="D288" s="221" t="s">
        <v>755</v>
      </c>
      <c r="E288" s="222" t="s">
        <v>652</v>
      </c>
      <c r="F288" s="223">
        <v>280</v>
      </c>
      <c r="G288" s="222"/>
      <c r="H288" s="222">
        <v>345</v>
      </c>
      <c r="I288" s="224">
        <v>345</v>
      </c>
      <c r="J288" s="225" t="s">
        <v>654</v>
      </c>
      <c r="K288" s="226">
        <f t="shared" ref="K288:K293" si="193">H288-F288</f>
        <v>65</v>
      </c>
      <c r="L288" s="227">
        <f t="shared" ref="L288:L289" si="194">K288/F288</f>
        <v>0.23214285714285715</v>
      </c>
      <c r="M288" s="222" t="s">
        <v>615</v>
      </c>
      <c r="N288" s="228">
        <v>42814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9">
        <v>72</v>
      </c>
      <c r="B289" s="220">
        <v>42657</v>
      </c>
      <c r="C289" s="220"/>
      <c r="D289" s="221" t="s">
        <v>756</v>
      </c>
      <c r="E289" s="222" t="s">
        <v>652</v>
      </c>
      <c r="F289" s="223">
        <v>245</v>
      </c>
      <c r="G289" s="222"/>
      <c r="H289" s="222">
        <v>325.5</v>
      </c>
      <c r="I289" s="224">
        <v>330</v>
      </c>
      <c r="J289" s="225" t="s">
        <v>757</v>
      </c>
      <c r="K289" s="226">
        <f t="shared" si="193"/>
        <v>80.5</v>
      </c>
      <c r="L289" s="227">
        <f t="shared" si="194"/>
        <v>0.32857142857142857</v>
      </c>
      <c r="M289" s="222" t="s">
        <v>615</v>
      </c>
      <c r="N289" s="228">
        <v>42769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9">
        <v>73</v>
      </c>
      <c r="B290" s="220">
        <v>42660</v>
      </c>
      <c r="C290" s="220"/>
      <c r="D290" s="221" t="s">
        <v>352</v>
      </c>
      <c r="E290" s="222" t="s">
        <v>652</v>
      </c>
      <c r="F290" s="223">
        <v>125</v>
      </c>
      <c r="G290" s="222"/>
      <c r="H290" s="222">
        <v>160</v>
      </c>
      <c r="I290" s="224">
        <v>160</v>
      </c>
      <c r="J290" s="225" t="s">
        <v>710</v>
      </c>
      <c r="K290" s="226">
        <f t="shared" si="193"/>
        <v>35</v>
      </c>
      <c r="L290" s="227">
        <v>0.28000000000000003</v>
      </c>
      <c r="M290" s="222" t="s">
        <v>615</v>
      </c>
      <c r="N290" s="228">
        <v>42803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9">
        <v>74</v>
      </c>
      <c r="B291" s="220">
        <v>42660</v>
      </c>
      <c r="C291" s="220"/>
      <c r="D291" s="221" t="s">
        <v>484</v>
      </c>
      <c r="E291" s="222" t="s">
        <v>652</v>
      </c>
      <c r="F291" s="223">
        <v>114</v>
      </c>
      <c r="G291" s="222"/>
      <c r="H291" s="222">
        <v>145</v>
      </c>
      <c r="I291" s="224">
        <v>145</v>
      </c>
      <c r="J291" s="225" t="s">
        <v>710</v>
      </c>
      <c r="K291" s="226">
        <f t="shared" si="193"/>
        <v>31</v>
      </c>
      <c r="L291" s="227">
        <f t="shared" ref="L291:L293" si="195">K291/F291</f>
        <v>0.27192982456140352</v>
      </c>
      <c r="M291" s="222" t="s">
        <v>615</v>
      </c>
      <c r="N291" s="228">
        <v>42859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9">
        <v>75</v>
      </c>
      <c r="B292" s="220">
        <v>42660</v>
      </c>
      <c r="C292" s="220"/>
      <c r="D292" s="221" t="s">
        <v>758</v>
      </c>
      <c r="E292" s="222" t="s">
        <v>652</v>
      </c>
      <c r="F292" s="223">
        <v>212</v>
      </c>
      <c r="G292" s="222"/>
      <c r="H292" s="222">
        <v>280</v>
      </c>
      <c r="I292" s="224">
        <v>276</v>
      </c>
      <c r="J292" s="225" t="s">
        <v>759</v>
      </c>
      <c r="K292" s="226">
        <f t="shared" si="193"/>
        <v>68</v>
      </c>
      <c r="L292" s="227">
        <f t="shared" si="195"/>
        <v>0.32075471698113206</v>
      </c>
      <c r="M292" s="222" t="s">
        <v>615</v>
      </c>
      <c r="N292" s="228">
        <v>42858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9">
        <v>76</v>
      </c>
      <c r="B293" s="220">
        <v>42678</v>
      </c>
      <c r="C293" s="220"/>
      <c r="D293" s="221" t="s">
        <v>472</v>
      </c>
      <c r="E293" s="222" t="s">
        <v>652</v>
      </c>
      <c r="F293" s="223">
        <v>155</v>
      </c>
      <c r="G293" s="222"/>
      <c r="H293" s="222">
        <v>210</v>
      </c>
      <c r="I293" s="224">
        <v>210</v>
      </c>
      <c r="J293" s="225" t="s">
        <v>760</v>
      </c>
      <c r="K293" s="226">
        <f t="shared" si="193"/>
        <v>55</v>
      </c>
      <c r="L293" s="227">
        <f t="shared" si="195"/>
        <v>0.35483870967741937</v>
      </c>
      <c r="M293" s="222" t="s">
        <v>615</v>
      </c>
      <c r="N293" s="228">
        <v>42944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77</v>
      </c>
      <c r="B294" s="230">
        <v>42710</v>
      </c>
      <c r="C294" s="230"/>
      <c r="D294" s="231" t="s">
        <v>761</v>
      </c>
      <c r="E294" s="232" t="s">
        <v>652</v>
      </c>
      <c r="F294" s="233">
        <v>150.5</v>
      </c>
      <c r="G294" s="233"/>
      <c r="H294" s="234">
        <v>72.5</v>
      </c>
      <c r="I294" s="234">
        <v>174</v>
      </c>
      <c r="J294" s="235" t="s">
        <v>762</v>
      </c>
      <c r="K294" s="236">
        <v>-78</v>
      </c>
      <c r="L294" s="237">
        <v>-0.51827242524916906</v>
      </c>
      <c r="M294" s="233" t="s">
        <v>631</v>
      </c>
      <c r="N294" s="230">
        <v>43333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9">
        <v>78</v>
      </c>
      <c r="B295" s="220">
        <v>42712</v>
      </c>
      <c r="C295" s="220"/>
      <c r="D295" s="221" t="s">
        <v>763</v>
      </c>
      <c r="E295" s="222" t="s">
        <v>652</v>
      </c>
      <c r="F295" s="223">
        <v>380</v>
      </c>
      <c r="G295" s="222"/>
      <c r="H295" s="222">
        <v>478</v>
      </c>
      <c r="I295" s="224">
        <v>468</v>
      </c>
      <c r="J295" s="225" t="s">
        <v>710</v>
      </c>
      <c r="K295" s="226">
        <f t="shared" ref="K295:K297" si="196">H295-F295</f>
        <v>98</v>
      </c>
      <c r="L295" s="227">
        <f t="shared" ref="L295:L297" si="197">K295/F295</f>
        <v>0.25789473684210529</v>
      </c>
      <c r="M295" s="222" t="s">
        <v>615</v>
      </c>
      <c r="N295" s="228">
        <v>43025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9">
        <v>79</v>
      </c>
      <c r="B296" s="220">
        <v>42734</v>
      </c>
      <c r="C296" s="220"/>
      <c r="D296" s="221" t="s">
        <v>110</v>
      </c>
      <c r="E296" s="222" t="s">
        <v>652</v>
      </c>
      <c r="F296" s="223">
        <v>305</v>
      </c>
      <c r="G296" s="222"/>
      <c r="H296" s="222">
        <v>375</v>
      </c>
      <c r="I296" s="224">
        <v>375</v>
      </c>
      <c r="J296" s="225" t="s">
        <v>710</v>
      </c>
      <c r="K296" s="226">
        <f t="shared" si="196"/>
        <v>70</v>
      </c>
      <c r="L296" s="227">
        <f t="shared" si="197"/>
        <v>0.22950819672131148</v>
      </c>
      <c r="M296" s="222" t="s">
        <v>615</v>
      </c>
      <c r="N296" s="228">
        <v>42768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9">
        <v>80</v>
      </c>
      <c r="B297" s="220">
        <v>42739</v>
      </c>
      <c r="C297" s="220"/>
      <c r="D297" s="221" t="s">
        <v>96</v>
      </c>
      <c r="E297" s="222" t="s">
        <v>652</v>
      </c>
      <c r="F297" s="223">
        <v>99.5</v>
      </c>
      <c r="G297" s="222"/>
      <c r="H297" s="222">
        <v>158</v>
      </c>
      <c r="I297" s="224">
        <v>158</v>
      </c>
      <c r="J297" s="225" t="s">
        <v>710</v>
      </c>
      <c r="K297" s="226">
        <f t="shared" si="196"/>
        <v>58.5</v>
      </c>
      <c r="L297" s="227">
        <f t="shared" si="197"/>
        <v>0.5879396984924623</v>
      </c>
      <c r="M297" s="222" t="s">
        <v>615</v>
      </c>
      <c r="N297" s="228">
        <v>42898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9">
        <v>81</v>
      </c>
      <c r="B298" s="220">
        <v>42739</v>
      </c>
      <c r="C298" s="220"/>
      <c r="D298" s="221" t="s">
        <v>96</v>
      </c>
      <c r="E298" s="222" t="s">
        <v>652</v>
      </c>
      <c r="F298" s="223">
        <v>99.5</v>
      </c>
      <c r="G298" s="222"/>
      <c r="H298" s="222">
        <v>158</v>
      </c>
      <c r="I298" s="224">
        <v>158</v>
      </c>
      <c r="J298" s="225" t="s">
        <v>710</v>
      </c>
      <c r="K298" s="226">
        <v>58.5</v>
      </c>
      <c r="L298" s="227">
        <v>0.58793969849246197</v>
      </c>
      <c r="M298" s="222" t="s">
        <v>615</v>
      </c>
      <c r="N298" s="228">
        <v>42898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9">
        <v>82</v>
      </c>
      <c r="B299" s="220">
        <v>42786</v>
      </c>
      <c r="C299" s="220"/>
      <c r="D299" s="221" t="s">
        <v>187</v>
      </c>
      <c r="E299" s="222" t="s">
        <v>652</v>
      </c>
      <c r="F299" s="223">
        <v>140.5</v>
      </c>
      <c r="G299" s="222"/>
      <c r="H299" s="222">
        <v>220</v>
      </c>
      <c r="I299" s="224">
        <v>220</v>
      </c>
      <c r="J299" s="225" t="s">
        <v>710</v>
      </c>
      <c r="K299" s="226">
        <f>H299-F299</f>
        <v>79.5</v>
      </c>
      <c r="L299" s="227">
        <f>K299/F299</f>
        <v>0.5658362989323843</v>
      </c>
      <c r="M299" s="222" t="s">
        <v>615</v>
      </c>
      <c r="N299" s="228">
        <v>42864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9">
        <v>83</v>
      </c>
      <c r="B300" s="220">
        <v>42786</v>
      </c>
      <c r="C300" s="220"/>
      <c r="D300" s="221" t="s">
        <v>764</v>
      </c>
      <c r="E300" s="222" t="s">
        <v>652</v>
      </c>
      <c r="F300" s="223">
        <v>202.5</v>
      </c>
      <c r="G300" s="222"/>
      <c r="H300" s="222">
        <v>234</v>
      </c>
      <c r="I300" s="224">
        <v>234</v>
      </c>
      <c r="J300" s="225" t="s">
        <v>710</v>
      </c>
      <c r="K300" s="226">
        <v>31.5</v>
      </c>
      <c r="L300" s="227">
        <v>0.155555555555556</v>
      </c>
      <c r="M300" s="222" t="s">
        <v>615</v>
      </c>
      <c r="N300" s="228">
        <v>42836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9">
        <v>84</v>
      </c>
      <c r="B301" s="220">
        <v>42818</v>
      </c>
      <c r="C301" s="220"/>
      <c r="D301" s="221" t="s">
        <v>765</v>
      </c>
      <c r="E301" s="222" t="s">
        <v>652</v>
      </c>
      <c r="F301" s="223">
        <v>300.5</v>
      </c>
      <c r="G301" s="222"/>
      <c r="H301" s="222">
        <v>417.5</v>
      </c>
      <c r="I301" s="224">
        <v>420</v>
      </c>
      <c r="J301" s="225" t="s">
        <v>766</v>
      </c>
      <c r="K301" s="226">
        <f>H301-F301</f>
        <v>117</v>
      </c>
      <c r="L301" s="227">
        <f>K301/F301</f>
        <v>0.38935108153078202</v>
      </c>
      <c r="M301" s="222" t="s">
        <v>615</v>
      </c>
      <c r="N301" s="228">
        <v>43070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9">
        <v>85</v>
      </c>
      <c r="B302" s="220">
        <v>42818</v>
      </c>
      <c r="C302" s="220"/>
      <c r="D302" s="221" t="s">
        <v>740</v>
      </c>
      <c r="E302" s="222" t="s">
        <v>652</v>
      </c>
      <c r="F302" s="223">
        <v>850</v>
      </c>
      <c r="G302" s="222"/>
      <c r="H302" s="222">
        <v>1042.5</v>
      </c>
      <c r="I302" s="224">
        <v>1023</v>
      </c>
      <c r="J302" s="225" t="s">
        <v>767</v>
      </c>
      <c r="K302" s="226">
        <v>192.5</v>
      </c>
      <c r="L302" s="227">
        <v>0.22647058823529401</v>
      </c>
      <c r="M302" s="222" t="s">
        <v>615</v>
      </c>
      <c r="N302" s="228">
        <v>42830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9">
        <v>86</v>
      </c>
      <c r="B303" s="220">
        <v>42830</v>
      </c>
      <c r="C303" s="220"/>
      <c r="D303" s="221" t="s">
        <v>503</v>
      </c>
      <c r="E303" s="222" t="s">
        <v>652</v>
      </c>
      <c r="F303" s="223">
        <v>785</v>
      </c>
      <c r="G303" s="222"/>
      <c r="H303" s="222">
        <v>930</v>
      </c>
      <c r="I303" s="224">
        <v>920</v>
      </c>
      <c r="J303" s="225" t="s">
        <v>768</v>
      </c>
      <c r="K303" s="226">
        <f>H303-F303</f>
        <v>145</v>
      </c>
      <c r="L303" s="227">
        <f>K303/F303</f>
        <v>0.18471337579617833</v>
      </c>
      <c r="M303" s="222" t="s">
        <v>615</v>
      </c>
      <c r="N303" s="228">
        <v>42976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87</v>
      </c>
      <c r="B304" s="230">
        <v>42831</v>
      </c>
      <c r="C304" s="230"/>
      <c r="D304" s="231" t="s">
        <v>769</v>
      </c>
      <c r="E304" s="232" t="s">
        <v>652</v>
      </c>
      <c r="F304" s="233">
        <v>40</v>
      </c>
      <c r="G304" s="233"/>
      <c r="H304" s="234">
        <v>13.1</v>
      </c>
      <c r="I304" s="234">
        <v>60</v>
      </c>
      <c r="J304" s="235" t="s">
        <v>770</v>
      </c>
      <c r="K304" s="236">
        <v>-26.9</v>
      </c>
      <c r="L304" s="237">
        <v>-0.67249999999999999</v>
      </c>
      <c r="M304" s="233" t="s">
        <v>631</v>
      </c>
      <c r="N304" s="230">
        <v>43138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9">
        <v>88</v>
      </c>
      <c r="B305" s="220">
        <v>42837</v>
      </c>
      <c r="C305" s="220"/>
      <c r="D305" s="221" t="s">
        <v>95</v>
      </c>
      <c r="E305" s="222" t="s">
        <v>652</v>
      </c>
      <c r="F305" s="223">
        <v>289.5</v>
      </c>
      <c r="G305" s="222"/>
      <c r="H305" s="222">
        <v>354</v>
      </c>
      <c r="I305" s="224">
        <v>360</v>
      </c>
      <c r="J305" s="225" t="s">
        <v>771</v>
      </c>
      <c r="K305" s="226">
        <f t="shared" ref="K305:K313" si="198">H305-F305</f>
        <v>64.5</v>
      </c>
      <c r="L305" s="227">
        <f t="shared" ref="L305:L313" si="199">K305/F305</f>
        <v>0.22279792746113988</v>
      </c>
      <c r="M305" s="222" t="s">
        <v>615</v>
      </c>
      <c r="N305" s="228">
        <v>43040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9">
        <v>89</v>
      </c>
      <c r="B306" s="220">
        <v>42845</v>
      </c>
      <c r="C306" s="220"/>
      <c r="D306" s="221" t="s">
        <v>439</v>
      </c>
      <c r="E306" s="222" t="s">
        <v>652</v>
      </c>
      <c r="F306" s="223">
        <v>700</v>
      </c>
      <c r="G306" s="222"/>
      <c r="H306" s="222">
        <v>840</v>
      </c>
      <c r="I306" s="224">
        <v>840</v>
      </c>
      <c r="J306" s="225" t="s">
        <v>772</v>
      </c>
      <c r="K306" s="226">
        <f t="shared" si="198"/>
        <v>140</v>
      </c>
      <c r="L306" s="227">
        <f t="shared" si="199"/>
        <v>0.2</v>
      </c>
      <c r="M306" s="222" t="s">
        <v>615</v>
      </c>
      <c r="N306" s="228">
        <v>42893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9">
        <v>90</v>
      </c>
      <c r="B307" s="220">
        <v>42887</v>
      </c>
      <c r="C307" s="220"/>
      <c r="D307" s="221" t="s">
        <v>773</v>
      </c>
      <c r="E307" s="222" t="s">
        <v>652</v>
      </c>
      <c r="F307" s="223">
        <v>130</v>
      </c>
      <c r="G307" s="222"/>
      <c r="H307" s="222">
        <v>144.25</v>
      </c>
      <c r="I307" s="224">
        <v>170</v>
      </c>
      <c r="J307" s="225" t="s">
        <v>774</v>
      </c>
      <c r="K307" s="226">
        <f t="shared" si="198"/>
        <v>14.25</v>
      </c>
      <c r="L307" s="227">
        <f t="shared" si="199"/>
        <v>0.10961538461538461</v>
      </c>
      <c r="M307" s="222" t="s">
        <v>615</v>
      </c>
      <c r="N307" s="228">
        <v>43675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9">
        <v>91</v>
      </c>
      <c r="B308" s="220">
        <v>42901</v>
      </c>
      <c r="C308" s="220"/>
      <c r="D308" s="221" t="s">
        <v>775</v>
      </c>
      <c r="E308" s="222" t="s">
        <v>652</v>
      </c>
      <c r="F308" s="223">
        <v>214.5</v>
      </c>
      <c r="G308" s="222"/>
      <c r="H308" s="222">
        <v>262</v>
      </c>
      <c r="I308" s="224">
        <v>262</v>
      </c>
      <c r="J308" s="225" t="s">
        <v>776</v>
      </c>
      <c r="K308" s="226">
        <f t="shared" si="198"/>
        <v>47.5</v>
      </c>
      <c r="L308" s="227">
        <f t="shared" si="199"/>
        <v>0.22144522144522144</v>
      </c>
      <c r="M308" s="222" t="s">
        <v>615</v>
      </c>
      <c r="N308" s="228">
        <v>42977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0">
        <v>92</v>
      </c>
      <c r="B309" s="251">
        <v>42933</v>
      </c>
      <c r="C309" s="251"/>
      <c r="D309" s="252" t="s">
        <v>777</v>
      </c>
      <c r="E309" s="253" t="s">
        <v>652</v>
      </c>
      <c r="F309" s="254">
        <v>370</v>
      </c>
      <c r="G309" s="253"/>
      <c r="H309" s="253">
        <v>447.5</v>
      </c>
      <c r="I309" s="255">
        <v>450</v>
      </c>
      <c r="J309" s="256" t="s">
        <v>710</v>
      </c>
      <c r="K309" s="226">
        <f t="shared" si="198"/>
        <v>77.5</v>
      </c>
      <c r="L309" s="257">
        <f t="shared" si="199"/>
        <v>0.20945945945945946</v>
      </c>
      <c r="M309" s="253" t="s">
        <v>615</v>
      </c>
      <c r="N309" s="258">
        <v>43035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0">
        <v>93</v>
      </c>
      <c r="B310" s="251">
        <v>42943</v>
      </c>
      <c r="C310" s="251"/>
      <c r="D310" s="252" t="s">
        <v>185</v>
      </c>
      <c r="E310" s="253" t="s">
        <v>652</v>
      </c>
      <c r="F310" s="254">
        <v>657.5</v>
      </c>
      <c r="G310" s="253"/>
      <c r="H310" s="253">
        <v>825</v>
      </c>
      <c r="I310" s="255">
        <v>820</v>
      </c>
      <c r="J310" s="256" t="s">
        <v>710</v>
      </c>
      <c r="K310" s="226">
        <f t="shared" si="198"/>
        <v>167.5</v>
      </c>
      <c r="L310" s="257">
        <f t="shared" si="199"/>
        <v>0.25475285171102663</v>
      </c>
      <c r="M310" s="253" t="s">
        <v>615</v>
      </c>
      <c r="N310" s="258">
        <v>43090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9">
        <v>94</v>
      </c>
      <c r="B311" s="220">
        <v>42964</v>
      </c>
      <c r="C311" s="220"/>
      <c r="D311" s="221" t="s">
        <v>370</v>
      </c>
      <c r="E311" s="222" t="s">
        <v>652</v>
      </c>
      <c r="F311" s="223">
        <v>605</v>
      </c>
      <c r="G311" s="222"/>
      <c r="H311" s="222">
        <v>750</v>
      </c>
      <c r="I311" s="224">
        <v>750</v>
      </c>
      <c r="J311" s="225" t="s">
        <v>768</v>
      </c>
      <c r="K311" s="226">
        <f t="shared" si="198"/>
        <v>145</v>
      </c>
      <c r="L311" s="227">
        <f t="shared" si="199"/>
        <v>0.23966942148760331</v>
      </c>
      <c r="M311" s="222" t="s">
        <v>615</v>
      </c>
      <c r="N311" s="228">
        <v>43027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95</v>
      </c>
      <c r="B312" s="230">
        <v>42979</v>
      </c>
      <c r="C312" s="230"/>
      <c r="D312" s="238" t="s">
        <v>778</v>
      </c>
      <c r="E312" s="233" t="s">
        <v>652</v>
      </c>
      <c r="F312" s="233">
        <v>255</v>
      </c>
      <c r="G312" s="234"/>
      <c r="H312" s="234">
        <v>217.25</v>
      </c>
      <c r="I312" s="234">
        <v>320</v>
      </c>
      <c r="J312" s="235" t="s">
        <v>779</v>
      </c>
      <c r="K312" s="236">
        <f t="shared" si="198"/>
        <v>-37.75</v>
      </c>
      <c r="L312" s="239">
        <f t="shared" si="199"/>
        <v>-0.14803921568627451</v>
      </c>
      <c r="M312" s="233" t="s">
        <v>631</v>
      </c>
      <c r="N312" s="230">
        <v>43661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9">
        <v>96</v>
      </c>
      <c r="B313" s="220">
        <v>42997</v>
      </c>
      <c r="C313" s="220"/>
      <c r="D313" s="221" t="s">
        <v>780</v>
      </c>
      <c r="E313" s="222" t="s">
        <v>652</v>
      </c>
      <c r="F313" s="223">
        <v>215</v>
      </c>
      <c r="G313" s="222"/>
      <c r="H313" s="222">
        <v>258</v>
      </c>
      <c r="I313" s="224">
        <v>258</v>
      </c>
      <c r="J313" s="225" t="s">
        <v>710</v>
      </c>
      <c r="K313" s="226">
        <f t="shared" si="198"/>
        <v>43</v>
      </c>
      <c r="L313" s="227">
        <f t="shared" si="199"/>
        <v>0.2</v>
      </c>
      <c r="M313" s="222" t="s">
        <v>615</v>
      </c>
      <c r="N313" s="228">
        <v>43040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9">
        <v>97</v>
      </c>
      <c r="B314" s="220">
        <v>42997</v>
      </c>
      <c r="C314" s="220"/>
      <c r="D314" s="221" t="s">
        <v>780</v>
      </c>
      <c r="E314" s="222" t="s">
        <v>652</v>
      </c>
      <c r="F314" s="223">
        <v>215</v>
      </c>
      <c r="G314" s="222"/>
      <c r="H314" s="222">
        <v>258</v>
      </c>
      <c r="I314" s="224">
        <v>258</v>
      </c>
      <c r="J314" s="256" t="s">
        <v>710</v>
      </c>
      <c r="K314" s="226">
        <v>43</v>
      </c>
      <c r="L314" s="227">
        <v>0.2</v>
      </c>
      <c r="M314" s="222" t="s">
        <v>615</v>
      </c>
      <c r="N314" s="228">
        <v>43040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0">
        <v>98</v>
      </c>
      <c r="B315" s="251">
        <v>42998</v>
      </c>
      <c r="C315" s="251"/>
      <c r="D315" s="252" t="s">
        <v>781</v>
      </c>
      <c r="E315" s="253" t="s">
        <v>652</v>
      </c>
      <c r="F315" s="223">
        <v>75</v>
      </c>
      <c r="G315" s="253"/>
      <c r="H315" s="253">
        <v>90</v>
      </c>
      <c r="I315" s="255">
        <v>90</v>
      </c>
      <c r="J315" s="225" t="s">
        <v>782</v>
      </c>
      <c r="K315" s="226">
        <f t="shared" ref="K315:K320" si="200">H315-F315</f>
        <v>15</v>
      </c>
      <c r="L315" s="227">
        <f t="shared" ref="L315:L320" si="201">K315/F315</f>
        <v>0.2</v>
      </c>
      <c r="M315" s="222" t="s">
        <v>615</v>
      </c>
      <c r="N315" s="228">
        <v>43019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0">
        <v>99</v>
      </c>
      <c r="B316" s="251">
        <v>43011</v>
      </c>
      <c r="C316" s="251"/>
      <c r="D316" s="252" t="s">
        <v>634</v>
      </c>
      <c r="E316" s="253" t="s">
        <v>652</v>
      </c>
      <c r="F316" s="254">
        <v>315</v>
      </c>
      <c r="G316" s="253"/>
      <c r="H316" s="253">
        <v>392</v>
      </c>
      <c r="I316" s="255">
        <v>384</v>
      </c>
      <c r="J316" s="256" t="s">
        <v>783</v>
      </c>
      <c r="K316" s="226">
        <f t="shared" si="200"/>
        <v>77</v>
      </c>
      <c r="L316" s="257">
        <f t="shared" si="201"/>
        <v>0.24444444444444444</v>
      </c>
      <c r="M316" s="253" t="s">
        <v>615</v>
      </c>
      <c r="N316" s="258">
        <v>43017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0">
        <v>100</v>
      </c>
      <c r="B317" s="251">
        <v>43013</v>
      </c>
      <c r="C317" s="251"/>
      <c r="D317" s="252" t="s">
        <v>477</v>
      </c>
      <c r="E317" s="253" t="s">
        <v>652</v>
      </c>
      <c r="F317" s="254">
        <v>145</v>
      </c>
      <c r="G317" s="253"/>
      <c r="H317" s="253">
        <v>179</v>
      </c>
      <c r="I317" s="255">
        <v>180</v>
      </c>
      <c r="J317" s="256" t="s">
        <v>784</v>
      </c>
      <c r="K317" s="226">
        <f t="shared" si="200"/>
        <v>34</v>
      </c>
      <c r="L317" s="257">
        <f t="shared" si="201"/>
        <v>0.23448275862068965</v>
      </c>
      <c r="M317" s="253" t="s">
        <v>615</v>
      </c>
      <c r="N317" s="258">
        <v>43025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0">
        <v>101</v>
      </c>
      <c r="B318" s="251">
        <v>43014</v>
      </c>
      <c r="C318" s="251"/>
      <c r="D318" s="252" t="s">
        <v>342</v>
      </c>
      <c r="E318" s="253" t="s">
        <v>652</v>
      </c>
      <c r="F318" s="254">
        <v>256</v>
      </c>
      <c r="G318" s="253"/>
      <c r="H318" s="253">
        <v>323</v>
      </c>
      <c r="I318" s="255">
        <v>320</v>
      </c>
      <c r="J318" s="256" t="s">
        <v>710</v>
      </c>
      <c r="K318" s="226">
        <f t="shared" si="200"/>
        <v>67</v>
      </c>
      <c r="L318" s="257">
        <f t="shared" si="201"/>
        <v>0.26171875</v>
      </c>
      <c r="M318" s="253" t="s">
        <v>615</v>
      </c>
      <c r="N318" s="258">
        <v>43067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0">
        <v>102</v>
      </c>
      <c r="B319" s="251">
        <v>43017</v>
      </c>
      <c r="C319" s="251"/>
      <c r="D319" s="252" t="s">
        <v>360</v>
      </c>
      <c r="E319" s="253" t="s">
        <v>652</v>
      </c>
      <c r="F319" s="254">
        <v>137.5</v>
      </c>
      <c r="G319" s="253"/>
      <c r="H319" s="253">
        <v>184</v>
      </c>
      <c r="I319" s="255">
        <v>183</v>
      </c>
      <c r="J319" s="256" t="s">
        <v>785</v>
      </c>
      <c r="K319" s="226">
        <f t="shared" si="200"/>
        <v>46.5</v>
      </c>
      <c r="L319" s="257">
        <f t="shared" si="201"/>
        <v>0.33818181818181819</v>
      </c>
      <c r="M319" s="253" t="s">
        <v>615</v>
      </c>
      <c r="N319" s="258">
        <v>43108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0">
        <v>103</v>
      </c>
      <c r="B320" s="251">
        <v>43018</v>
      </c>
      <c r="C320" s="251"/>
      <c r="D320" s="252" t="s">
        <v>786</v>
      </c>
      <c r="E320" s="253" t="s">
        <v>652</v>
      </c>
      <c r="F320" s="254">
        <v>125.5</v>
      </c>
      <c r="G320" s="253"/>
      <c r="H320" s="253">
        <v>158</v>
      </c>
      <c r="I320" s="255">
        <v>155</v>
      </c>
      <c r="J320" s="256" t="s">
        <v>787</v>
      </c>
      <c r="K320" s="226">
        <f t="shared" si="200"/>
        <v>32.5</v>
      </c>
      <c r="L320" s="257">
        <f t="shared" si="201"/>
        <v>0.25896414342629481</v>
      </c>
      <c r="M320" s="253" t="s">
        <v>615</v>
      </c>
      <c r="N320" s="258">
        <v>43067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0">
        <v>104</v>
      </c>
      <c r="B321" s="251">
        <v>43018</v>
      </c>
      <c r="C321" s="251"/>
      <c r="D321" s="252" t="s">
        <v>788</v>
      </c>
      <c r="E321" s="253" t="s">
        <v>652</v>
      </c>
      <c r="F321" s="254">
        <v>895</v>
      </c>
      <c r="G321" s="253"/>
      <c r="H321" s="253">
        <v>1122.5</v>
      </c>
      <c r="I321" s="255">
        <v>1078</v>
      </c>
      <c r="J321" s="256" t="s">
        <v>789</v>
      </c>
      <c r="K321" s="226">
        <v>227.5</v>
      </c>
      <c r="L321" s="257">
        <v>0.25418994413407803</v>
      </c>
      <c r="M321" s="253" t="s">
        <v>615</v>
      </c>
      <c r="N321" s="258">
        <v>43117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0">
        <v>105</v>
      </c>
      <c r="B322" s="251">
        <v>43020</v>
      </c>
      <c r="C322" s="251"/>
      <c r="D322" s="252" t="s">
        <v>351</v>
      </c>
      <c r="E322" s="253" t="s">
        <v>652</v>
      </c>
      <c r="F322" s="254">
        <v>525</v>
      </c>
      <c r="G322" s="253"/>
      <c r="H322" s="253">
        <v>629</v>
      </c>
      <c r="I322" s="255">
        <v>629</v>
      </c>
      <c r="J322" s="256" t="s">
        <v>710</v>
      </c>
      <c r="K322" s="226">
        <v>104</v>
      </c>
      <c r="L322" s="257">
        <v>0.19809523809523799</v>
      </c>
      <c r="M322" s="253" t="s">
        <v>615</v>
      </c>
      <c r="N322" s="258">
        <v>43119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0">
        <v>106</v>
      </c>
      <c r="B323" s="251">
        <v>43046</v>
      </c>
      <c r="C323" s="251"/>
      <c r="D323" s="252" t="s">
        <v>397</v>
      </c>
      <c r="E323" s="253" t="s">
        <v>652</v>
      </c>
      <c r="F323" s="254">
        <v>740</v>
      </c>
      <c r="G323" s="253"/>
      <c r="H323" s="253">
        <v>892.5</v>
      </c>
      <c r="I323" s="255">
        <v>900</v>
      </c>
      <c r="J323" s="256" t="s">
        <v>790</v>
      </c>
      <c r="K323" s="226">
        <f t="shared" ref="K323:K325" si="202">H323-F323</f>
        <v>152.5</v>
      </c>
      <c r="L323" s="257">
        <f t="shared" ref="L323:L325" si="203">K323/F323</f>
        <v>0.20608108108108109</v>
      </c>
      <c r="M323" s="253" t="s">
        <v>615</v>
      </c>
      <c r="N323" s="258">
        <v>43052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9">
        <v>107</v>
      </c>
      <c r="B324" s="220">
        <v>43073</v>
      </c>
      <c r="C324" s="220"/>
      <c r="D324" s="221" t="s">
        <v>791</v>
      </c>
      <c r="E324" s="222" t="s">
        <v>652</v>
      </c>
      <c r="F324" s="223">
        <v>118.5</v>
      </c>
      <c r="G324" s="222"/>
      <c r="H324" s="222">
        <v>143.5</v>
      </c>
      <c r="I324" s="224">
        <v>145</v>
      </c>
      <c r="J324" s="225" t="s">
        <v>641</v>
      </c>
      <c r="K324" s="226">
        <f t="shared" si="202"/>
        <v>25</v>
      </c>
      <c r="L324" s="227">
        <f t="shared" si="203"/>
        <v>0.2109704641350211</v>
      </c>
      <c r="M324" s="222" t="s">
        <v>615</v>
      </c>
      <c r="N324" s="228">
        <v>43097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9">
        <v>108</v>
      </c>
      <c r="B325" s="230">
        <v>43090</v>
      </c>
      <c r="C325" s="230"/>
      <c r="D325" s="231" t="s">
        <v>445</v>
      </c>
      <c r="E325" s="232" t="s">
        <v>652</v>
      </c>
      <c r="F325" s="233">
        <v>715</v>
      </c>
      <c r="G325" s="233"/>
      <c r="H325" s="234">
        <v>500</v>
      </c>
      <c r="I325" s="234">
        <v>872</v>
      </c>
      <c r="J325" s="235" t="s">
        <v>792</v>
      </c>
      <c r="K325" s="236">
        <f t="shared" si="202"/>
        <v>-215</v>
      </c>
      <c r="L325" s="237">
        <f t="shared" si="203"/>
        <v>-0.30069930069930068</v>
      </c>
      <c r="M325" s="233" t="s">
        <v>631</v>
      </c>
      <c r="N325" s="230">
        <v>43670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9">
        <v>109</v>
      </c>
      <c r="B326" s="220">
        <v>43098</v>
      </c>
      <c r="C326" s="220"/>
      <c r="D326" s="221" t="s">
        <v>634</v>
      </c>
      <c r="E326" s="222" t="s">
        <v>652</v>
      </c>
      <c r="F326" s="223">
        <v>435</v>
      </c>
      <c r="G326" s="222"/>
      <c r="H326" s="222">
        <v>542.5</v>
      </c>
      <c r="I326" s="224">
        <v>539</v>
      </c>
      <c r="J326" s="225" t="s">
        <v>710</v>
      </c>
      <c r="K326" s="226">
        <v>107.5</v>
      </c>
      <c r="L326" s="227">
        <v>0.247126436781609</v>
      </c>
      <c r="M326" s="222" t="s">
        <v>615</v>
      </c>
      <c r="N326" s="228">
        <v>43206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9">
        <v>110</v>
      </c>
      <c r="B327" s="220">
        <v>43098</v>
      </c>
      <c r="C327" s="220"/>
      <c r="D327" s="221" t="s">
        <v>584</v>
      </c>
      <c r="E327" s="222" t="s">
        <v>652</v>
      </c>
      <c r="F327" s="223">
        <v>885</v>
      </c>
      <c r="G327" s="222"/>
      <c r="H327" s="222">
        <v>1090</v>
      </c>
      <c r="I327" s="224">
        <v>1084</v>
      </c>
      <c r="J327" s="225" t="s">
        <v>710</v>
      </c>
      <c r="K327" s="226">
        <v>205</v>
      </c>
      <c r="L327" s="227">
        <v>0.23163841807909599</v>
      </c>
      <c r="M327" s="222" t="s">
        <v>615</v>
      </c>
      <c r="N327" s="228">
        <v>43213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9">
        <v>111</v>
      </c>
      <c r="B328" s="260">
        <v>43192</v>
      </c>
      <c r="C328" s="260"/>
      <c r="D328" s="238" t="s">
        <v>793</v>
      </c>
      <c r="E328" s="233" t="s">
        <v>652</v>
      </c>
      <c r="F328" s="261">
        <v>478.5</v>
      </c>
      <c r="G328" s="233"/>
      <c r="H328" s="233">
        <v>442</v>
      </c>
      <c r="I328" s="234">
        <v>613</v>
      </c>
      <c r="J328" s="235" t="s">
        <v>794</v>
      </c>
      <c r="K328" s="236">
        <f t="shared" ref="K328:K331" si="204">H328-F328</f>
        <v>-36.5</v>
      </c>
      <c r="L328" s="237">
        <f t="shared" ref="L328:L331" si="205">K328/F328</f>
        <v>-7.6280041797283177E-2</v>
      </c>
      <c r="M328" s="233" t="s">
        <v>631</v>
      </c>
      <c r="N328" s="230">
        <v>43762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112</v>
      </c>
      <c r="B329" s="230">
        <v>43194</v>
      </c>
      <c r="C329" s="230"/>
      <c r="D329" s="231" t="s">
        <v>795</v>
      </c>
      <c r="E329" s="232" t="s">
        <v>652</v>
      </c>
      <c r="F329" s="233">
        <f>141.5-7.3</f>
        <v>134.19999999999999</v>
      </c>
      <c r="G329" s="233"/>
      <c r="H329" s="234">
        <v>77</v>
      </c>
      <c r="I329" s="234">
        <v>180</v>
      </c>
      <c r="J329" s="235" t="s">
        <v>796</v>
      </c>
      <c r="K329" s="236">
        <f t="shared" si="204"/>
        <v>-57.199999999999989</v>
      </c>
      <c r="L329" s="237">
        <f t="shared" si="205"/>
        <v>-0.42622950819672129</v>
      </c>
      <c r="M329" s="233" t="s">
        <v>631</v>
      </c>
      <c r="N329" s="230">
        <v>43522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9">
        <v>113</v>
      </c>
      <c r="B330" s="230">
        <v>43209</v>
      </c>
      <c r="C330" s="230"/>
      <c r="D330" s="231" t="s">
        <v>797</v>
      </c>
      <c r="E330" s="232" t="s">
        <v>652</v>
      </c>
      <c r="F330" s="233">
        <v>430</v>
      </c>
      <c r="G330" s="233"/>
      <c r="H330" s="234">
        <v>220</v>
      </c>
      <c r="I330" s="234">
        <v>537</v>
      </c>
      <c r="J330" s="235" t="s">
        <v>798</v>
      </c>
      <c r="K330" s="236">
        <f t="shared" si="204"/>
        <v>-210</v>
      </c>
      <c r="L330" s="237">
        <f t="shared" si="205"/>
        <v>-0.48837209302325579</v>
      </c>
      <c r="M330" s="233" t="s">
        <v>631</v>
      </c>
      <c r="N330" s="230">
        <v>43252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0">
        <v>114</v>
      </c>
      <c r="B331" s="251">
        <v>43220</v>
      </c>
      <c r="C331" s="251"/>
      <c r="D331" s="252" t="s">
        <v>398</v>
      </c>
      <c r="E331" s="253" t="s">
        <v>652</v>
      </c>
      <c r="F331" s="253">
        <v>153.5</v>
      </c>
      <c r="G331" s="253"/>
      <c r="H331" s="253">
        <v>196</v>
      </c>
      <c r="I331" s="255">
        <v>196</v>
      </c>
      <c r="J331" s="225" t="s">
        <v>799</v>
      </c>
      <c r="K331" s="226">
        <f t="shared" si="204"/>
        <v>42.5</v>
      </c>
      <c r="L331" s="227">
        <f t="shared" si="205"/>
        <v>0.27687296416938112</v>
      </c>
      <c r="M331" s="222" t="s">
        <v>615</v>
      </c>
      <c r="N331" s="228">
        <v>43605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115</v>
      </c>
      <c r="B332" s="230">
        <v>43306</v>
      </c>
      <c r="C332" s="230"/>
      <c r="D332" s="231" t="s">
        <v>769</v>
      </c>
      <c r="E332" s="232" t="s">
        <v>652</v>
      </c>
      <c r="F332" s="233">
        <v>27.5</v>
      </c>
      <c r="G332" s="233"/>
      <c r="H332" s="234">
        <v>13.1</v>
      </c>
      <c r="I332" s="234">
        <v>60</v>
      </c>
      <c r="J332" s="235" t="s">
        <v>800</v>
      </c>
      <c r="K332" s="236">
        <v>-14.4</v>
      </c>
      <c r="L332" s="237">
        <v>-0.52363636363636401</v>
      </c>
      <c r="M332" s="233" t="s">
        <v>631</v>
      </c>
      <c r="N332" s="230">
        <v>43138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59">
        <v>116</v>
      </c>
      <c r="B333" s="260">
        <v>43318</v>
      </c>
      <c r="C333" s="260"/>
      <c r="D333" s="238" t="s">
        <v>801</v>
      </c>
      <c r="E333" s="233" t="s">
        <v>652</v>
      </c>
      <c r="F333" s="233">
        <v>148.5</v>
      </c>
      <c r="G333" s="233"/>
      <c r="H333" s="233">
        <v>102</v>
      </c>
      <c r="I333" s="234">
        <v>182</v>
      </c>
      <c r="J333" s="235" t="s">
        <v>802</v>
      </c>
      <c r="K333" s="236">
        <f>H333-F333</f>
        <v>-46.5</v>
      </c>
      <c r="L333" s="237">
        <f>K333/F333</f>
        <v>-0.31313131313131315</v>
      </c>
      <c r="M333" s="233" t="s">
        <v>631</v>
      </c>
      <c r="N333" s="230">
        <v>43661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9">
        <v>117</v>
      </c>
      <c r="B334" s="220">
        <v>43335</v>
      </c>
      <c r="C334" s="220"/>
      <c r="D334" s="221" t="s">
        <v>803</v>
      </c>
      <c r="E334" s="222" t="s">
        <v>652</v>
      </c>
      <c r="F334" s="253">
        <v>285</v>
      </c>
      <c r="G334" s="222"/>
      <c r="H334" s="222">
        <v>355</v>
      </c>
      <c r="I334" s="224">
        <v>364</v>
      </c>
      <c r="J334" s="225" t="s">
        <v>804</v>
      </c>
      <c r="K334" s="226">
        <v>70</v>
      </c>
      <c r="L334" s="227">
        <v>0.24561403508771901</v>
      </c>
      <c r="M334" s="222" t="s">
        <v>615</v>
      </c>
      <c r="N334" s="228">
        <v>43455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9">
        <v>118</v>
      </c>
      <c r="B335" s="220">
        <v>43341</v>
      </c>
      <c r="C335" s="220"/>
      <c r="D335" s="221" t="s">
        <v>386</v>
      </c>
      <c r="E335" s="222" t="s">
        <v>652</v>
      </c>
      <c r="F335" s="253">
        <v>525</v>
      </c>
      <c r="G335" s="222"/>
      <c r="H335" s="222">
        <v>585</v>
      </c>
      <c r="I335" s="224">
        <v>635</v>
      </c>
      <c r="J335" s="225" t="s">
        <v>805</v>
      </c>
      <c r="K335" s="226">
        <f t="shared" ref="K335:K351" si="206">H335-F335</f>
        <v>60</v>
      </c>
      <c r="L335" s="227">
        <f t="shared" ref="L335:L351" si="207">K335/F335</f>
        <v>0.11428571428571428</v>
      </c>
      <c r="M335" s="222" t="s">
        <v>615</v>
      </c>
      <c r="N335" s="228">
        <v>43662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9">
        <v>119</v>
      </c>
      <c r="B336" s="220">
        <v>43395</v>
      </c>
      <c r="C336" s="220"/>
      <c r="D336" s="221" t="s">
        <v>370</v>
      </c>
      <c r="E336" s="222" t="s">
        <v>652</v>
      </c>
      <c r="F336" s="253">
        <v>475</v>
      </c>
      <c r="G336" s="222"/>
      <c r="H336" s="222">
        <v>574</v>
      </c>
      <c r="I336" s="224">
        <v>570</v>
      </c>
      <c r="J336" s="225" t="s">
        <v>710</v>
      </c>
      <c r="K336" s="226">
        <f t="shared" si="206"/>
        <v>99</v>
      </c>
      <c r="L336" s="227">
        <f t="shared" si="207"/>
        <v>0.20842105263157895</v>
      </c>
      <c r="M336" s="222" t="s">
        <v>615</v>
      </c>
      <c r="N336" s="228">
        <v>43403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50">
        <v>120</v>
      </c>
      <c r="B337" s="251">
        <v>43397</v>
      </c>
      <c r="C337" s="251"/>
      <c r="D337" s="252" t="s">
        <v>393</v>
      </c>
      <c r="E337" s="253" t="s">
        <v>652</v>
      </c>
      <c r="F337" s="253">
        <v>707.5</v>
      </c>
      <c r="G337" s="253"/>
      <c r="H337" s="253">
        <v>872</v>
      </c>
      <c r="I337" s="255">
        <v>872</v>
      </c>
      <c r="J337" s="256" t="s">
        <v>710</v>
      </c>
      <c r="K337" s="226">
        <f t="shared" si="206"/>
        <v>164.5</v>
      </c>
      <c r="L337" s="257">
        <f t="shared" si="207"/>
        <v>0.23250883392226149</v>
      </c>
      <c r="M337" s="253" t="s">
        <v>615</v>
      </c>
      <c r="N337" s="258">
        <v>43482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50">
        <v>121</v>
      </c>
      <c r="B338" s="251">
        <v>43398</v>
      </c>
      <c r="C338" s="251"/>
      <c r="D338" s="252" t="s">
        <v>806</v>
      </c>
      <c r="E338" s="253" t="s">
        <v>652</v>
      </c>
      <c r="F338" s="253">
        <v>162</v>
      </c>
      <c r="G338" s="253"/>
      <c r="H338" s="253">
        <v>204</v>
      </c>
      <c r="I338" s="255">
        <v>209</v>
      </c>
      <c r="J338" s="256" t="s">
        <v>807</v>
      </c>
      <c r="K338" s="226">
        <f t="shared" si="206"/>
        <v>42</v>
      </c>
      <c r="L338" s="257">
        <f t="shared" si="207"/>
        <v>0.25925925925925924</v>
      </c>
      <c r="M338" s="253" t="s">
        <v>615</v>
      </c>
      <c r="N338" s="258">
        <v>43539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50">
        <v>122</v>
      </c>
      <c r="B339" s="251">
        <v>43399</v>
      </c>
      <c r="C339" s="251"/>
      <c r="D339" s="252" t="s">
        <v>496</v>
      </c>
      <c r="E339" s="253" t="s">
        <v>652</v>
      </c>
      <c r="F339" s="253">
        <v>240</v>
      </c>
      <c r="G339" s="253"/>
      <c r="H339" s="253">
        <v>297</v>
      </c>
      <c r="I339" s="255">
        <v>297</v>
      </c>
      <c r="J339" s="256" t="s">
        <v>710</v>
      </c>
      <c r="K339" s="262">
        <f t="shared" si="206"/>
        <v>57</v>
      </c>
      <c r="L339" s="257">
        <f t="shared" si="207"/>
        <v>0.23749999999999999</v>
      </c>
      <c r="M339" s="253" t="s">
        <v>615</v>
      </c>
      <c r="N339" s="258">
        <v>43417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9">
        <v>123</v>
      </c>
      <c r="B340" s="220">
        <v>43439</v>
      </c>
      <c r="C340" s="220"/>
      <c r="D340" s="221" t="s">
        <v>808</v>
      </c>
      <c r="E340" s="222" t="s">
        <v>652</v>
      </c>
      <c r="F340" s="222">
        <v>202.5</v>
      </c>
      <c r="G340" s="222"/>
      <c r="H340" s="222">
        <v>255</v>
      </c>
      <c r="I340" s="224">
        <v>252</v>
      </c>
      <c r="J340" s="225" t="s">
        <v>710</v>
      </c>
      <c r="K340" s="226">
        <f t="shared" si="206"/>
        <v>52.5</v>
      </c>
      <c r="L340" s="227">
        <f t="shared" si="207"/>
        <v>0.25925925925925924</v>
      </c>
      <c r="M340" s="222" t="s">
        <v>615</v>
      </c>
      <c r="N340" s="228">
        <v>43542</v>
      </c>
      <c r="O340" s="1"/>
      <c r="P340" s="1"/>
      <c r="Q340" s="1"/>
      <c r="R340" s="6" t="s">
        <v>809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50">
        <v>124</v>
      </c>
      <c r="B341" s="251">
        <v>43465</v>
      </c>
      <c r="C341" s="220"/>
      <c r="D341" s="252" t="s">
        <v>426</v>
      </c>
      <c r="E341" s="253" t="s">
        <v>652</v>
      </c>
      <c r="F341" s="253">
        <v>710</v>
      </c>
      <c r="G341" s="253"/>
      <c r="H341" s="253">
        <v>866</v>
      </c>
      <c r="I341" s="255">
        <v>866</v>
      </c>
      <c r="J341" s="256" t="s">
        <v>710</v>
      </c>
      <c r="K341" s="226">
        <f t="shared" si="206"/>
        <v>156</v>
      </c>
      <c r="L341" s="227">
        <f t="shared" si="207"/>
        <v>0.21971830985915494</v>
      </c>
      <c r="M341" s="222" t="s">
        <v>615</v>
      </c>
      <c r="N341" s="228">
        <v>43553</v>
      </c>
      <c r="O341" s="1"/>
      <c r="P341" s="1"/>
      <c r="Q341" s="1"/>
      <c r="R341" s="6" t="s">
        <v>809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50">
        <v>125</v>
      </c>
      <c r="B342" s="251">
        <v>43522</v>
      </c>
      <c r="C342" s="251"/>
      <c r="D342" s="252" t="s">
        <v>154</v>
      </c>
      <c r="E342" s="253" t="s">
        <v>652</v>
      </c>
      <c r="F342" s="253">
        <v>337.25</v>
      </c>
      <c r="G342" s="253"/>
      <c r="H342" s="253">
        <v>398.5</v>
      </c>
      <c r="I342" s="255">
        <v>411</v>
      </c>
      <c r="J342" s="225" t="s">
        <v>810</v>
      </c>
      <c r="K342" s="226">
        <f t="shared" si="206"/>
        <v>61.25</v>
      </c>
      <c r="L342" s="227">
        <f t="shared" si="207"/>
        <v>0.1816160118606375</v>
      </c>
      <c r="M342" s="222" t="s">
        <v>615</v>
      </c>
      <c r="N342" s="228">
        <v>43760</v>
      </c>
      <c r="O342" s="1"/>
      <c r="P342" s="1"/>
      <c r="Q342" s="1"/>
      <c r="R342" s="6" t="s">
        <v>809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63">
        <v>126</v>
      </c>
      <c r="B343" s="264">
        <v>43559</v>
      </c>
      <c r="C343" s="264"/>
      <c r="D343" s="265" t="s">
        <v>811</v>
      </c>
      <c r="E343" s="266" t="s">
        <v>652</v>
      </c>
      <c r="F343" s="266">
        <v>130</v>
      </c>
      <c r="G343" s="266"/>
      <c r="H343" s="266">
        <v>65</v>
      </c>
      <c r="I343" s="267">
        <v>158</v>
      </c>
      <c r="J343" s="235" t="s">
        <v>812</v>
      </c>
      <c r="K343" s="236">
        <f t="shared" si="206"/>
        <v>-65</v>
      </c>
      <c r="L343" s="237">
        <f t="shared" si="207"/>
        <v>-0.5</v>
      </c>
      <c r="M343" s="233" t="s">
        <v>631</v>
      </c>
      <c r="N343" s="230">
        <v>43726</v>
      </c>
      <c r="O343" s="1"/>
      <c r="P343" s="1"/>
      <c r="Q343" s="1"/>
      <c r="R343" s="6" t="s">
        <v>813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68">
        <v>127</v>
      </c>
      <c r="B344" s="269">
        <v>43017</v>
      </c>
      <c r="C344" s="269"/>
      <c r="D344" s="270" t="s">
        <v>187</v>
      </c>
      <c r="E344" s="271" t="s">
        <v>652</v>
      </c>
      <c r="F344" s="271">
        <v>141.5</v>
      </c>
      <c r="G344" s="272"/>
      <c r="H344" s="272">
        <v>183.5</v>
      </c>
      <c r="I344" s="272">
        <v>210</v>
      </c>
      <c r="J344" s="273" t="s">
        <v>814</v>
      </c>
      <c r="K344" s="274">
        <f t="shared" si="206"/>
        <v>42</v>
      </c>
      <c r="L344" s="275">
        <f t="shared" si="207"/>
        <v>0.29681978798586572</v>
      </c>
      <c r="M344" s="271" t="s">
        <v>615</v>
      </c>
      <c r="N344" s="269">
        <v>43042</v>
      </c>
      <c r="O344" s="1"/>
      <c r="P344" s="1"/>
      <c r="Q344" s="1"/>
      <c r="R344" s="6" t="s">
        <v>813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63">
        <v>128</v>
      </c>
      <c r="B345" s="264">
        <v>43074</v>
      </c>
      <c r="C345" s="264"/>
      <c r="D345" s="265" t="s">
        <v>815</v>
      </c>
      <c r="E345" s="266" t="s">
        <v>652</v>
      </c>
      <c r="F345" s="261">
        <v>172</v>
      </c>
      <c r="G345" s="266"/>
      <c r="H345" s="266">
        <v>155.25</v>
      </c>
      <c r="I345" s="267">
        <v>230</v>
      </c>
      <c r="J345" s="235" t="s">
        <v>816</v>
      </c>
      <c r="K345" s="236">
        <f t="shared" si="206"/>
        <v>-16.75</v>
      </c>
      <c r="L345" s="237">
        <f t="shared" si="207"/>
        <v>-9.7383720930232565E-2</v>
      </c>
      <c r="M345" s="233" t="s">
        <v>631</v>
      </c>
      <c r="N345" s="230">
        <v>43787</v>
      </c>
      <c r="O345" s="1"/>
      <c r="P345" s="1"/>
      <c r="Q345" s="1"/>
      <c r="R345" s="6" t="s">
        <v>813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50">
        <v>129</v>
      </c>
      <c r="B346" s="251">
        <v>43398</v>
      </c>
      <c r="C346" s="251"/>
      <c r="D346" s="252" t="s">
        <v>109</v>
      </c>
      <c r="E346" s="253" t="s">
        <v>652</v>
      </c>
      <c r="F346" s="253">
        <v>698.5</v>
      </c>
      <c r="G346" s="253"/>
      <c r="H346" s="253">
        <v>890</v>
      </c>
      <c r="I346" s="255">
        <v>890</v>
      </c>
      <c r="J346" s="225" t="s">
        <v>817</v>
      </c>
      <c r="K346" s="226">
        <f t="shared" si="206"/>
        <v>191.5</v>
      </c>
      <c r="L346" s="227">
        <f t="shared" si="207"/>
        <v>0.27415891195418757</v>
      </c>
      <c r="M346" s="222" t="s">
        <v>615</v>
      </c>
      <c r="N346" s="228">
        <v>44328</v>
      </c>
      <c r="O346" s="1"/>
      <c r="P346" s="1"/>
      <c r="Q346" s="1"/>
      <c r="R346" s="6" t="s">
        <v>809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0">
        <v>130</v>
      </c>
      <c r="B347" s="251">
        <v>42877</v>
      </c>
      <c r="C347" s="251"/>
      <c r="D347" s="252" t="s">
        <v>385</v>
      </c>
      <c r="E347" s="253" t="s">
        <v>652</v>
      </c>
      <c r="F347" s="253">
        <v>127.6</v>
      </c>
      <c r="G347" s="253"/>
      <c r="H347" s="253">
        <v>138</v>
      </c>
      <c r="I347" s="255">
        <v>190</v>
      </c>
      <c r="J347" s="225" t="s">
        <v>818</v>
      </c>
      <c r="K347" s="226">
        <f t="shared" si="206"/>
        <v>10.400000000000006</v>
      </c>
      <c r="L347" s="227">
        <f t="shared" si="207"/>
        <v>8.1504702194357417E-2</v>
      </c>
      <c r="M347" s="222" t="s">
        <v>615</v>
      </c>
      <c r="N347" s="228">
        <v>43774</v>
      </c>
      <c r="O347" s="1"/>
      <c r="P347" s="1"/>
      <c r="Q347" s="1"/>
      <c r="R347" s="6" t="s">
        <v>813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50">
        <v>131</v>
      </c>
      <c r="B348" s="251">
        <v>43158</v>
      </c>
      <c r="C348" s="251"/>
      <c r="D348" s="252" t="s">
        <v>819</v>
      </c>
      <c r="E348" s="253" t="s">
        <v>652</v>
      </c>
      <c r="F348" s="253">
        <v>317</v>
      </c>
      <c r="G348" s="253"/>
      <c r="H348" s="253">
        <v>382.5</v>
      </c>
      <c r="I348" s="255">
        <v>398</v>
      </c>
      <c r="J348" s="225" t="s">
        <v>820</v>
      </c>
      <c r="K348" s="226">
        <f t="shared" si="206"/>
        <v>65.5</v>
      </c>
      <c r="L348" s="227">
        <f t="shared" si="207"/>
        <v>0.20662460567823343</v>
      </c>
      <c r="M348" s="222" t="s">
        <v>615</v>
      </c>
      <c r="N348" s="228">
        <v>44238</v>
      </c>
      <c r="O348" s="1"/>
      <c r="P348" s="1"/>
      <c r="Q348" s="1"/>
      <c r="R348" s="6" t="s">
        <v>813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63">
        <v>132</v>
      </c>
      <c r="B349" s="264">
        <v>43164</v>
      </c>
      <c r="C349" s="264"/>
      <c r="D349" s="265" t="s">
        <v>146</v>
      </c>
      <c r="E349" s="266" t="s">
        <v>652</v>
      </c>
      <c r="F349" s="261">
        <f>510-14.4</f>
        <v>495.6</v>
      </c>
      <c r="G349" s="266"/>
      <c r="H349" s="266">
        <v>350</v>
      </c>
      <c r="I349" s="267">
        <v>672</v>
      </c>
      <c r="J349" s="235" t="s">
        <v>821</v>
      </c>
      <c r="K349" s="236">
        <f t="shared" si="206"/>
        <v>-145.60000000000002</v>
      </c>
      <c r="L349" s="237">
        <f t="shared" si="207"/>
        <v>-0.29378531073446329</v>
      </c>
      <c r="M349" s="233" t="s">
        <v>631</v>
      </c>
      <c r="N349" s="230">
        <v>43887</v>
      </c>
      <c r="O349" s="1"/>
      <c r="P349" s="1"/>
      <c r="Q349" s="1"/>
      <c r="R349" s="6" t="s">
        <v>809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63">
        <v>133</v>
      </c>
      <c r="B350" s="264">
        <v>43237</v>
      </c>
      <c r="C350" s="264"/>
      <c r="D350" s="265" t="s">
        <v>488</v>
      </c>
      <c r="E350" s="266" t="s">
        <v>652</v>
      </c>
      <c r="F350" s="261">
        <v>230.3</v>
      </c>
      <c r="G350" s="266"/>
      <c r="H350" s="266">
        <v>102.5</v>
      </c>
      <c r="I350" s="267">
        <v>348</v>
      </c>
      <c r="J350" s="235" t="s">
        <v>822</v>
      </c>
      <c r="K350" s="236">
        <f t="shared" si="206"/>
        <v>-127.80000000000001</v>
      </c>
      <c r="L350" s="237">
        <f t="shared" si="207"/>
        <v>-0.55492835432045162</v>
      </c>
      <c r="M350" s="233" t="s">
        <v>631</v>
      </c>
      <c r="N350" s="230">
        <v>43896</v>
      </c>
      <c r="O350" s="1"/>
      <c r="P350" s="1"/>
      <c r="Q350" s="1"/>
      <c r="R350" s="6" t="s">
        <v>809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50">
        <v>134</v>
      </c>
      <c r="B351" s="251">
        <v>43258</v>
      </c>
      <c r="C351" s="251"/>
      <c r="D351" s="252" t="s">
        <v>450</v>
      </c>
      <c r="E351" s="253" t="s">
        <v>652</v>
      </c>
      <c r="F351" s="253">
        <f>342.5-5.1</f>
        <v>337.4</v>
      </c>
      <c r="G351" s="253"/>
      <c r="H351" s="253">
        <v>412.5</v>
      </c>
      <c r="I351" s="255">
        <v>439</v>
      </c>
      <c r="J351" s="225" t="s">
        <v>823</v>
      </c>
      <c r="K351" s="226">
        <f t="shared" si="206"/>
        <v>75.100000000000023</v>
      </c>
      <c r="L351" s="227">
        <f t="shared" si="207"/>
        <v>0.22258446947243635</v>
      </c>
      <c r="M351" s="222" t="s">
        <v>615</v>
      </c>
      <c r="N351" s="228">
        <v>44230</v>
      </c>
      <c r="O351" s="1"/>
      <c r="P351" s="1"/>
      <c r="Q351" s="1"/>
      <c r="R351" s="6" t="s">
        <v>813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76">
        <v>135</v>
      </c>
      <c r="B352" s="277">
        <v>43285</v>
      </c>
      <c r="C352" s="277"/>
      <c r="D352" s="20" t="s">
        <v>56</v>
      </c>
      <c r="E352" s="278" t="s">
        <v>652</v>
      </c>
      <c r="F352" s="279">
        <f>127.5-5.53</f>
        <v>121.97</v>
      </c>
      <c r="G352" s="278"/>
      <c r="H352" s="278"/>
      <c r="I352" s="280">
        <v>170</v>
      </c>
      <c r="J352" s="281" t="s">
        <v>618</v>
      </c>
      <c r="K352" s="282"/>
      <c r="L352" s="283"/>
      <c r="M352" s="16" t="s">
        <v>618</v>
      </c>
      <c r="N352" s="284"/>
      <c r="O352" s="1"/>
      <c r="P352" s="1"/>
      <c r="Q352" s="1"/>
      <c r="R352" s="6" t="s">
        <v>809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63">
        <v>136</v>
      </c>
      <c r="B353" s="264">
        <v>43294</v>
      </c>
      <c r="C353" s="264"/>
      <c r="D353" s="265" t="s">
        <v>372</v>
      </c>
      <c r="E353" s="266" t="s">
        <v>652</v>
      </c>
      <c r="F353" s="261">
        <v>46.5</v>
      </c>
      <c r="G353" s="266"/>
      <c r="H353" s="266">
        <v>17</v>
      </c>
      <c r="I353" s="267">
        <v>59</v>
      </c>
      <c r="J353" s="235" t="s">
        <v>824</v>
      </c>
      <c r="K353" s="236">
        <f t="shared" ref="K353:K361" si="208">H353-F353</f>
        <v>-29.5</v>
      </c>
      <c r="L353" s="237">
        <f t="shared" ref="L353:L361" si="209">K353/F353</f>
        <v>-0.63440860215053763</v>
      </c>
      <c r="M353" s="233" t="s">
        <v>631</v>
      </c>
      <c r="N353" s="230">
        <v>43887</v>
      </c>
      <c r="O353" s="1"/>
      <c r="P353" s="1"/>
      <c r="Q353" s="1"/>
      <c r="R353" s="6" t="s">
        <v>809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50">
        <v>137</v>
      </c>
      <c r="B354" s="251">
        <v>43396</v>
      </c>
      <c r="C354" s="251"/>
      <c r="D354" s="252" t="s">
        <v>428</v>
      </c>
      <c r="E354" s="253" t="s">
        <v>652</v>
      </c>
      <c r="F354" s="253">
        <v>156.5</v>
      </c>
      <c r="G354" s="253"/>
      <c r="H354" s="253">
        <v>207.5</v>
      </c>
      <c r="I354" s="255">
        <v>191</v>
      </c>
      <c r="J354" s="225" t="s">
        <v>710</v>
      </c>
      <c r="K354" s="226">
        <f t="shared" si="208"/>
        <v>51</v>
      </c>
      <c r="L354" s="227">
        <f t="shared" si="209"/>
        <v>0.32587859424920129</v>
      </c>
      <c r="M354" s="222" t="s">
        <v>615</v>
      </c>
      <c r="N354" s="228">
        <v>44369</v>
      </c>
      <c r="O354" s="1"/>
      <c r="P354" s="1"/>
      <c r="Q354" s="1"/>
      <c r="R354" s="6" t="s">
        <v>809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50">
        <v>138</v>
      </c>
      <c r="B355" s="251">
        <v>43439</v>
      </c>
      <c r="C355" s="251"/>
      <c r="D355" s="252" t="s">
        <v>332</v>
      </c>
      <c r="E355" s="253" t="s">
        <v>652</v>
      </c>
      <c r="F355" s="253">
        <v>259.5</v>
      </c>
      <c r="G355" s="253"/>
      <c r="H355" s="253">
        <v>320</v>
      </c>
      <c r="I355" s="255">
        <v>320</v>
      </c>
      <c r="J355" s="225" t="s">
        <v>710</v>
      </c>
      <c r="K355" s="226">
        <f t="shared" si="208"/>
        <v>60.5</v>
      </c>
      <c r="L355" s="227">
        <f t="shared" si="209"/>
        <v>0.23314065510597304</v>
      </c>
      <c r="M355" s="222" t="s">
        <v>615</v>
      </c>
      <c r="N355" s="228">
        <v>44323</v>
      </c>
      <c r="O355" s="1"/>
      <c r="P355" s="1"/>
      <c r="Q355" s="1"/>
      <c r="R355" s="6" t="s">
        <v>809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63">
        <v>139</v>
      </c>
      <c r="B356" s="264">
        <v>43439</v>
      </c>
      <c r="C356" s="264"/>
      <c r="D356" s="265" t="s">
        <v>825</v>
      </c>
      <c r="E356" s="266" t="s">
        <v>652</v>
      </c>
      <c r="F356" s="266">
        <v>715</v>
      </c>
      <c r="G356" s="266"/>
      <c r="H356" s="266">
        <v>445</v>
      </c>
      <c r="I356" s="267">
        <v>840</v>
      </c>
      <c r="J356" s="235" t="s">
        <v>826</v>
      </c>
      <c r="K356" s="236">
        <f t="shared" si="208"/>
        <v>-270</v>
      </c>
      <c r="L356" s="237">
        <f t="shared" si="209"/>
        <v>-0.3776223776223776</v>
      </c>
      <c r="M356" s="233" t="s">
        <v>631</v>
      </c>
      <c r="N356" s="230">
        <v>43800</v>
      </c>
      <c r="O356" s="1"/>
      <c r="P356" s="1"/>
      <c r="Q356" s="1"/>
      <c r="R356" s="6" t="s">
        <v>809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50">
        <v>140</v>
      </c>
      <c r="B357" s="251">
        <v>43469</v>
      </c>
      <c r="C357" s="251"/>
      <c r="D357" s="252" t="s">
        <v>159</v>
      </c>
      <c r="E357" s="253" t="s">
        <v>652</v>
      </c>
      <c r="F357" s="253">
        <v>875</v>
      </c>
      <c r="G357" s="253"/>
      <c r="H357" s="253">
        <v>1165</v>
      </c>
      <c r="I357" s="255">
        <v>1185</v>
      </c>
      <c r="J357" s="225" t="s">
        <v>827</v>
      </c>
      <c r="K357" s="226">
        <f t="shared" si="208"/>
        <v>290</v>
      </c>
      <c r="L357" s="227">
        <f t="shared" si="209"/>
        <v>0.33142857142857141</v>
      </c>
      <c r="M357" s="222" t="s">
        <v>615</v>
      </c>
      <c r="N357" s="228">
        <v>43847</v>
      </c>
      <c r="O357" s="1"/>
      <c r="P357" s="1"/>
      <c r="Q357" s="1"/>
      <c r="R357" s="6" t="s">
        <v>809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50">
        <v>141</v>
      </c>
      <c r="B358" s="251">
        <v>43559</v>
      </c>
      <c r="C358" s="251"/>
      <c r="D358" s="252" t="s">
        <v>348</v>
      </c>
      <c r="E358" s="253" t="s">
        <v>652</v>
      </c>
      <c r="F358" s="253">
        <f>387-14.63</f>
        <v>372.37</v>
      </c>
      <c r="G358" s="253"/>
      <c r="H358" s="253">
        <v>490</v>
      </c>
      <c r="I358" s="255">
        <v>490</v>
      </c>
      <c r="J358" s="225" t="s">
        <v>710</v>
      </c>
      <c r="K358" s="226">
        <f t="shared" si="208"/>
        <v>117.63</v>
      </c>
      <c r="L358" s="227">
        <f t="shared" si="209"/>
        <v>0.31589548030185027</v>
      </c>
      <c r="M358" s="222" t="s">
        <v>615</v>
      </c>
      <c r="N358" s="228">
        <v>43850</v>
      </c>
      <c r="O358" s="1"/>
      <c r="P358" s="1"/>
      <c r="Q358" s="1"/>
      <c r="R358" s="6" t="s">
        <v>809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63">
        <v>142</v>
      </c>
      <c r="B359" s="264">
        <v>43578</v>
      </c>
      <c r="C359" s="264"/>
      <c r="D359" s="265" t="s">
        <v>828</v>
      </c>
      <c r="E359" s="266" t="s">
        <v>617</v>
      </c>
      <c r="F359" s="266">
        <v>220</v>
      </c>
      <c r="G359" s="266"/>
      <c r="H359" s="266">
        <v>127.5</v>
      </c>
      <c r="I359" s="267">
        <v>284</v>
      </c>
      <c r="J359" s="235" t="s">
        <v>829</v>
      </c>
      <c r="K359" s="236">
        <f t="shared" si="208"/>
        <v>-92.5</v>
      </c>
      <c r="L359" s="237">
        <f t="shared" si="209"/>
        <v>-0.42045454545454547</v>
      </c>
      <c r="M359" s="233" t="s">
        <v>631</v>
      </c>
      <c r="N359" s="230">
        <v>43896</v>
      </c>
      <c r="O359" s="1"/>
      <c r="P359" s="1"/>
      <c r="Q359" s="1"/>
      <c r="R359" s="6" t="s">
        <v>809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50">
        <v>143</v>
      </c>
      <c r="B360" s="251">
        <v>43622</v>
      </c>
      <c r="C360" s="251"/>
      <c r="D360" s="252" t="s">
        <v>497</v>
      </c>
      <c r="E360" s="253" t="s">
        <v>617</v>
      </c>
      <c r="F360" s="253">
        <v>332.8</v>
      </c>
      <c r="G360" s="253"/>
      <c r="H360" s="253">
        <v>405</v>
      </c>
      <c r="I360" s="255">
        <v>419</v>
      </c>
      <c r="J360" s="225" t="s">
        <v>830</v>
      </c>
      <c r="K360" s="226">
        <f t="shared" si="208"/>
        <v>72.199999999999989</v>
      </c>
      <c r="L360" s="227">
        <f t="shared" si="209"/>
        <v>0.21694711538461534</v>
      </c>
      <c r="M360" s="222" t="s">
        <v>615</v>
      </c>
      <c r="N360" s="228">
        <v>43860</v>
      </c>
      <c r="O360" s="1"/>
      <c r="P360" s="1"/>
      <c r="Q360" s="1"/>
      <c r="R360" s="6" t="s">
        <v>813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44">
        <v>144</v>
      </c>
      <c r="B361" s="243">
        <v>43641</v>
      </c>
      <c r="C361" s="243"/>
      <c r="D361" s="244" t="s">
        <v>152</v>
      </c>
      <c r="E361" s="245" t="s">
        <v>652</v>
      </c>
      <c r="F361" s="245">
        <v>386</v>
      </c>
      <c r="G361" s="246"/>
      <c r="H361" s="246">
        <v>395</v>
      </c>
      <c r="I361" s="246">
        <v>452</v>
      </c>
      <c r="J361" s="247" t="s">
        <v>831</v>
      </c>
      <c r="K361" s="248">
        <f t="shared" si="208"/>
        <v>9</v>
      </c>
      <c r="L361" s="249">
        <f t="shared" si="209"/>
        <v>2.3316062176165803E-2</v>
      </c>
      <c r="M361" s="245" t="s">
        <v>743</v>
      </c>
      <c r="N361" s="243">
        <v>43868</v>
      </c>
      <c r="O361" s="1"/>
      <c r="P361" s="1"/>
      <c r="Q361" s="1"/>
      <c r="R361" s="6" t="s">
        <v>813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44">
        <v>145</v>
      </c>
      <c r="B362" s="243">
        <v>43707</v>
      </c>
      <c r="C362" s="243"/>
      <c r="D362" s="244" t="s">
        <v>132</v>
      </c>
      <c r="E362" s="245" t="s">
        <v>652</v>
      </c>
      <c r="F362" s="245">
        <v>137.5</v>
      </c>
      <c r="G362" s="246"/>
      <c r="H362" s="246">
        <v>138.5</v>
      </c>
      <c r="I362" s="246">
        <v>190</v>
      </c>
      <c r="J362" s="247" t="s">
        <v>1059</v>
      </c>
      <c r="K362" s="248">
        <f t="shared" ref="K362" si="210">H362-F362</f>
        <v>1</v>
      </c>
      <c r="L362" s="249">
        <f t="shared" ref="L362" si="211">K362/F362</f>
        <v>7.2727272727272727E-3</v>
      </c>
      <c r="M362" s="245" t="s">
        <v>743</v>
      </c>
      <c r="N362" s="243">
        <v>44432</v>
      </c>
      <c r="O362" s="1"/>
      <c r="P362" s="1"/>
      <c r="Q362" s="1"/>
      <c r="R362" s="6" t="s">
        <v>809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50">
        <v>146</v>
      </c>
      <c r="B363" s="251">
        <v>43731</v>
      </c>
      <c r="C363" s="251"/>
      <c r="D363" s="252" t="s">
        <v>441</v>
      </c>
      <c r="E363" s="253" t="s">
        <v>652</v>
      </c>
      <c r="F363" s="253">
        <v>235</v>
      </c>
      <c r="G363" s="253"/>
      <c r="H363" s="253">
        <v>295</v>
      </c>
      <c r="I363" s="255">
        <v>296</v>
      </c>
      <c r="J363" s="225" t="s">
        <v>832</v>
      </c>
      <c r="K363" s="226">
        <f t="shared" ref="K363:K368" si="212">H363-F363</f>
        <v>60</v>
      </c>
      <c r="L363" s="227">
        <f t="shared" ref="L363:L368" si="213">K363/F363</f>
        <v>0.25531914893617019</v>
      </c>
      <c r="M363" s="222" t="s">
        <v>615</v>
      </c>
      <c r="N363" s="228">
        <v>43844</v>
      </c>
      <c r="O363" s="1"/>
      <c r="P363" s="1"/>
      <c r="Q363" s="1"/>
      <c r="R363" s="6" t="s">
        <v>813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50">
        <v>147</v>
      </c>
      <c r="B364" s="251">
        <v>43752</v>
      </c>
      <c r="C364" s="251"/>
      <c r="D364" s="252" t="s">
        <v>833</v>
      </c>
      <c r="E364" s="253" t="s">
        <v>652</v>
      </c>
      <c r="F364" s="253">
        <v>277.5</v>
      </c>
      <c r="G364" s="253"/>
      <c r="H364" s="253">
        <v>333</v>
      </c>
      <c r="I364" s="255">
        <v>333</v>
      </c>
      <c r="J364" s="225" t="s">
        <v>834</v>
      </c>
      <c r="K364" s="226">
        <f t="shared" si="212"/>
        <v>55.5</v>
      </c>
      <c r="L364" s="227">
        <f t="shared" si="213"/>
        <v>0.2</v>
      </c>
      <c r="M364" s="222" t="s">
        <v>615</v>
      </c>
      <c r="N364" s="228">
        <v>43846</v>
      </c>
      <c r="O364" s="1"/>
      <c r="P364" s="1"/>
      <c r="Q364" s="1"/>
      <c r="R364" s="6" t="s">
        <v>809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50">
        <v>148</v>
      </c>
      <c r="B365" s="251">
        <v>43752</v>
      </c>
      <c r="C365" s="251"/>
      <c r="D365" s="252" t="s">
        <v>835</v>
      </c>
      <c r="E365" s="253" t="s">
        <v>652</v>
      </c>
      <c r="F365" s="253">
        <v>930</v>
      </c>
      <c r="G365" s="253"/>
      <c r="H365" s="253">
        <v>1165</v>
      </c>
      <c r="I365" s="255">
        <v>1200</v>
      </c>
      <c r="J365" s="225" t="s">
        <v>836</v>
      </c>
      <c r="K365" s="226">
        <f t="shared" si="212"/>
        <v>235</v>
      </c>
      <c r="L365" s="227">
        <f t="shared" si="213"/>
        <v>0.25268817204301075</v>
      </c>
      <c r="M365" s="222" t="s">
        <v>615</v>
      </c>
      <c r="N365" s="228">
        <v>43847</v>
      </c>
      <c r="O365" s="1"/>
      <c r="P365" s="1"/>
      <c r="Q365" s="1"/>
      <c r="R365" s="6" t="s">
        <v>813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50">
        <v>149</v>
      </c>
      <c r="B366" s="251">
        <v>43753</v>
      </c>
      <c r="C366" s="251"/>
      <c r="D366" s="252" t="s">
        <v>837</v>
      </c>
      <c r="E366" s="253" t="s">
        <v>652</v>
      </c>
      <c r="F366" s="223">
        <v>111</v>
      </c>
      <c r="G366" s="253"/>
      <c r="H366" s="253">
        <v>141</v>
      </c>
      <c r="I366" s="255">
        <v>141</v>
      </c>
      <c r="J366" s="225" t="s">
        <v>635</v>
      </c>
      <c r="K366" s="226">
        <f t="shared" si="212"/>
        <v>30</v>
      </c>
      <c r="L366" s="227">
        <f t="shared" si="213"/>
        <v>0.27027027027027029</v>
      </c>
      <c r="M366" s="222" t="s">
        <v>615</v>
      </c>
      <c r="N366" s="228">
        <v>44328</v>
      </c>
      <c r="O366" s="1"/>
      <c r="P366" s="1"/>
      <c r="Q366" s="1"/>
      <c r="R366" s="6" t="s">
        <v>813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50">
        <v>150</v>
      </c>
      <c r="B367" s="251">
        <v>43753</v>
      </c>
      <c r="C367" s="251"/>
      <c r="D367" s="252" t="s">
        <v>838</v>
      </c>
      <c r="E367" s="253" t="s">
        <v>652</v>
      </c>
      <c r="F367" s="223">
        <v>296</v>
      </c>
      <c r="G367" s="253"/>
      <c r="H367" s="253">
        <v>370</v>
      </c>
      <c r="I367" s="255">
        <v>370</v>
      </c>
      <c r="J367" s="225" t="s">
        <v>710</v>
      </c>
      <c r="K367" s="226">
        <f t="shared" si="212"/>
        <v>74</v>
      </c>
      <c r="L367" s="227">
        <f t="shared" si="213"/>
        <v>0.25</v>
      </c>
      <c r="M367" s="222" t="s">
        <v>615</v>
      </c>
      <c r="N367" s="228">
        <v>43853</v>
      </c>
      <c r="O367" s="1"/>
      <c r="P367" s="1"/>
      <c r="Q367" s="1"/>
      <c r="R367" s="6" t="s">
        <v>813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50">
        <v>151</v>
      </c>
      <c r="B368" s="251">
        <v>43754</v>
      </c>
      <c r="C368" s="251"/>
      <c r="D368" s="252" t="s">
        <v>839</v>
      </c>
      <c r="E368" s="253" t="s">
        <v>652</v>
      </c>
      <c r="F368" s="223">
        <v>300</v>
      </c>
      <c r="G368" s="253"/>
      <c r="H368" s="253">
        <v>382.5</v>
      </c>
      <c r="I368" s="255">
        <v>344</v>
      </c>
      <c r="J368" s="225" t="s">
        <v>840</v>
      </c>
      <c r="K368" s="226">
        <f t="shared" si="212"/>
        <v>82.5</v>
      </c>
      <c r="L368" s="227">
        <f t="shared" si="213"/>
        <v>0.27500000000000002</v>
      </c>
      <c r="M368" s="222" t="s">
        <v>615</v>
      </c>
      <c r="N368" s="228">
        <v>44238</v>
      </c>
      <c r="O368" s="1"/>
      <c r="P368" s="1"/>
      <c r="Q368" s="1"/>
      <c r="R368" s="6" t="s">
        <v>813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85">
        <v>152</v>
      </c>
      <c r="B369" s="286">
        <v>43832</v>
      </c>
      <c r="C369" s="286"/>
      <c r="D369" s="287" t="s">
        <v>841</v>
      </c>
      <c r="E369" s="56" t="s">
        <v>652</v>
      </c>
      <c r="F369" s="288" t="s">
        <v>842</v>
      </c>
      <c r="G369" s="56"/>
      <c r="H369" s="56"/>
      <c r="I369" s="289">
        <v>590</v>
      </c>
      <c r="J369" s="281" t="s">
        <v>618</v>
      </c>
      <c r="K369" s="281"/>
      <c r="L369" s="290"/>
      <c r="M369" s="291" t="s">
        <v>618</v>
      </c>
      <c r="N369" s="292"/>
      <c r="O369" s="1"/>
      <c r="P369" s="1"/>
      <c r="Q369" s="1"/>
      <c r="R369" s="6" t="s">
        <v>813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50">
        <v>153</v>
      </c>
      <c r="B370" s="251">
        <v>43966</v>
      </c>
      <c r="C370" s="251"/>
      <c r="D370" s="252" t="s">
        <v>72</v>
      </c>
      <c r="E370" s="253" t="s">
        <v>652</v>
      </c>
      <c r="F370" s="223">
        <v>67.5</v>
      </c>
      <c r="G370" s="253"/>
      <c r="H370" s="253">
        <v>86</v>
      </c>
      <c r="I370" s="255">
        <v>86</v>
      </c>
      <c r="J370" s="225" t="s">
        <v>843</v>
      </c>
      <c r="K370" s="226">
        <f t="shared" ref="K370:K377" si="214">H370-F370</f>
        <v>18.5</v>
      </c>
      <c r="L370" s="227">
        <f t="shared" ref="L370:L377" si="215">K370/F370</f>
        <v>0.27407407407407408</v>
      </c>
      <c r="M370" s="222" t="s">
        <v>615</v>
      </c>
      <c r="N370" s="228">
        <v>44008</v>
      </c>
      <c r="O370" s="1"/>
      <c r="P370" s="1"/>
      <c r="Q370" s="1"/>
      <c r="R370" s="6" t="s">
        <v>813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50">
        <v>154</v>
      </c>
      <c r="B371" s="251">
        <v>44035</v>
      </c>
      <c r="C371" s="251"/>
      <c r="D371" s="252" t="s">
        <v>496</v>
      </c>
      <c r="E371" s="253" t="s">
        <v>652</v>
      </c>
      <c r="F371" s="223">
        <v>231</v>
      </c>
      <c r="G371" s="253"/>
      <c r="H371" s="253">
        <v>281</v>
      </c>
      <c r="I371" s="255">
        <v>281</v>
      </c>
      <c r="J371" s="225" t="s">
        <v>710</v>
      </c>
      <c r="K371" s="226">
        <f t="shared" si="214"/>
        <v>50</v>
      </c>
      <c r="L371" s="227">
        <f t="shared" si="215"/>
        <v>0.21645021645021645</v>
      </c>
      <c r="M371" s="222" t="s">
        <v>615</v>
      </c>
      <c r="N371" s="228">
        <v>44358</v>
      </c>
      <c r="O371" s="1"/>
      <c r="P371" s="1"/>
      <c r="Q371" s="1"/>
      <c r="R371" s="6" t="s">
        <v>813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50">
        <v>155</v>
      </c>
      <c r="B372" s="251">
        <v>44092</v>
      </c>
      <c r="C372" s="251"/>
      <c r="D372" s="252" t="s">
        <v>417</v>
      </c>
      <c r="E372" s="253" t="s">
        <v>652</v>
      </c>
      <c r="F372" s="253">
        <v>206</v>
      </c>
      <c r="G372" s="253"/>
      <c r="H372" s="253">
        <v>248</v>
      </c>
      <c r="I372" s="255">
        <v>248</v>
      </c>
      <c r="J372" s="225" t="s">
        <v>710</v>
      </c>
      <c r="K372" s="226">
        <f t="shared" si="214"/>
        <v>42</v>
      </c>
      <c r="L372" s="227">
        <f t="shared" si="215"/>
        <v>0.20388349514563106</v>
      </c>
      <c r="M372" s="222" t="s">
        <v>615</v>
      </c>
      <c r="N372" s="228">
        <v>44214</v>
      </c>
      <c r="O372" s="1"/>
      <c r="P372" s="1"/>
      <c r="Q372" s="1"/>
      <c r="R372" s="6" t="s">
        <v>813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50">
        <v>156</v>
      </c>
      <c r="B373" s="251">
        <v>44140</v>
      </c>
      <c r="C373" s="251"/>
      <c r="D373" s="252" t="s">
        <v>417</v>
      </c>
      <c r="E373" s="253" t="s">
        <v>652</v>
      </c>
      <c r="F373" s="253">
        <v>182.5</v>
      </c>
      <c r="G373" s="253"/>
      <c r="H373" s="253">
        <v>248</v>
      </c>
      <c r="I373" s="255">
        <v>248</v>
      </c>
      <c r="J373" s="225" t="s">
        <v>710</v>
      </c>
      <c r="K373" s="226">
        <f t="shared" si="214"/>
        <v>65.5</v>
      </c>
      <c r="L373" s="227">
        <f t="shared" si="215"/>
        <v>0.35890410958904112</v>
      </c>
      <c r="M373" s="222" t="s">
        <v>615</v>
      </c>
      <c r="N373" s="228">
        <v>44214</v>
      </c>
      <c r="O373" s="1"/>
      <c r="P373" s="1"/>
      <c r="Q373" s="1"/>
      <c r="R373" s="6" t="s">
        <v>813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50">
        <v>157</v>
      </c>
      <c r="B374" s="251">
        <v>44140</v>
      </c>
      <c r="C374" s="251"/>
      <c r="D374" s="252" t="s">
        <v>332</v>
      </c>
      <c r="E374" s="253" t="s">
        <v>652</v>
      </c>
      <c r="F374" s="253">
        <v>247.5</v>
      </c>
      <c r="G374" s="253"/>
      <c r="H374" s="253">
        <v>320</v>
      </c>
      <c r="I374" s="255">
        <v>320</v>
      </c>
      <c r="J374" s="225" t="s">
        <v>710</v>
      </c>
      <c r="K374" s="226">
        <f t="shared" si="214"/>
        <v>72.5</v>
      </c>
      <c r="L374" s="227">
        <f t="shared" si="215"/>
        <v>0.29292929292929293</v>
      </c>
      <c r="M374" s="222" t="s">
        <v>615</v>
      </c>
      <c r="N374" s="228">
        <v>44323</v>
      </c>
      <c r="O374" s="1"/>
      <c r="P374" s="1"/>
      <c r="Q374" s="1"/>
      <c r="R374" s="6" t="s">
        <v>813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50">
        <v>158</v>
      </c>
      <c r="B375" s="251">
        <v>44140</v>
      </c>
      <c r="C375" s="251"/>
      <c r="D375" s="252" t="s">
        <v>273</v>
      </c>
      <c r="E375" s="253" t="s">
        <v>652</v>
      </c>
      <c r="F375" s="223">
        <v>925</v>
      </c>
      <c r="G375" s="253"/>
      <c r="H375" s="253">
        <v>1095</v>
      </c>
      <c r="I375" s="255">
        <v>1093</v>
      </c>
      <c r="J375" s="225" t="s">
        <v>844</v>
      </c>
      <c r="K375" s="226">
        <f t="shared" si="214"/>
        <v>170</v>
      </c>
      <c r="L375" s="227">
        <f t="shared" si="215"/>
        <v>0.18378378378378379</v>
      </c>
      <c r="M375" s="222" t="s">
        <v>615</v>
      </c>
      <c r="N375" s="228">
        <v>44201</v>
      </c>
      <c r="O375" s="1"/>
      <c r="P375" s="1"/>
      <c r="Q375" s="1"/>
      <c r="R375" s="6" t="s">
        <v>813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50">
        <v>159</v>
      </c>
      <c r="B376" s="251">
        <v>44140</v>
      </c>
      <c r="C376" s="251"/>
      <c r="D376" s="252" t="s">
        <v>348</v>
      </c>
      <c r="E376" s="253" t="s">
        <v>652</v>
      </c>
      <c r="F376" s="223">
        <v>332.5</v>
      </c>
      <c r="G376" s="253"/>
      <c r="H376" s="253">
        <v>393</v>
      </c>
      <c r="I376" s="255">
        <v>406</v>
      </c>
      <c r="J376" s="225" t="s">
        <v>845</v>
      </c>
      <c r="K376" s="226">
        <f t="shared" si="214"/>
        <v>60.5</v>
      </c>
      <c r="L376" s="227">
        <f t="shared" si="215"/>
        <v>0.18195488721804512</v>
      </c>
      <c r="M376" s="222" t="s">
        <v>615</v>
      </c>
      <c r="N376" s="228">
        <v>44256</v>
      </c>
      <c r="O376" s="1"/>
      <c r="P376" s="1"/>
      <c r="Q376" s="1"/>
      <c r="R376" s="6" t="s">
        <v>813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50">
        <v>160</v>
      </c>
      <c r="B377" s="251">
        <v>44141</v>
      </c>
      <c r="C377" s="251"/>
      <c r="D377" s="252" t="s">
        <v>496</v>
      </c>
      <c r="E377" s="253" t="s">
        <v>652</v>
      </c>
      <c r="F377" s="223">
        <v>231</v>
      </c>
      <c r="G377" s="253"/>
      <c r="H377" s="253">
        <v>281</v>
      </c>
      <c r="I377" s="255">
        <v>281</v>
      </c>
      <c r="J377" s="225" t="s">
        <v>710</v>
      </c>
      <c r="K377" s="226">
        <f t="shared" si="214"/>
        <v>50</v>
      </c>
      <c r="L377" s="227">
        <f t="shared" si="215"/>
        <v>0.21645021645021645</v>
      </c>
      <c r="M377" s="222" t="s">
        <v>615</v>
      </c>
      <c r="N377" s="228">
        <v>44358</v>
      </c>
      <c r="O377" s="1"/>
      <c r="P377" s="1"/>
      <c r="Q377" s="1"/>
      <c r="R377" s="6" t="s">
        <v>813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93">
        <v>161</v>
      </c>
      <c r="B378" s="286">
        <v>44187</v>
      </c>
      <c r="C378" s="286"/>
      <c r="D378" s="287" t="s">
        <v>469</v>
      </c>
      <c r="E378" s="56" t="s">
        <v>652</v>
      </c>
      <c r="F378" s="288" t="s">
        <v>846</v>
      </c>
      <c r="G378" s="56"/>
      <c r="H378" s="56"/>
      <c r="I378" s="289">
        <v>239</v>
      </c>
      <c r="J378" s="281" t="s">
        <v>618</v>
      </c>
      <c r="K378" s="281"/>
      <c r="L378" s="290"/>
      <c r="M378" s="291"/>
      <c r="N378" s="292"/>
      <c r="O378" s="1"/>
      <c r="P378" s="1"/>
      <c r="Q378" s="1"/>
      <c r="R378" s="6" t="s">
        <v>813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93">
        <v>162</v>
      </c>
      <c r="B379" s="286">
        <v>44258</v>
      </c>
      <c r="C379" s="286"/>
      <c r="D379" s="287" t="s">
        <v>841</v>
      </c>
      <c r="E379" s="56" t="s">
        <v>652</v>
      </c>
      <c r="F379" s="288" t="s">
        <v>842</v>
      </c>
      <c r="G379" s="56"/>
      <c r="H379" s="56"/>
      <c r="I379" s="289">
        <v>590</v>
      </c>
      <c r="J379" s="281" t="s">
        <v>618</v>
      </c>
      <c r="K379" s="281"/>
      <c r="L379" s="290"/>
      <c r="M379" s="291"/>
      <c r="N379" s="292"/>
      <c r="O379" s="1"/>
      <c r="P379" s="1"/>
      <c r="R379" s="6" t="s">
        <v>813</v>
      </c>
    </row>
    <row r="380" spans="1:26" ht="12.75" customHeight="1">
      <c r="A380" s="250">
        <v>163</v>
      </c>
      <c r="B380" s="251">
        <v>44274</v>
      </c>
      <c r="C380" s="251"/>
      <c r="D380" s="252" t="s">
        <v>348</v>
      </c>
      <c r="E380" s="253" t="s">
        <v>652</v>
      </c>
      <c r="F380" s="223">
        <v>355</v>
      </c>
      <c r="G380" s="253"/>
      <c r="H380" s="253">
        <v>422.5</v>
      </c>
      <c r="I380" s="255">
        <v>420</v>
      </c>
      <c r="J380" s="225" t="s">
        <v>847</v>
      </c>
      <c r="K380" s="226">
        <f t="shared" ref="K380:K382" si="216">H380-F380</f>
        <v>67.5</v>
      </c>
      <c r="L380" s="227">
        <f t="shared" ref="L380:L382" si="217">K380/F380</f>
        <v>0.19014084507042253</v>
      </c>
      <c r="M380" s="222" t="s">
        <v>615</v>
      </c>
      <c r="N380" s="228">
        <v>44361</v>
      </c>
      <c r="O380" s="1"/>
      <c r="R380" s="294" t="s">
        <v>813</v>
      </c>
    </row>
    <row r="381" spans="1:26" ht="12.75" customHeight="1">
      <c r="A381" s="250">
        <v>164</v>
      </c>
      <c r="B381" s="251">
        <v>44295</v>
      </c>
      <c r="C381" s="251"/>
      <c r="D381" s="252" t="s">
        <v>848</v>
      </c>
      <c r="E381" s="253" t="s">
        <v>652</v>
      </c>
      <c r="F381" s="223">
        <v>555</v>
      </c>
      <c r="G381" s="253"/>
      <c r="H381" s="253">
        <v>663</v>
      </c>
      <c r="I381" s="255">
        <v>663</v>
      </c>
      <c r="J381" s="225" t="s">
        <v>849</v>
      </c>
      <c r="K381" s="226">
        <f t="shared" si="216"/>
        <v>108</v>
      </c>
      <c r="L381" s="227">
        <f t="shared" si="217"/>
        <v>0.19459459459459461</v>
      </c>
      <c r="M381" s="222" t="s">
        <v>615</v>
      </c>
      <c r="N381" s="228">
        <v>44321</v>
      </c>
      <c r="O381" s="1"/>
      <c r="P381" s="1"/>
      <c r="Q381" s="1"/>
      <c r="R381" s="294" t="s">
        <v>813</v>
      </c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50">
        <v>165</v>
      </c>
      <c r="B382" s="251">
        <v>44308</v>
      </c>
      <c r="C382" s="251"/>
      <c r="D382" s="252" t="s">
        <v>385</v>
      </c>
      <c r="E382" s="253" t="s">
        <v>652</v>
      </c>
      <c r="F382" s="223">
        <v>126.5</v>
      </c>
      <c r="G382" s="253"/>
      <c r="H382" s="253">
        <v>155</v>
      </c>
      <c r="I382" s="255">
        <v>155</v>
      </c>
      <c r="J382" s="225" t="s">
        <v>710</v>
      </c>
      <c r="K382" s="226">
        <f t="shared" si="216"/>
        <v>28.5</v>
      </c>
      <c r="L382" s="227">
        <f t="shared" si="217"/>
        <v>0.22529644268774704</v>
      </c>
      <c r="M382" s="222" t="s">
        <v>615</v>
      </c>
      <c r="N382" s="228">
        <v>44362</v>
      </c>
      <c r="O382" s="1"/>
      <c r="R382" s="294" t="s">
        <v>813</v>
      </c>
    </row>
    <row r="383" spans="1:26" ht="12.75" customHeight="1">
      <c r="A383" s="293">
        <v>166</v>
      </c>
      <c r="B383" s="286">
        <v>44368</v>
      </c>
      <c r="C383" s="286"/>
      <c r="D383" s="287" t="s">
        <v>404</v>
      </c>
      <c r="E383" s="56" t="s">
        <v>652</v>
      </c>
      <c r="F383" s="288" t="s">
        <v>850</v>
      </c>
      <c r="G383" s="56"/>
      <c r="H383" s="56"/>
      <c r="I383" s="289">
        <v>344</v>
      </c>
      <c r="J383" s="281" t="s">
        <v>618</v>
      </c>
      <c r="K383" s="293"/>
      <c r="L383" s="286"/>
      <c r="M383" s="286"/>
      <c r="N383" s="287"/>
      <c r="O383" s="1"/>
      <c r="R383" s="294" t="s">
        <v>813</v>
      </c>
    </row>
    <row r="384" spans="1:26" ht="12.75" customHeight="1">
      <c r="A384" s="293">
        <v>167</v>
      </c>
      <c r="B384" s="286">
        <v>44368</v>
      </c>
      <c r="C384" s="286"/>
      <c r="D384" s="287" t="s">
        <v>496</v>
      </c>
      <c r="E384" s="56" t="s">
        <v>652</v>
      </c>
      <c r="F384" s="288" t="s">
        <v>851</v>
      </c>
      <c r="G384" s="56"/>
      <c r="H384" s="56"/>
      <c r="I384" s="289">
        <v>320</v>
      </c>
      <c r="J384" s="281" t="s">
        <v>618</v>
      </c>
      <c r="K384" s="293"/>
      <c r="L384" s="286"/>
      <c r="M384" s="286"/>
      <c r="N384" s="287"/>
      <c r="O384" s="44"/>
      <c r="R384" s="294" t="s">
        <v>813</v>
      </c>
    </row>
    <row r="385" spans="1:18" ht="12.75" customHeight="1">
      <c r="A385" s="293">
        <v>168</v>
      </c>
      <c r="B385" s="286">
        <v>44406</v>
      </c>
      <c r="C385" s="286"/>
      <c r="D385" s="287" t="s">
        <v>385</v>
      </c>
      <c r="E385" s="56" t="s">
        <v>652</v>
      </c>
      <c r="F385" s="288" t="s">
        <v>868</v>
      </c>
      <c r="G385" s="56"/>
      <c r="H385" s="56"/>
      <c r="I385" s="56">
        <v>200</v>
      </c>
      <c r="J385" s="281" t="s">
        <v>618</v>
      </c>
      <c r="K385" s="293"/>
      <c r="L385" s="286"/>
      <c r="M385" s="286"/>
      <c r="N385" s="287"/>
      <c r="O385" s="44"/>
      <c r="R385" s="294" t="s">
        <v>813</v>
      </c>
    </row>
    <row r="386" spans="1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294"/>
    </row>
    <row r="387" spans="1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294"/>
    </row>
    <row r="388" spans="1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294"/>
    </row>
    <row r="389" spans="1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294"/>
    </row>
    <row r="390" spans="1:18" ht="12.75" customHeight="1">
      <c r="A390" s="293"/>
      <c r="B390" s="295" t="s">
        <v>852</v>
      </c>
      <c r="F390" s="59"/>
      <c r="G390" s="59"/>
      <c r="H390" s="59"/>
      <c r="I390" s="59"/>
      <c r="J390" s="44"/>
      <c r="K390" s="59"/>
      <c r="L390" s="59"/>
      <c r="M390" s="59"/>
      <c r="O390" s="44"/>
      <c r="R390" s="294"/>
    </row>
    <row r="391" spans="1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1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1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1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1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1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1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1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1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1:18" ht="12.75" customHeight="1">
      <c r="A400" s="296"/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1:18" ht="12.75" customHeight="1">
      <c r="A401" s="296"/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1:18" ht="12.75" customHeight="1">
      <c r="A402" s="56"/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1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1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1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1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1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1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1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1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1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1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1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1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1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1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  <row r="548" spans="6:18" ht="12.75" customHeight="1">
      <c r="F548" s="59"/>
      <c r="G548" s="59"/>
      <c r="H548" s="59"/>
      <c r="I548" s="59"/>
      <c r="J548" s="44"/>
      <c r="K548" s="59"/>
      <c r="L548" s="59"/>
      <c r="M548" s="59"/>
      <c r="O548" s="44"/>
      <c r="R548" s="59"/>
    </row>
    <row r="549" spans="6:18" ht="12.75" customHeight="1">
      <c r="F549" s="59"/>
      <c r="G549" s="59"/>
      <c r="H549" s="59"/>
      <c r="I549" s="59"/>
      <c r="J549" s="44"/>
      <c r="K549" s="59"/>
      <c r="L549" s="59"/>
      <c r="M549" s="59"/>
      <c r="O549" s="44"/>
      <c r="R549" s="59"/>
    </row>
    <row r="550" spans="6:18" ht="12.75" customHeight="1">
      <c r="F550" s="59"/>
      <c r="G550" s="59"/>
      <c r="H550" s="59"/>
      <c r="I550" s="59"/>
      <c r="J550" s="44"/>
      <c r="K550" s="59"/>
      <c r="L550" s="59"/>
      <c r="M550" s="59"/>
      <c r="O550" s="44"/>
      <c r="R550" s="59"/>
    </row>
    <row r="551" spans="6:18" ht="12.75" customHeight="1">
      <c r="F551" s="59"/>
      <c r="G551" s="59"/>
      <c r="H551" s="59"/>
      <c r="I551" s="59"/>
      <c r="J551" s="44"/>
      <c r="K551" s="59"/>
      <c r="L551" s="59"/>
      <c r="M551" s="59"/>
      <c r="O551" s="44"/>
      <c r="R551" s="59"/>
    </row>
    <row r="552" spans="6:18" ht="12.75" customHeight="1">
      <c r="F552" s="59"/>
      <c r="G552" s="59"/>
      <c r="H552" s="59"/>
      <c r="I552" s="59"/>
      <c r="J552" s="44"/>
      <c r="K552" s="59"/>
      <c r="L552" s="59"/>
      <c r="M552" s="59"/>
      <c r="O552" s="44"/>
      <c r="R552" s="59"/>
    </row>
    <row r="553" spans="6:18" ht="12.75" customHeight="1">
      <c r="F553" s="59"/>
      <c r="G553" s="59"/>
      <c r="H553" s="59"/>
      <c r="I553" s="59"/>
      <c r="J553" s="44"/>
      <c r="K553" s="59"/>
      <c r="L553" s="59"/>
      <c r="M553" s="59"/>
      <c r="O553" s="44"/>
      <c r="R553" s="59"/>
    </row>
    <row r="554" spans="6:18" ht="12.75" customHeight="1">
      <c r="F554" s="59"/>
      <c r="G554" s="59"/>
      <c r="H554" s="59"/>
      <c r="I554" s="59"/>
      <c r="J554" s="44"/>
      <c r="K554" s="59"/>
      <c r="L554" s="59"/>
      <c r="M554" s="59"/>
      <c r="O554" s="44"/>
      <c r="R554" s="59"/>
    </row>
    <row r="555" spans="6:18" ht="12.75" customHeight="1">
      <c r="F555" s="59"/>
      <c r="G555" s="59"/>
      <c r="H555" s="59"/>
      <c r="I555" s="59"/>
      <c r="J555" s="44"/>
      <c r="K555" s="59"/>
      <c r="L555" s="59"/>
      <c r="M555" s="59"/>
      <c r="O555" s="44"/>
      <c r="R555" s="59"/>
    </row>
    <row r="556" spans="6:18" ht="12.75" customHeight="1">
      <c r="F556" s="59"/>
      <c r="G556" s="59"/>
      <c r="H556" s="59"/>
      <c r="I556" s="59"/>
      <c r="J556" s="44"/>
      <c r="K556" s="59"/>
      <c r="L556" s="59"/>
      <c r="M556" s="59"/>
      <c r="O556" s="44"/>
      <c r="R556" s="59"/>
    </row>
    <row r="557" spans="6:18" ht="12.75" customHeight="1">
      <c r="F557" s="59"/>
      <c r="G557" s="59"/>
      <c r="H557" s="59"/>
      <c r="I557" s="59"/>
      <c r="J557" s="44"/>
      <c r="K557" s="59"/>
      <c r="L557" s="59"/>
      <c r="M557" s="59"/>
      <c r="O557" s="44"/>
      <c r="R557" s="59"/>
    </row>
    <row r="558" spans="6:18" ht="12.75" customHeight="1">
      <c r="F558" s="59"/>
      <c r="G558" s="59"/>
      <c r="H558" s="59"/>
      <c r="I558" s="59"/>
      <c r="J558" s="44"/>
      <c r="K558" s="59"/>
      <c r="L558" s="59"/>
      <c r="M558" s="59"/>
      <c r="O558" s="44"/>
      <c r="R558" s="59"/>
    </row>
    <row r="559" spans="6:18" ht="12.75" customHeight="1">
      <c r="F559" s="59"/>
      <c r="G559" s="59"/>
      <c r="H559" s="59"/>
      <c r="I559" s="59"/>
      <c r="J559" s="44"/>
      <c r="K559" s="59"/>
      <c r="L559" s="59"/>
      <c r="M559" s="59"/>
      <c r="O559" s="44"/>
      <c r="R559" s="59"/>
    </row>
    <row r="560" spans="6:18" ht="12.75" customHeight="1">
      <c r="F560" s="59"/>
      <c r="G560" s="59"/>
      <c r="H560" s="59"/>
      <c r="I560" s="59"/>
      <c r="J560" s="44"/>
      <c r="K560" s="59"/>
      <c r="L560" s="59"/>
      <c r="M560" s="59"/>
      <c r="O560" s="44"/>
      <c r="R560" s="59"/>
    </row>
    <row r="561" spans="6:18" ht="12.75" customHeight="1">
      <c r="F561" s="59"/>
      <c r="G561" s="59"/>
      <c r="H561" s="59"/>
      <c r="I561" s="59"/>
      <c r="J561" s="44"/>
      <c r="K561" s="59"/>
      <c r="L561" s="59"/>
      <c r="M561" s="59"/>
      <c r="O561" s="44"/>
      <c r="R561" s="59"/>
    </row>
    <row r="562" spans="6:18" ht="12.75" customHeight="1">
      <c r="F562" s="59"/>
      <c r="G562" s="59"/>
      <c r="H562" s="59"/>
      <c r="I562" s="59"/>
      <c r="J562" s="44"/>
      <c r="K562" s="59"/>
      <c r="L562" s="59"/>
      <c r="M562" s="59"/>
      <c r="O562" s="44"/>
      <c r="R562" s="59"/>
    </row>
    <row r="563" spans="6:18" ht="12.75" customHeight="1">
      <c r="F563" s="59"/>
      <c r="G563" s="59"/>
      <c r="H563" s="59"/>
      <c r="I563" s="59"/>
      <c r="J563" s="44"/>
      <c r="K563" s="59"/>
      <c r="L563" s="59"/>
      <c r="M563" s="59"/>
      <c r="O563" s="44"/>
      <c r="R563" s="59"/>
    </row>
    <row r="564" spans="6:18" ht="12.75" customHeight="1">
      <c r="F564" s="59"/>
      <c r="G564" s="59"/>
      <c r="H564" s="59"/>
      <c r="I564" s="59"/>
      <c r="J564" s="44"/>
      <c r="K564" s="59"/>
      <c r="L564" s="59"/>
      <c r="M564" s="59"/>
      <c r="O564" s="44"/>
      <c r="R564" s="59"/>
    </row>
    <row r="565" spans="6:18" ht="12.75" customHeight="1">
      <c r="F565" s="59"/>
      <c r="G565" s="59"/>
      <c r="H565" s="59"/>
      <c r="I565" s="59"/>
      <c r="J565" s="44"/>
      <c r="K565" s="59"/>
      <c r="L565" s="59"/>
      <c r="M565" s="59"/>
      <c r="O565" s="44"/>
      <c r="R565" s="59"/>
    </row>
    <row r="566" spans="6:18" ht="12.75" customHeight="1">
      <c r="F566" s="59"/>
      <c r="G566" s="59"/>
      <c r="H566" s="59"/>
      <c r="I566" s="59"/>
      <c r="J566" s="44"/>
      <c r="K566" s="59"/>
      <c r="L566" s="59"/>
      <c r="M566" s="59"/>
      <c r="O566" s="44"/>
      <c r="R566" s="59"/>
    </row>
    <row r="567" spans="6:18" ht="12.75" customHeight="1">
      <c r="F567" s="59"/>
      <c r="G567" s="59"/>
      <c r="H567" s="59"/>
      <c r="I567" s="59"/>
      <c r="J567" s="44"/>
      <c r="K567" s="59"/>
      <c r="L567" s="59"/>
      <c r="M567" s="59"/>
      <c r="O567" s="44"/>
      <c r="R567" s="59"/>
    </row>
    <row r="568" spans="6:18" ht="12.75" customHeight="1">
      <c r="F568" s="59"/>
      <c r="G568" s="59"/>
      <c r="H568" s="59"/>
      <c r="I568" s="59"/>
      <c r="J568" s="44"/>
      <c r="K568" s="59"/>
      <c r="L568" s="59"/>
      <c r="M568" s="59"/>
      <c r="O568" s="44"/>
      <c r="R568" s="59"/>
    </row>
    <row r="569" spans="6:18" ht="12.75" customHeight="1">
      <c r="F569" s="59"/>
      <c r="G569" s="59"/>
      <c r="H569" s="59"/>
      <c r="I569" s="59"/>
      <c r="J569" s="44"/>
      <c r="K569" s="59"/>
      <c r="L569" s="59"/>
      <c r="M569" s="59"/>
      <c r="O569" s="44"/>
      <c r="R569" s="59"/>
    </row>
    <row r="570" spans="6:18" ht="12.75" customHeight="1">
      <c r="F570" s="59"/>
      <c r="G570" s="59"/>
      <c r="H570" s="59"/>
      <c r="I570" s="59"/>
      <c r="J570" s="44"/>
      <c r="K570" s="59"/>
      <c r="L570" s="59"/>
      <c r="M570" s="59"/>
      <c r="O570" s="44"/>
      <c r="R570" s="59"/>
    </row>
    <row r="571" spans="6:18" ht="12.75" customHeight="1">
      <c r="F571" s="59"/>
      <c r="G571" s="59"/>
      <c r="H571" s="59"/>
      <c r="I571" s="59"/>
      <c r="J571" s="44"/>
      <c r="K571" s="59"/>
      <c r="L571" s="59"/>
      <c r="M571" s="59"/>
      <c r="O571" s="44"/>
      <c r="R571" s="59"/>
    </row>
    <row r="572" spans="6:18" ht="12.75" customHeight="1">
      <c r="F572" s="59"/>
      <c r="G572" s="59"/>
      <c r="H572" s="59"/>
      <c r="I572" s="59"/>
      <c r="J572" s="44"/>
      <c r="K572" s="59"/>
      <c r="L572" s="59"/>
      <c r="M572" s="59"/>
      <c r="O572" s="44"/>
      <c r="R572" s="59"/>
    </row>
    <row r="573" spans="6:18" ht="12.75" customHeight="1">
      <c r="F573" s="59"/>
      <c r="G573" s="59"/>
      <c r="H573" s="59"/>
      <c r="I573" s="59"/>
      <c r="J573" s="44"/>
      <c r="K573" s="59"/>
      <c r="L573" s="59"/>
      <c r="M573" s="59"/>
      <c r="O573" s="44"/>
      <c r="R573" s="59"/>
    </row>
    <row r="574" spans="6:18" ht="12.75" customHeight="1">
      <c r="F574" s="59"/>
      <c r="G574" s="59"/>
      <c r="H574" s="59"/>
      <c r="I574" s="59"/>
      <c r="J574" s="44"/>
      <c r="K574" s="59"/>
      <c r="L574" s="59"/>
      <c r="M574" s="59"/>
      <c r="O574" s="44"/>
      <c r="R574" s="59"/>
    </row>
    <row r="575" spans="6:18" ht="12.75" customHeight="1">
      <c r="F575" s="59"/>
      <c r="G575" s="59"/>
      <c r="H575" s="59"/>
      <c r="I575" s="59"/>
      <c r="J575" s="44"/>
      <c r="K575" s="59"/>
      <c r="L575" s="59"/>
      <c r="M575" s="59"/>
      <c r="O575" s="44"/>
      <c r="R575" s="59"/>
    </row>
  </sheetData>
  <autoFilter ref="R1:R398"/>
  <mergeCells count="28">
    <mergeCell ref="O136:O137"/>
    <mergeCell ref="P136:P137"/>
    <mergeCell ref="A136:A137"/>
    <mergeCell ref="B136:B137"/>
    <mergeCell ref="J136:J137"/>
    <mergeCell ref="M136:M137"/>
    <mergeCell ref="N136:N137"/>
    <mergeCell ref="O105:O106"/>
    <mergeCell ref="P105:P106"/>
    <mergeCell ref="A105:A106"/>
    <mergeCell ref="B105:B106"/>
    <mergeCell ref="J105:J106"/>
    <mergeCell ref="M105:M106"/>
    <mergeCell ref="N105:N106"/>
    <mergeCell ref="O118:O119"/>
    <mergeCell ref="P118:P119"/>
    <mergeCell ref="A120:A121"/>
    <mergeCell ref="B120:B121"/>
    <mergeCell ref="J120:J121"/>
    <mergeCell ref="M120:M121"/>
    <mergeCell ref="N120:N121"/>
    <mergeCell ref="O120:O121"/>
    <mergeCell ref="P120:P121"/>
    <mergeCell ref="A118:A119"/>
    <mergeCell ref="B118:B119"/>
    <mergeCell ref="J118:J119"/>
    <mergeCell ref="M118:M119"/>
    <mergeCell ref="N118:N119"/>
  </mergeCells>
  <pageMargins left="0.7" right="0.7" top="0.75" bottom="0.75" header="0.3" footer="0.3"/>
  <pageSetup orientation="portrait" r:id="rId1"/>
  <ignoredErrors>
    <ignoredError sqref="L17 L60 L40 L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2021-08-31T02:42:22Z</dcterms:modified>
</cp:coreProperties>
</file>