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F&amp;O)'!$R$1:$R$335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5" i="6"/>
  <c r="M135" s="1"/>
  <c r="L62"/>
  <c r="M62" s="1"/>
  <c r="K62"/>
  <c r="L25"/>
  <c r="L103" l="1"/>
  <c r="M103" s="1"/>
  <c r="K103"/>
  <c r="K25"/>
  <c r="L58"/>
  <c r="M58" s="1"/>
  <c r="K58"/>
  <c r="L104"/>
  <c r="M104" s="1"/>
  <c r="K104"/>
  <c r="L61"/>
  <c r="K61"/>
  <c r="L63"/>
  <c r="K63"/>
  <c r="M63" s="1"/>
  <c r="K134"/>
  <c r="M134" s="1"/>
  <c r="L102"/>
  <c r="K102"/>
  <c r="L60"/>
  <c r="K60"/>
  <c r="L18"/>
  <c r="K18"/>
  <c r="M25" l="1"/>
  <c r="M61"/>
  <c r="M18"/>
  <c r="M60"/>
  <c r="M102"/>
  <c r="L56"/>
  <c r="K56"/>
  <c r="L55"/>
  <c r="K55"/>
  <c r="M55" s="1"/>
  <c r="L101"/>
  <c r="K101"/>
  <c r="L100"/>
  <c r="K100"/>
  <c r="K133"/>
  <c r="M133" s="1"/>
  <c r="K132"/>
  <c r="M132" s="1"/>
  <c r="L51"/>
  <c r="K51"/>
  <c r="K131"/>
  <c r="M131" s="1"/>
  <c r="L54"/>
  <c r="K54"/>
  <c r="L97"/>
  <c r="K97"/>
  <c r="K121"/>
  <c r="M121" s="1"/>
  <c r="L53"/>
  <c r="K53"/>
  <c r="L98"/>
  <c r="M98" s="1"/>
  <c r="K98"/>
  <c r="L96"/>
  <c r="K96"/>
  <c r="L49"/>
  <c r="K49"/>
  <c r="L22"/>
  <c r="K22"/>
  <c r="K130"/>
  <c r="M130" s="1"/>
  <c r="K129"/>
  <c r="M129" s="1"/>
  <c r="K128"/>
  <c r="M128" s="1"/>
  <c r="L52"/>
  <c r="K52"/>
  <c r="L99"/>
  <c r="K99"/>
  <c r="L23"/>
  <c r="K23"/>
  <c r="L93"/>
  <c r="K93"/>
  <c r="L94"/>
  <c r="K94"/>
  <c r="L95"/>
  <c r="K95"/>
  <c r="L92"/>
  <c r="K92"/>
  <c r="L91"/>
  <c r="K91"/>
  <c r="M56" l="1"/>
  <c r="M53"/>
  <c r="M96"/>
  <c r="M101"/>
  <c r="M51"/>
  <c r="M22"/>
  <c r="M100"/>
  <c r="M23"/>
  <c r="M54"/>
  <c r="M99"/>
  <c r="M97"/>
  <c r="M49"/>
  <c r="M52"/>
  <c r="M92"/>
  <c r="M95"/>
  <c r="M93"/>
  <c r="M94"/>
  <c r="M91"/>
  <c r="P21"/>
  <c r="L50"/>
  <c r="K50"/>
  <c r="L47"/>
  <c r="K47"/>
  <c r="L90"/>
  <c r="K90"/>
  <c r="L89"/>
  <c r="K89"/>
  <c r="L88"/>
  <c r="K88"/>
  <c r="M89" l="1"/>
  <c r="M47"/>
  <c r="M50"/>
  <c r="M90"/>
  <c r="M88"/>
  <c r="K127" l="1"/>
  <c r="M127" s="1"/>
  <c r="L15"/>
  <c r="K15"/>
  <c r="K126"/>
  <c r="M126" s="1"/>
  <c r="K125"/>
  <c r="M125" s="1"/>
  <c r="K124"/>
  <c r="M124" s="1"/>
  <c r="L48"/>
  <c r="K48"/>
  <c r="L82"/>
  <c r="K82"/>
  <c r="L85"/>
  <c r="K85"/>
  <c r="K87"/>
  <c r="L87"/>
  <c r="L86"/>
  <c r="K86"/>
  <c r="L84"/>
  <c r="K84"/>
  <c r="L41"/>
  <c r="K41"/>
  <c r="L46"/>
  <c r="K46"/>
  <c r="K123"/>
  <c r="M123" s="1"/>
  <c r="L81"/>
  <c r="K81"/>
  <c r="L83"/>
  <c r="K83"/>
  <c r="L45"/>
  <c r="K45"/>
  <c r="L16"/>
  <c r="K16"/>
  <c r="L12"/>
  <c r="K12"/>
  <c r="L142"/>
  <c r="L19"/>
  <c r="K19"/>
  <c r="L80"/>
  <c r="K80"/>
  <c r="K122"/>
  <c r="M122" s="1"/>
  <c r="K120"/>
  <c r="M120" s="1"/>
  <c r="L79"/>
  <c r="K79"/>
  <c r="L78"/>
  <c r="K78"/>
  <c r="L77"/>
  <c r="K77"/>
  <c r="L40"/>
  <c r="K40"/>
  <c r="L20"/>
  <c r="K20"/>
  <c r="L44"/>
  <c r="K44"/>
  <c r="P18"/>
  <c r="K119"/>
  <c r="M119" s="1"/>
  <c r="K118"/>
  <c r="K117"/>
  <c r="M117" s="1"/>
  <c r="L43"/>
  <c r="K43"/>
  <c r="L42"/>
  <c r="K42"/>
  <c r="L17"/>
  <c r="K17"/>
  <c r="L76"/>
  <c r="K76"/>
  <c r="L74"/>
  <c r="K74"/>
  <c r="L38"/>
  <c r="K38"/>
  <c r="L37"/>
  <c r="K37"/>
  <c r="L75"/>
  <c r="K75"/>
  <c r="L73"/>
  <c r="K73"/>
  <c r="P10"/>
  <c r="L39"/>
  <c r="K39"/>
  <c r="L13"/>
  <c r="K13"/>
  <c r="L14"/>
  <c r="K14"/>
  <c r="L11"/>
  <c r="K11"/>
  <c r="K142"/>
  <c r="M12" l="1"/>
  <c r="M15"/>
  <c r="M81"/>
  <c r="M19"/>
  <c r="M86"/>
  <c r="M85"/>
  <c r="M84"/>
  <c r="M48"/>
  <c r="M82"/>
  <c r="M87"/>
  <c r="M16"/>
  <c r="M83"/>
  <c r="M46"/>
  <c r="M41"/>
  <c r="M45"/>
  <c r="M20"/>
  <c r="M77"/>
  <c r="M42"/>
  <c r="M80"/>
  <c r="M40"/>
  <c r="M44"/>
  <c r="M78"/>
  <c r="M79"/>
  <c r="M43"/>
  <c r="M38"/>
  <c r="M17"/>
  <c r="M118"/>
  <c r="M74"/>
  <c r="M37"/>
  <c r="M76"/>
  <c r="M75"/>
  <c r="M73"/>
  <c r="M39"/>
  <c r="M14"/>
  <c r="M11"/>
  <c r="M13"/>
  <c r="M142"/>
  <c r="L141" l="1"/>
  <c r="K141"/>
  <c r="M141" l="1"/>
  <c r="H323"/>
  <c r="K323" l="1"/>
  <c r="L323" s="1"/>
  <c r="K312"/>
  <c r="L312" s="1"/>
  <c r="K302"/>
  <c r="L302" s="1"/>
  <c r="K318" l="1"/>
  <c r="L318" s="1"/>
  <c r="K319" l="1"/>
  <c r="L319" s="1"/>
  <c r="K316" l="1"/>
  <c r="L316" s="1"/>
  <c r="K295"/>
  <c r="L295" s="1"/>
  <c r="K315"/>
  <c r="L315" s="1"/>
  <c r="K314"/>
  <c r="L314" s="1"/>
  <c r="K313"/>
  <c r="L313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1"/>
  <c r="L301" s="1"/>
  <c r="K300"/>
  <c r="L300" s="1"/>
  <c r="K299"/>
  <c r="L299" s="1"/>
  <c r="K298"/>
  <c r="L298" s="1"/>
  <c r="K297"/>
  <c r="L297" s="1"/>
  <c r="K296"/>
  <c r="L296" s="1"/>
  <c r="K294"/>
  <c r="L294" s="1"/>
  <c r="K293"/>
  <c r="L293" s="1"/>
  <c r="K292"/>
  <c r="L292" s="1"/>
  <c r="F291"/>
  <c r="K291" s="1"/>
  <c r="L291" s="1"/>
  <c r="K290"/>
  <c r="L290" s="1"/>
  <c r="K289"/>
  <c r="L289" s="1"/>
  <c r="K288"/>
  <c r="L288" s="1"/>
  <c r="K287"/>
  <c r="L287" s="1"/>
  <c r="K286"/>
  <c r="L286" s="1"/>
  <c r="F285"/>
  <c r="K285" s="1"/>
  <c r="L285" s="1"/>
  <c r="F284"/>
  <c r="K284" s="1"/>
  <c r="L284" s="1"/>
  <c r="K283"/>
  <c r="L283" s="1"/>
  <c r="F282"/>
  <c r="K282" s="1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4"/>
  <c r="L264" s="1"/>
  <c r="K263"/>
  <c r="L263" s="1"/>
  <c r="F262"/>
  <c r="K262" s="1"/>
  <c r="L262" s="1"/>
  <c r="K261"/>
  <c r="L261" s="1"/>
  <c r="K258"/>
  <c r="L258" s="1"/>
  <c r="K257"/>
  <c r="L257" s="1"/>
  <c r="K256"/>
  <c r="L256" s="1"/>
  <c r="K253"/>
  <c r="L253" s="1"/>
  <c r="K252"/>
  <c r="L252" s="1"/>
  <c r="K251"/>
  <c r="L251" s="1"/>
  <c r="K250"/>
  <c r="L250" s="1"/>
  <c r="K249"/>
  <c r="L249" s="1"/>
  <c r="K248"/>
  <c r="L248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6"/>
  <c r="L236" s="1"/>
  <c r="K234"/>
  <c r="L234" s="1"/>
  <c r="K232"/>
  <c r="L232" s="1"/>
  <c r="K230"/>
  <c r="L230" s="1"/>
  <c r="K229"/>
  <c r="L229" s="1"/>
  <c r="K228"/>
  <c r="L228" s="1"/>
  <c r="K226"/>
  <c r="L226" s="1"/>
  <c r="K225"/>
  <c r="L225" s="1"/>
  <c r="K224"/>
  <c r="L224" s="1"/>
  <c r="K223"/>
  <c r="K222"/>
  <c r="L222" s="1"/>
  <c r="K221"/>
  <c r="L221" s="1"/>
  <c r="K219"/>
  <c r="L219" s="1"/>
  <c r="K218"/>
  <c r="L218" s="1"/>
  <c r="K217"/>
  <c r="L217" s="1"/>
  <c r="K216"/>
  <c r="L216" s="1"/>
  <c r="K215"/>
  <c r="L215" s="1"/>
  <c r="F214"/>
  <c r="K214" s="1"/>
  <c r="L214" s="1"/>
  <c r="H213"/>
  <c r="K213" s="1"/>
  <c r="L213" s="1"/>
  <c r="K210"/>
  <c r="L210" s="1"/>
  <c r="K209"/>
  <c r="L209" s="1"/>
  <c r="K208"/>
  <c r="L208" s="1"/>
  <c r="K207"/>
  <c r="L207" s="1"/>
  <c r="K206"/>
  <c r="L206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H179"/>
  <c r="K179" s="1"/>
  <c r="L179" s="1"/>
  <c r="F178"/>
  <c r="K178" s="1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M7"/>
  <c r="D7" i="5"/>
  <c r="K6" i="4"/>
  <c r="K6" i="3"/>
  <c r="L6" i="2"/>
</calcChain>
</file>

<file path=xl/sharedStrings.xml><?xml version="1.0" encoding="utf-8"?>
<sst xmlns="http://schemas.openxmlformats.org/spreadsheetml/2006/main" count="3108" uniqueCount="1190">
  <si>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</si>
  <si>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</si>
  <si>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</si>
  <si>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</si>
  <si>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</si>
  <si>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</si>
  <si>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</si>
  <si>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</si>
  <si>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</si>
  <si>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</si>
  <si>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</si>
  <si>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</si>
  <si>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</si>
  <si>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</si>
  <si>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</si>
  <si>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</si>
  <si>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</si>
  <si>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</si>
  <si>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</si>
  <si>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</si>
  <si>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</si>
  <si>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</si>
  <si>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</si>
  <si>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</si>
  <si>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</si>
  <si>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</si>
  <si>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</si>
  <si>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</si>
  <si>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</si>
  <si>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</si>
  <si>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</si>
  <si>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</si>
  <si>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</si>
  <si>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</si>
  <si>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</si>
  <si>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</si>
  <si>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</si>
  <si>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</si>
  <si>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</si>
  <si>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</si>
  <si>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</si>
  <si>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</si>
  <si>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</si>
  <si>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</si>
  <si>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</si>
  <si>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</si>
  <si>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</si>
  <si>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</si>
  <si>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</si>
  <si>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</si>
  <si>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</si>
  <si>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</si>
  <si>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</si>
  <si>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</si>
  <si>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</si>
  <si>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</si>
  <si>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</si>
  <si>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</si>
  <si>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</si>
  <si>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</si>
  <si>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</si>
  <si>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</si>
  <si>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</si>
  <si>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</si>
  <si>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</si>
  <si>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</si>
  <si>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</si>
  <si>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</si>
  <si>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</si>
  <si>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</si>
  <si>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</si>
  <si>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</si>
  <si>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</si>
  <si>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</si>
  <si>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</si>
  <si>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</si>
  <si>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</si>
  <si>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</si>
  <si>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</si>
  <si>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</si>
  <si>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</si>
  <si>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</si>
  <si>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</si>
  <si>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</si>
  <si>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</si>
  <si>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</si>
  <si>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</si>
  <si>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</si>
  <si>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</si>
  <si>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</si>
  <si>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</si>
  <si>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</si>
  <si>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</si>
  <si>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</si>
  <si>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</si>
  <si>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</si>
  <si>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</si>
  <si>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</si>
  <si>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</si>
  <si>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</si>
  <si>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</si>
  <si>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</si>
  <si>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</si>
  <si>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</si>
  <si>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</si>
  <si>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</si>
  <si>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</si>
  <si>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</si>
  <si>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</si>
  <si>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</si>
  <si>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</si>
  <si>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</si>
  <si>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</si>
  <si>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</si>
  <si>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</si>
  <si>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</si>
  <si>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</si>
  <si>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</si>
  <si>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</si>
  <si>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</si>
  <si>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</si>
  <si>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</si>
  <si>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</si>
  <si>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</si>
  <si>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</si>
  <si>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</si>
  <si>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</si>
  <si>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</si>
  <si>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</si>
  <si>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</si>
  <si>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</si>
  <si>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</si>
  <si>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</si>
  <si>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</si>
  <si>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</si>
  <si>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</si>
  <si>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</si>
  <si>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</si>
  <si>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</si>
  <si>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</si>
  <si>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</si>
  <si>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</si>
  <si>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</si>
  <si>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</si>
  <si>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</si>
  <si>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</si>
  <si>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</si>
  <si>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</si>
  <si>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</si>
  <si>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</si>
  <si>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</si>
  <si>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</si>
  <si>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</si>
  <si>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</si>
  <si>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</si>
  <si>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</si>
  <si>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</si>
  <si>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</si>
  <si>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</si>
  <si>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</si>
  <si>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</si>
  <si>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</si>
  <si>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</si>
  <si>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</si>
  <si>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</si>
  <si>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</si>
  <si>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</si>
  <si>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</si>
  <si>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</si>
  <si>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</si>
  <si>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</si>
  <si>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</si>
  <si>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</si>
  <si>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</si>
  <si>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</si>
  <si>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</si>
  <si>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</si>
  <si>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</si>
  <si>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</si>
  <si>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</si>
  <si>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</si>
  <si>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</si>
  <si>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</si>
  <si>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</si>
  <si>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</si>
  <si>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</si>
  <si>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</si>
  <si>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</si>
  <si>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</si>
  <si>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</si>
  <si>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</si>
  <si>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</si>
  <si>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</si>
  <si>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</si>
  <si>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</si>
  <si>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</si>
  <si>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</si>
  <si>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</si>
  <si>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</si>
  <si>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</si>
  <si>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</si>
  <si>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</si>
  <si>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</si>
  <si>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</si>
  <si>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</si>
  <si>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</si>
  <si>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</si>
  <si>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</si>
  <si>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</si>
  <si>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</si>
  <si>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</si>
  <si>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</si>
  <si>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</si>
  <si>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</si>
  <si>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</si>
  <si>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</si>
  <si>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</si>
  <si>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</si>
  <si>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</si>
  <si>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</si>
  <si>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</si>
  <si>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</si>
  <si>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</si>
  <si>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</si>
  <si>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</si>
  <si>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</si>
  <si>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</si>
  <si>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</si>
  <si>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</si>
  <si>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</si>
  <si>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</si>
  <si>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</si>
  <si>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</si>
  <si>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</si>
  <si>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</si>
  <si>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</si>
  <si>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</si>
  <si>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</si>
  <si>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</si>
  <si>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</si>
  <si>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</si>
  <si>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</si>
  <si>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</si>
  <si>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</si>
  <si>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</si>
  <si>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</si>
  <si>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</si>
  <si>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</si>
  <si>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</si>
  <si>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</si>
  <si>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</si>
  <si>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</si>
  <si>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</si>
  <si>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</si>
  <si>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</si>
  <si>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</si>
  <si>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</si>
  <si>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</si>
  <si>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</si>
  <si>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</si>
  <si>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</si>
  <si>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</si>
  <si>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</si>
  <si>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</si>
  <si>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</si>
  <si>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</si>
  <si>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</si>
  <si>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</si>
  <si>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</si>
  <si>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</si>
  <si>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</si>
  <si>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</si>
  <si>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</si>
  <si>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</si>
  <si>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</si>
  <si>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</si>
  <si>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</si>
  <si>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</si>
  <si>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</si>
  <si>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</si>
  <si>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</si>
  <si>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</si>
  <si>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</si>
  <si>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</si>
  <si>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</si>
  <si>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</si>
  <si>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</si>
  <si>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</si>
  <si>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</si>
  <si>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</si>
  <si>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</si>
  <si>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</si>
  <si>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</si>
  <si>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</si>
  <si>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</si>
  <si>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</si>
  <si>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</si>
  <si>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</si>
  <si>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</si>
  <si>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</si>
  <si>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</si>
  <si>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</si>
  <si>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</si>
  <si>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</si>
  <si>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</si>
  <si>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</si>
  <si>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</si>
  <si>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</si>
  <si>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</si>
  <si>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</si>
  <si>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</si>
  <si>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</si>
  <si>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</si>
  <si>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</si>
  <si>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</si>
  <si>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</si>
  <si>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</si>
  <si>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</si>
  <si>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</si>
  <si>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</si>
  <si>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</si>
  <si>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</si>
  <si>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</si>
  <si>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</si>
  <si>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</si>
  <si>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</si>
  <si>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</si>
  <si>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</si>
  <si>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</si>
  <si>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</si>
  <si>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</si>
  <si>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</si>
  <si>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</si>
  <si>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</si>
  <si>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</si>
  <si>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</si>
  <si>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</si>
  <si>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</si>
  <si>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</si>
  <si>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</si>
  <si>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</si>
  <si>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</si>
  <si>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</si>
  <si>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</si>
  <si>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</si>
  <si>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</si>
  <si>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</si>
  <si>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</si>
  <si>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</si>
  <si>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</si>
  <si>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</si>
  <si>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</si>
  <si>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</si>
  <si>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</si>
  <si>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</si>
  <si>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</si>
  <si>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</si>
  <si>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</si>
  <si>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</si>
  <si>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</si>
  <si>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</si>
  <si>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</si>
  <si>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</si>
  <si>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</si>
  <si>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</si>
  <si>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</si>
  <si>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</si>
  <si>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</si>
  <si>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</si>
  <si>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</si>
  <si>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</si>
  <si>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</si>
  <si>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</si>
  <si>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</si>
  <si>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</si>
  <si>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</si>
  <si>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</si>
  <si>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</si>
  <si>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</si>
  <si>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</si>
  <si>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</si>
  <si>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</si>
  <si>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</si>
  <si>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</si>
  <si>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</si>
  <si>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</si>
  <si>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</si>
  <si>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</si>
  <si>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</si>
  <si>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</si>
  <si>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</si>
  <si>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</si>
  <si>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</si>
  <si>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</si>
  <si>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</si>
  <si>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</si>
  <si>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</si>
  <si>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</si>
  <si>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</si>
  <si>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</si>
  <si>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</si>
  <si>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</si>
  <si>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</si>
  <si>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</si>
  <si>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</si>
  <si>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</si>
  <si>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</si>
  <si>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</si>
  <si>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</si>
  <si>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</si>
  <si>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</si>
  <si>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</si>
  <si>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</si>
  <si>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</si>
  <si>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</si>
  <si>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</si>
  <si>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</si>
  <si>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</si>
  <si>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</si>
  <si>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</si>
  <si>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</si>
  <si>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</si>
  <si>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</si>
  <si>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</si>
  <si>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</si>
  <si>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</si>
  <si>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</si>
  <si>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</si>
  <si>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</si>
  <si>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</si>
  <si>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</si>
  <si>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</si>
  <si>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</si>
  <si>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</si>
  <si>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</si>
  <si>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</si>
  <si>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</si>
  <si>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</si>
  <si>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</si>
  <si>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</si>
  <si>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</si>
  <si>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</si>
  <si>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</si>
  <si>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</si>
  <si>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</si>
  <si>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</si>
  <si>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</si>
  <si>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</si>
  <si>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</si>
  <si>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</si>
  <si>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</si>
  <si>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</si>
  <si>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</si>
  <si>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</si>
  <si>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</si>
  <si>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</si>
  <si>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</si>
  <si>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</si>
  <si>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</si>
  <si>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</si>
  <si>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</si>
  <si>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</si>
  <si>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</si>
  <si>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</si>
  <si>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</si>
  <si>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</si>
  <si>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</si>
  <si>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</si>
  <si>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</si>
  <si>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</si>
  <si>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</si>
  <si>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</si>
  <si>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</si>
  <si>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</si>
  <si>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</si>
  <si>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</si>
  <si>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</si>
  <si>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</si>
  <si>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</si>
  <si>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</si>
  <si>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</si>
  <si>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</si>
  <si>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</si>
  <si>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</si>
  <si>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</si>
  <si>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</si>
  <si>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</si>
  <si>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</si>
  <si>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</si>
  <si>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</si>
  <si>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</si>
  <si>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</si>
  <si>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</si>
  <si>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</si>
  <si>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</si>
  <si>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</si>
  <si>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</si>
  <si>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</si>
  <si>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</si>
  <si>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</si>
  <si>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</si>
  <si>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</si>
  <si>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</si>
  <si>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</si>
  <si>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</si>
  <si>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</si>
  <si>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</si>
  <si>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</si>
  <si>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</si>
  <si>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</si>
  <si>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</si>
  <si>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</si>
  <si>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</si>
  <si>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</si>
  <si>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</si>
  <si>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</si>
  <si>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</si>
  <si>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</si>
  <si>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</si>
  <si>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</si>
  <si>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</si>
  <si>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</si>
  <si>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</si>
  <si>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</si>
  <si>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</si>
  <si>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</si>
  <si>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</si>
  <si>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</si>
  <si>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</si>
  <si>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</si>
  <si>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</si>
  <si>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</si>
  <si>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</si>
  <si>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</si>
  <si>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</si>
  <si>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</si>
  <si>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</si>
  <si>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</si>
  <si>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</si>
  <si>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</si>
  <si>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</si>
  <si>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</si>
  <si>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</si>
  <si>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</si>
  <si>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</si>
  <si>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</si>
  <si>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</si>
  <si>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</si>
  <si>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</si>
  <si>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</si>
  <si>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</si>
  <si>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</si>
  <si>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</si>
  <si>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</si>
  <si>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</si>
  <si>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</si>
  <si>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</si>
  <si>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</si>
  <si>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</si>
  <si>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</si>
  <si>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</si>
  <si>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</si>
  <si>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</si>
  <si>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</si>
  <si>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</si>
  <si>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</si>
  <si>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</si>
  <si>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</si>
  <si>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</si>
  <si>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</si>
  <si>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</si>
  <si>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</si>
  <si>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</si>
  <si>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</si>
  <si>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</si>
  <si>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</si>
  <si>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</si>
  <si>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</si>
  <si>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</si>
  <si>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</si>
  <si>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</si>
  <si>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</si>
  <si>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</si>
  <si>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</si>
  <si>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</si>
  <si>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</si>
  <si>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</si>
  <si>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</si>
  <si>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</si>
  <si>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</si>
  <si>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</si>
  <si>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</si>
  <si>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</si>
  <si>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</si>
  <si>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</si>
  <si>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</si>
  <si>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</si>
  <si>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</si>
  <si>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</si>
  <si>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</si>
  <si>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</si>
  <si>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</si>
  <si>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</si>
  <si>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</si>
  <si>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</si>
  <si>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</si>
  <si>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</si>
  <si>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</si>
  <si>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</si>
  <si>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</si>
  <si>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</si>
  <si>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</si>
  <si>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</si>
  <si>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</si>
  <si>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</si>
  <si>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</si>
  <si>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</si>
  <si>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</si>
  <si>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</si>
  <si>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</si>
  <si>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</si>
  <si>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</si>
  <si>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</si>
  <si>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</si>
  <si>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</si>
  <si>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</si>
  <si>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</si>
  <si>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</si>
  <si>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</si>
  <si>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</si>
  <si>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</si>
  <si>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</si>
  <si>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</si>
  <si>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</si>
  <si>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</si>
  <si>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</si>
  <si>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</si>
  <si>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</si>
  <si>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</si>
  <si>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</si>
  <si>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</si>
  <si>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</si>
  <si>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</si>
  <si>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</si>
  <si>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</si>
  <si>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</si>
  <si>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</si>
  <si>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</si>
  <si>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</si>
  <si>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</si>
  <si>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</si>
  <si>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</si>
  <si>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</si>
  <si>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</si>
  <si>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</si>
  <si>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</si>
  <si>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</si>
  <si>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</si>
  <si>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</si>
  <si>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</si>
  <si>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</si>
  <si>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</si>
  <si>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</si>
  <si>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</si>
  <si>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</si>
  <si>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</si>
  <si>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</si>
  <si>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</si>
  <si>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</si>
  <si>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</si>
  <si>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</si>
  <si>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</si>
  <si>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</si>
  <si>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</si>
  <si>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</si>
  <si>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</si>
  <si>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</si>
  <si>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</si>
  <si>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</si>
  <si>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</si>
  <si>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</si>
  <si>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</si>
  <si>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</si>
  <si>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</si>
  <si>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</si>
  <si>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</si>
  <si>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</si>
  <si>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</si>
  <si>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</si>
  <si>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</si>
  <si>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</si>
  <si>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</si>
  <si>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</si>
  <si>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</si>
  <si>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</si>
  <si>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</si>
  <si>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</si>
  <si>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</si>
  <si>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</si>
  <si>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</si>
  <si>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</si>
  <si>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</si>
  <si>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</si>
  <si>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</si>
  <si>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</si>
  <si>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</si>
  <si>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</si>
  <si>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</si>
  <si>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</si>
  <si>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</si>
  <si>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</si>
  <si>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</si>
  <si>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</si>
  <si>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</si>
  <si>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</si>
  <si>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</si>
  <si>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</si>
  <si>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</si>
  <si>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</si>
  <si>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</si>
  <si>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</si>
  <si>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</si>
  <si>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</si>
  <si>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</si>
  <si>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</si>
  <si>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</si>
  <si>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</si>
  <si>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</si>
  <si>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</si>
  <si>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</si>
  <si>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</si>
  <si>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</si>
  <si>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</si>
  <si>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</si>
  <si>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</si>
  <si>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</si>
  <si>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</si>
  <si>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</si>
  <si>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</si>
  <si>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</si>
  <si>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</si>
  <si>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</si>
  <si>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</si>
  <si>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</si>
  <si>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</si>
  <si>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</si>
  <si>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</si>
  <si>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</si>
  <si>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</si>
  <si>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</si>
  <si>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</si>
  <si>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</si>
  <si>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</si>
  <si>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</si>
  <si>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</si>
  <si>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</si>
  <si>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</si>
  <si>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</si>
  <si>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</si>
  <si>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</si>
  <si>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</si>
  <si>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</si>
  <si>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</si>
  <si>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</si>
  <si>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</si>
  <si>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</si>
  <si>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</si>
  <si>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</si>
  <si>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</si>
  <si>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</si>
  <si>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</si>
  <si>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</si>
  <si>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</si>
  <si>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</si>
  <si>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</si>
  <si>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</si>
  <si>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</si>
  <si>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</si>
  <si>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</si>
  <si>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</si>
  <si>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</si>
  <si>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</si>
  <si>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</si>
  <si>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</si>
  <si>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</si>
  <si>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</si>
  <si>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</si>
  <si>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</si>
  <si>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</si>
  <si>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</si>
  <si>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</si>
  <si>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</si>
  <si>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</si>
  <si>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</si>
  <si>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</si>
  <si>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</si>
  <si>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</si>
  <si>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</si>
  <si>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</si>
  <si>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</si>
  <si>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</si>
  <si>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</si>
  <si>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</si>
  <si>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</si>
  <si>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</si>
  <si>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</si>
  <si>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</si>
  <si>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</si>
  <si>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</si>
  <si>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</si>
  <si>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</si>
  <si>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</si>
  <si>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</si>
  <si>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</si>
  <si>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</si>
  <si>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</si>
  <si>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</si>
  <si>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</si>
  <si>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</si>
  <si>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</si>
  <si>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</si>
  <si>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</si>
  <si>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</si>
  <si>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</si>
  <si>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</si>
  <si>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</si>
  <si>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</si>
  <si>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</si>
  <si>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</si>
  <si>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</si>
  <si>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</si>
  <si>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</si>
  <si>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</si>
  <si>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</si>
  <si>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</si>
  <si>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ITC&lt;&gt;</t>
  </si>
  <si>
    <t>1160-1180</t>
  </si>
  <si>
    <t>2350-2450</t>
  </si>
  <si>
    <t>Profit of Rs.20/-</t>
  </si>
  <si>
    <t>MOTHERSON</t>
  </si>
  <si>
    <t>655-675</t>
  </si>
  <si>
    <t>1150-1200</t>
  </si>
  <si>
    <t>COLPAL JULY FUT</t>
  </si>
  <si>
    <t>2200-2300</t>
  </si>
  <si>
    <t>AMBIKCO</t>
  </si>
  <si>
    <t>1700-1800</t>
  </si>
  <si>
    <t>PIDILITIND JULY FUT</t>
  </si>
  <si>
    <t>2200-2240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</si>
  <si>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</si>
  <si>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</si>
  <si>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</si>
  <si>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</si>
  <si>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</si>
  <si>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</si>
  <si>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</si>
  <si>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</si>
  <si>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</si>
  <si>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</si>
  <si>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</si>
  <si>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</si>
  <si>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</si>
  <si>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</si>
  <si>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</si>
  <si>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</si>
  <si>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</si>
  <si>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</si>
  <si>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</si>
  <si>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</si>
  <si>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</si>
  <si>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</si>
  <si>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</si>
  <si>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</si>
  <si>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</si>
  <si>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</si>
  <si>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</si>
  <si>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</si>
  <si>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</si>
  <si>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</si>
  <si>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</si>
  <si>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</si>
  <si>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</si>
  <si>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</si>
  <si>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APOLLOHOSP JULY FUT</t>
  </si>
  <si>
    <t>3850-3900</t>
  </si>
  <si>
    <t>1530-1560</t>
  </si>
  <si>
    <t xml:space="preserve">CARBORUNIV </t>
  </si>
  <si>
    <t>730-750</t>
  </si>
  <si>
    <t>830-850</t>
  </si>
  <si>
    <t>12000-12500</t>
  </si>
  <si>
    <t>2450-2470</t>
  </si>
  <si>
    <t>INFY 1480 CE JUL</t>
  </si>
  <si>
    <t>60-70</t>
  </si>
  <si>
    <t>Profit of Rs.24/-</t>
  </si>
  <si>
    <t>Retail Research Technical Calls &amp; Fundamental Performance Report for the month of July-2022</t>
  </si>
  <si>
    <t>Profit of Rs.125/-</t>
  </si>
  <si>
    <t>Profit of Rs.131/-</t>
  </si>
  <si>
    <t>Profit of Rs.37/-</t>
  </si>
  <si>
    <t>240-245</t>
  </si>
  <si>
    <t>205-210</t>
  </si>
  <si>
    <t>Profit of Rs.52.25/-</t>
  </si>
  <si>
    <t>ACE</t>
  </si>
  <si>
    <t>Profit of Rs.17/-</t>
  </si>
  <si>
    <t>SIEMENS JULY FUT</t>
  </si>
  <si>
    <t>2250-2300</t>
  </si>
  <si>
    <t>Loss of Rs.75/-</t>
  </si>
  <si>
    <t>755-770</t>
  </si>
  <si>
    <t>Profit of Rs.16/-</t>
  </si>
  <si>
    <t>NIFTY 16000 PE 07-JUL</t>
  </si>
  <si>
    <t>150-180</t>
  </si>
  <si>
    <t>NIFTY 15900 CE 07-JUL</t>
  </si>
  <si>
    <t>130-150</t>
  </si>
  <si>
    <t>Loss of Rs.30/-</t>
  </si>
  <si>
    <t>AXISBANK JULY FUT</t>
  </si>
  <si>
    <t>665-675</t>
  </si>
  <si>
    <t>Profit of Rs.650/-</t>
  </si>
  <si>
    <t>765-780</t>
  </si>
  <si>
    <t>460-490</t>
  </si>
  <si>
    <t>GRASIM JULY FUT</t>
  </si>
  <si>
    <t>Profit of Rs.6.5/-</t>
  </si>
  <si>
    <t>1390-1410</t>
  </si>
  <si>
    <t>IRCTC JULY FUT</t>
  </si>
  <si>
    <t>590-600</t>
  </si>
  <si>
    <t>Profit of Rs.7/-</t>
  </si>
  <si>
    <t>Profit of Rs.10.5/-</t>
  </si>
  <si>
    <t>Profit of Rs.22.5/-</t>
  </si>
  <si>
    <t>Profit of Rs.11/-</t>
  </si>
  <si>
    <t>755-765</t>
  </si>
  <si>
    <t>VEDL 230 CE JUL</t>
  </si>
  <si>
    <t>10-12.0</t>
  </si>
  <si>
    <t>Profit of Rs.3.7/-</t>
  </si>
  <si>
    <t>RELIANCE 2500 CE JUL</t>
  </si>
  <si>
    <t>NIFTY 16100 CE 7 JUL</t>
  </si>
  <si>
    <t>Profit of Rs.6/-</t>
  </si>
  <si>
    <t xml:space="preserve">ICICIBANK JULY FUT </t>
  </si>
  <si>
    <t>Profit of Rs.240/-</t>
  </si>
  <si>
    <t>Profit of Rs.8/-</t>
  </si>
  <si>
    <t>Part profit of Rs.5.5/-</t>
  </si>
  <si>
    <t>M&amp;M 1200 CE JUL</t>
  </si>
  <si>
    <t>Sell</t>
  </si>
  <si>
    <t>PIIND JULY FUT</t>
  </si>
  <si>
    <t>2820-2850</t>
  </si>
  <si>
    <t>Profit of Rs.41/-</t>
  </si>
  <si>
    <t>930-950</t>
  </si>
  <si>
    <t>2290-2310</t>
  </si>
  <si>
    <t>NIFTY JULY FUT</t>
  </si>
  <si>
    <t>16300-16400</t>
  </si>
  <si>
    <t>Profit of Rs.42.5/-</t>
  </si>
  <si>
    <t>375-385</t>
  </si>
  <si>
    <t>225-230</t>
  </si>
  <si>
    <t>JSWSTEEL JULY FUT</t>
  </si>
  <si>
    <t>590-598</t>
  </si>
  <si>
    <t>Profit of Rs.2.5/-</t>
  </si>
  <si>
    <t>Loss of Rs.12.5/-</t>
  </si>
  <si>
    <t>Profit of Rs.7.50/-</t>
  </si>
  <si>
    <t>930-960</t>
  </si>
  <si>
    <t xml:space="preserve"> NIFTY JULY FUT </t>
  </si>
  <si>
    <t>BHARATFORG JULY FUT</t>
  </si>
  <si>
    <t>660-670</t>
  </si>
  <si>
    <t>Loss of Rs.10.5/-</t>
  </si>
  <si>
    <t>Loss of Rs.13/-</t>
  </si>
  <si>
    <t xml:space="preserve">LICHSGFIN 370 CE JUL </t>
  </si>
  <si>
    <t>BANKNIFTY JULY FUT</t>
  </si>
  <si>
    <t>35000-34700</t>
  </si>
  <si>
    <t>Profit of Rs.190/-</t>
  </si>
  <si>
    <t>Profit of Rs.15/-</t>
  </si>
  <si>
    <t>Profit of Rs.45/-</t>
  </si>
  <si>
    <t>70-71</t>
  </si>
  <si>
    <t>75-77</t>
  </si>
  <si>
    <t>Profit of Rs.1.6/-</t>
  </si>
  <si>
    <t>NIFTY 16050 CE 14 JUL</t>
  </si>
  <si>
    <t>100-120</t>
  </si>
  <si>
    <t>300-350</t>
  </si>
  <si>
    <t>3300-3500</t>
  </si>
  <si>
    <t xml:space="preserve">BANKNIFTY 34900 CE 14 JUL </t>
  </si>
  <si>
    <t>Profit of Rs.65/-</t>
  </si>
  <si>
    <t>213-218</t>
  </si>
  <si>
    <t>2700-2740</t>
  </si>
  <si>
    <t>595-610</t>
  </si>
  <si>
    <t>BANKNIFTY 34800 CE 14 JUL</t>
  </si>
  <si>
    <t>Loss of Rs.65/-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</si>
  <si>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</si>
  <si>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</si>
  <si>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</si>
  <si>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</si>
  <si>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</si>
  <si>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</si>
  <si>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</si>
  <si>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</si>
  <si>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</si>
  <si>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</si>
  <si>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</si>
  <si>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Loss of Rs.6.75/-</t>
  </si>
  <si>
    <t xml:space="preserve">BIRLACORPN </t>
  </si>
  <si>
    <t>960-970</t>
  </si>
  <si>
    <t>Profit of Rs.18.5/-</t>
  </si>
  <si>
    <t>3200-3400</t>
  </si>
  <si>
    <t>LALPATHLAB JULY FUT</t>
  </si>
  <si>
    <t>1930-1880</t>
  </si>
  <si>
    <t>BAJFINANCE JULY FUT</t>
  </si>
  <si>
    <t>6200-6250</t>
  </si>
  <si>
    <t>2340-2370</t>
  </si>
  <si>
    <t>245-255</t>
  </si>
  <si>
    <t>Profit of Rs.30.5/-</t>
  </si>
  <si>
    <t>VEDL JULY FUT</t>
  </si>
  <si>
    <t xml:space="preserve">BHARTIARTL 670 CE JUL </t>
  </si>
  <si>
    <t>15-20</t>
  </si>
  <si>
    <t>Loss of Rs.50/-</t>
  </si>
  <si>
    <t>Profit of Rs.7.5/-</t>
  </si>
  <si>
    <t>TRENT JULY FUT</t>
  </si>
  <si>
    <t>1240-1250</t>
  </si>
  <si>
    <t>490-500</t>
  </si>
  <si>
    <t xml:space="preserve">POLYCAB </t>
  </si>
  <si>
    <t>2300-2350</t>
  </si>
  <si>
    <t>HAVELLS 1300 CE JUL</t>
  </si>
  <si>
    <t>Profit of Rs.2.75/-</t>
  </si>
  <si>
    <t>Profit of Rs.4/-</t>
  </si>
  <si>
    <t>Profit of Rs.3.75/-</t>
  </si>
  <si>
    <t>ALPHA LEON ENTERPRISES LLP</t>
  </si>
  <si>
    <t>Profit of Rs.25.5/-</t>
  </si>
  <si>
    <t>Part profit of Rs.56/-</t>
  </si>
  <si>
    <t>Profit of Rs.85/-</t>
  </si>
  <si>
    <t>212-216</t>
  </si>
  <si>
    <t>Profit of Rs.3.25/-</t>
  </si>
  <si>
    <t>Profit of Rs.26.5/-</t>
  </si>
  <si>
    <t>Profit of Rs.10/-</t>
  </si>
  <si>
    <t>Loss of Rs.16/-</t>
  </si>
  <si>
    <t>SIEMENS AUG FUT</t>
  </si>
  <si>
    <t>2640-2600</t>
  </si>
  <si>
    <t>BATAINDIA JULY FUT</t>
  </si>
  <si>
    <t>1900-1930</t>
  </si>
  <si>
    <t>940-960</t>
  </si>
  <si>
    <t>NIFTY 16500 PE 21 JUL</t>
  </si>
  <si>
    <t>90-120</t>
  </si>
  <si>
    <t>Profit of Rs.215/-</t>
  </si>
  <si>
    <t>Loss of Rs.14/-</t>
  </si>
  <si>
    <t>810-820</t>
  </si>
  <si>
    <t>NIFTY 16550 PE 21 JUL</t>
  </si>
  <si>
    <t>70-80</t>
  </si>
  <si>
    <t>Profit of Rs.11.5/-</t>
  </si>
  <si>
    <t>BANKNIFTY 36100 PE 21 JUL</t>
  </si>
  <si>
    <t>120-150</t>
  </si>
  <si>
    <t>Loss of Rs.55/-</t>
  </si>
  <si>
    <t>3720-3800</t>
  </si>
  <si>
    <t>Loss of Rs.45/-</t>
  </si>
  <si>
    <t>CIPLA JULY FUT</t>
  </si>
  <si>
    <t>1000-1020</t>
  </si>
  <si>
    <t>ALFAVIO</t>
  </si>
  <si>
    <t>Profit of Rs.23.5/-</t>
  </si>
  <si>
    <t>Profit of Rs.110/-</t>
  </si>
  <si>
    <t>1060-1100</t>
  </si>
  <si>
    <t>873-876</t>
  </si>
  <si>
    <t>788-792</t>
  </si>
  <si>
    <t>810-830</t>
  </si>
  <si>
    <t>905-925</t>
  </si>
  <si>
    <t>Profit of Rs.185/-</t>
  </si>
  <si>
    <t xml:space="preserve">ACC 2200 CE JUL </t>
  </si>
  <si>
    <t>40-50</t>
  </si>
  <si>
    <t>TOPGAIN FINANCE PRIVATE LIMITED</t>
  </si>
  <si>
    <t>JETMALL</t>
  </si>
  <si>
    <t>NAKSHATRA GARMENTS PRIVATE LIMITED</t>
  </si>
  <si>
    <t>265-270</t>
  </si>
  <si>
    <t>Profit of Rs.8.5/-</t>
  </si>
  <si>
    <t>PIDILITIND AUG FUT</t>
  </si>
  <si>
    <t>2380-2400</t>
  </si>
  <si>
    <t>Part Profit of Rs.89/-</t>
  </si>
  <si>
    <t>IFL</t>
  </si>
  <si>
    <t>MOHAMMED MOHSIN HAJIMOHAMMED AJMERWALA</t>
  </si>
  <si>
    <t>KBCGLOBAL</t>
  </si>
  <si>
    <t>LLFICL</t>
  </si>
  <si>
    <t>PGCRL</t>
  </si>
  <si>
    <t>1020-1040</t>
  </si>
  <si>
    <t>195-200</t>
  </si>
  <si>
    <t>470-490</t>
  </si>
  <si>
    <t>Profit of Rs.23/-</t>
  </si>
  <si>
    <t>AARTIIND AUG FUT</t>
  </si>
  <si>
    <t>DEVIT</t>
  </si>
  <si>
    <t>Dev Info Technology Ltd</t>
  </si>
  <si>
    <t>Loss of Rs.43/-</t>
  </si>
  <si>
    <t xml:space="preserve">MINDTREE </t>
  </si>
  <si>
    <t>Profit of Rs.29/-</t>
  </si>
  <si>
    <t>RAJESH GOYAL</t>
  </si>
  <si>
    <t>GIANLIFE</t>
  </si>
  <si>
    <t>DIPAKKUMAR RAJUBHAI PARMAR</t>
  </si>
  <si>
    <t>LALJIBHAI TRIVEDI</t>
  </si>
  <si>
    <t>SCANDENT</t>
  </si>
  <si>
    <t>LATIN MANHARLAL SECURITIES PVT LTD</t>
  </si>
  <si>
    <t>MANSI SHARE &amp; STOCK ADVISORS PRIVATE LIMITED</t>
  </si>
  <si>
    <t>GLOBE</t>
  </si>
  <si>
    <t>Globe Textiles (I) Ltd.</t>
  </si>
  <si>
    <t>KBC Global Limited</t>
  </si>
  <si>
    <t>PATINTLOG</t>
  </si>
  <si>
    <t>Patel Integrated Logistic</t>
  </si>
  <si>
    <t>4520-4570</t>
  </si>
  <si>
    <t>5000-5200</t>
  </si>
  <si>
    <t>Loss of Rs.14.5/-</t>
  </si>
  <si>
    <t>NIFTY 16750 CE JUL</t>
  </si>
  <si>
    <t>90-110</t>
  </si>
  <si>
    <t>Profit of Rs.28.5/-</t>
  </si>
  <si>
    <t>RELIANCE 2500 CE AUG</t>
  </si>
  <si>
    <t>50-54</t>
  </si>
  <si>
    <t>80-90</t>
  </si>
  <si>
    <t>MPHASIS AUG FUT</t>
  </si>
  <si>
    <t>2235-2245</t>
  </si>
  <si>
    <t>2320-2360</t>
  </si>
  <si>
    <t>TATACOMM AUG FUT</t>
  </si>
  <si>
    <t>1030-1032</t>
  </si>
  <si>
    <t>1060-1080</t>
  </si>
  <si>
    <t>2395-2405</t>
  </si>
  <si>
    <t>2460-2500</t>
  </si>
  <si>
    <t>349-351</t>
  </si>
  <si>
    <t>380-390</t>
  </si>
  <si>
    <t>ADJIA</t>
  </si>
  <si>
    <t>SHRENI SHARES PRIVATE LIMITED</t>
  </si>
  <si>
    <t>ANKIT GUPTA</t>
  </si>
  <si>
    <t>VIVEK KUMAR BHAUKA</t>
  </si>
  <si>
    <t>ARCHITORG</t>
  </si>
  <si>
    <t>AMOLI SAMIR SHAH</t>
  </si>
  <si>
    <t>SWETSAM STOCK HOLDING PRIVATE LIMITED</t>
  </si>
  <si>
    <t>ASCENSIVE</t>
  </si>
  <si>
    <t>ALOK BARTHWAL</t>
  </si>
  <si>
    <t>BEELINE BROKING LIMITED</t>
  </si>
  <si>
    <t>ASRL</t>
  </si>
  <si>
    <t>ASFAQUE ALAM</t>
  </si>
  <si>
    <t>DDIL</t>
  </si>
  <si>
    <t>SUMITRA LALIT SOLANKI</t>
  </si>
  <si>
    <t>SAMITA LOHIA</t>
  </si>
  <si>
    <t>PUSPA DEVI LOHIA</t>
  </si>
  <si>
    <t>GARMNTMNTR</t>
  </si>
  <si>
    <t>MANJU JAYANTILAL LODHA</t>
  </si>
  <si>
    <t>BINDU GARG</t>
  </si>
  <si>
    <t>GVFILM</t>
  </si>
  <si>
    <t>ISHARI KADHIRVELAN GANESH</t>
  </si>
  <si>
    <t>HEALTHYLIFE</t>
  </si>
  <si>
    <t>B.W.TRADERS</t>
  </si>
  <si>
    <t>KARANKUMAR DASHRATHBHAI VAGHELA</t>
  </si>
  <si>
    <t>TARUNABEN LALJIBHAI TRIVEDI</t>
  </si>
  <si>
    <t>MANISH GROVER</t>
  </si>
  <si>
    <t>NAVEEN GUPTA</t>
  </si>
  <si>
    <t>OREGANO LIFE PRIVATE LIMITED</t>
  </si>
  <si>
    <t>FAIZAN AJMERWALA</t>
  </si>
  <si>
    <t>HIRWANI JAYANTIBHAI VAGHELA</t>
  </si>
  <si>
    <t>SUMANBEN HARESHBHAI KABEERA</t>
  </si>
  <si>
    <t>INNOVATIVE</t>
  </si>
  <si>
    <t>VIKRAMKUMAR KARANRAJ SAKARIA HUF</t>
  </si>
  <si>
    <t>MAQSOOD DABIR SHAIKH</t>
  </si>
  <si>
    <t>JAISHRI VINOD SHAH</t>
  </si>
  <si>
    <t>BHARAT KUMAR PUKHRAJJI</t>
  </si>
  <si>
    <t>TARUNA PANKAJ TATED</t>
  </si>
  <si>
    <t>MAYUKH</t>
  </si>
  <si>
    <t>ANKUR BHIKHABHAI BALAR</t>
  </si>
  <si>
    <t>MILEFUR</t>
  </si>
  <si>
    <t>DIVYA DIGAMBAR SONGHARE</t>
  </si>
  <si>
    <t>SOUBHAGYA RANJAN DALAI</t>
  </si>
  <si>
    <t>MNIL</t>
  </si>
  <si>
    <t>DOSHI HETAL S</t>
  </si>
  <si>
    <t>SANDIP BHASKERRAI PANDYA</t>
  </si>
  <si>
    <t>SEEMA</t>
  </si>
  <si>
    <t>AMNESTI MULTISERVICES PRIVATE LIMITED</t>
  </si>
  <si>
    <t>RITURAHUL MEHTA</t>
  </si>
  <si>
    <t>SITA RAM</t>
  </si>
  <si>
    <t>MOONGIPASEC</t>
  </si>
  <si>
    <t>ALKA JHA</t>
  </si>
  <si>
    <t>OSIAJEE</t>
  </si>
  <si>
    <t>ZENAB AIYUB YACOOBALI</t>
  </si>
  <si>
    <t>RUPESH VAIKUNTRAI MEHTA</t>
  </si>
  <si>
    <t>PRESSURS</t>
  </si>
  <si>
    <t>HANSABEN BHARATKUMAR PATEL</t>
  </si>
  <si>
    <t>VIR DECORATIVESHEETS PRIVATE LIMITED</t>
  </si>
  <si>
    <t>RCRL</t>
  </si>
  <si>
    <t>SHRIPAL SANGHVI</t>
  </si>
  <si>
    <t>RESPONSINF</t>
  </si>
  <si>
    <t>KANWAL NAIN KATYAL</t>
  </si>
  <si>
    <t>VAIBHAV RAJENDRA DOSHI</t>
  </si>
  <si>
    <t>VEERKRUPA</t>
  </si>
  <si>
    <t>AKSHAY RAJENDRABHAI OSWAL</t>
  </si>
  <si>
    <t>WELCURE</t>
  </si>
  <si>
    <t>VAIDIK GOEL</t>
  </si>
  <si>
    <t>PAWAN KUMAR KHURANA</t>
  </si>
  <si>
    <t>LIBAS</t>
  </si>
  <si>
    <t>Libas Consu Products Ltd</t>
  </si>
  <si>
    <t>P S SHETH</t>
  </si>
  <si>
    <t>L7 HITECH PRIVATE LIMITED</t>
  </si>
  <si>
    <t>GRAVITON RESEARCH CAPITAL LLP</t>
  </si>
  <si>
    <t>SRINIVASA RAVI PATHAPATI</t>
  </si>
  <si>
    <t>Delta Corp Limited</t>
  </si>
  <si>
    <t>BOFA SECURITIES EUROPE SA</t>
  </si>
  <si>
    <t>RUSHABH PRAVINCHANDRA SHAH</t>
  </si>
  <si>
    <t>FIDEL</t>
  </si>
  <si>
    <t>Fidel Softech Limited</t>
  </si>
  <si>
    <t>VINEY PARKASH AGARWAL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</si>
</sst>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6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2" borderId="1" xfId="0" applyFont="1" applyFill="1" applyBorder="1"/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7" fillId="0" borderId="21" xfId="0" applyFont="1" applyBorder="1"/>
    <xf numFmtId="0" fontId="0" fillId="0" borderId="21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39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2" xfId="0" applyFont="1" applyBorder="1"/>
    <xf numFmtId="0" fontId="0" fillId="0" borderId="22" xfId="0" applyFont="1" applyBorder="1" applyAlignment="1"/>
    <xf numFmtId="0" fontId="1" fillId="0" borderId="23" xfId="0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0" fillId="19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4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16" fontId="31" fillId="12" borderId="24" xfId="0" applyNumberFormat="1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left"/>
    </xf>
    <xf numFmtId="0" fontId="31" fillId="12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10" fontId="32" fillId="14" borderId="24" xfId="0" applyNumberFormat="1" applyFont="1" applyFill="1" applyBorder="1" applyAlignment="1">
      <alignment horizontal="center" vertical="center" wrapText="1"/>
    </xf>
    <xf numFmtId="16" fontId="32" fillId="14" borderId="24" xfId="0" applyNumberFormat="1" applyFont="1" applyFill="1" applyBorder="1" applyAlignment="1">
      <alignment horizontal="center" vertical="center"/>
    </xf>
    <xf numFmtId="0" fontId="1" fillId="12" borderId="25" xfId="0" applyFont="1" applyFill="1" applyBorder="1"/>
    <xf numFmtId="0" fontId="1" fillId="12" borderId="24" xfId="0" applyFont="1" applyFill="1" applyBorder="1"/>
    <xf numFmtId="0" fontId="0" fillId="13" borderId="24" xfId="0" applyFont="1" applyFill="1" applyBorder="1" applyAlignment="1"/>
    <xf numFmtId="15" fontId="31" fillId="12" borderId="24" xfId="0" applyNumberFormat="1" applyFont="1" applyFill="1" applyBorder="1" applyAlignment="1">
      <alignment horizontal="center" vertical="center"/>
    </xf>
    <xf numFmtId="0" fontId="32" fillId="12" borderId="24" xfId="0" applyFont="1" applyFill="1" applyBorder="1"/>
    <xf numFmtId="43" fontId="31" fillId="12" borderId="24" xfId="0" applyNumberFormat="1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1" fontId="31" fillId="11" borderId="24" xfId="0" applyNumberFormat="1" applyFont="1" applyFill="1" applyBorder="1" applyAlignment="1">
      <alignment horizontal="center" vertical="center"/>
    </xf>
    <xf numFmtId="16" fontId="31" fillId="11" borderId="24" xfId="0" applyNumberFormat="1" applyFont="1" applyFill="1" applyBorder="1" applyAlignment="1">
      <alignment horizontal="center" vertical="center"/>
    </xf>
    <xf numFmtId="0" fontId="31" fillId="11" borderId="24" xfId="0" applyFont="1" applyFill="1" applyBorder="1" applyAlignment="1">
      <alignment horizontal="left"/>
    </xf>
    <xf numFmtId="0" fontId="31" fillId="11" borderId="24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0" fillId="12" borderId="24" xfId="0" applyNumberFormat="1" applyFont="1" applyFill="1" applyBorder="1" applyAlignment="1">
      <alignment horizontal="center" vertical="center"/>
    </xf>
    <xf numFmtId="0" fontId="1" fillId="20" borderId="0" xfId="0" applyFont="1" applyFill="1" applyBorder="1"/>
    <xf numFmtId="0" fontId="1" fillId="20" borderId="25" xfId="0" applyFont="1" applyFill="1" applyBorder="1"/>
    <xf numFmtId="0" fontId="1" fillId="20" borderId="24" xfId="0" applyFont="1" applyFill="1" applyBorder="1"/>
    <xf numFmtId="0" fontId="0" fillId="21" borderId="24" xfId="0" applyFont="1" applyFill="1" applyBorder="1" applyAlignment="1"/>
    <xf numFmtId="165" fontId="40" fillId="11" borderId="24" xfId="0" applyNumberFormat="1" applyFont="1" applyFill="1" applyBorder="1" applyAlignment="1">
      <alignment horizontal="center" vertical="center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31" fillId="11" borderId="21" xfId="0" applyFont="1" applyFill="1" applyBorder="1" applyAlignment="1">
      <alignment horizont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165" fontId="40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4" xfId="0" applyFont="1" applyFill="1" applyBorder="1" applyAlignment="1">
      <alignment horizontal="center" vertical="center"/>
    </xf>
    <xf numFmtId="165" fontId="31" fillId="17" borderId="24" xfId="0" applyNumberFormat="1" applyFont="1" applyFill="1" applyBorder="1" applyAlignment="1">
      <alignment horizontal="center" vertical="center"/>
    </xf>
    <xf numFmtId="15" fontId="31" fillId="17" borderId="24" xfId="0" applyNumberFormat="1" applyFont="1" applyFill="1" applyBorder="1" applyAlignment="1">
      <alignment horizontal="center" vertical="center"/>
    </xf>
    <xf numFmtId="0" fontId="32" fillId="17" borderId="24" xfId="0" applyFont="1" applyFill="1" applyBorder="1"/>
    <xf numFmtId="43" fontId="31" fillId="17" borderId="24" xfId="0" applyNumberFormat="1" applyFont="1" applyFill="1" applyBorder="1" applyAlignment="1">
      <alignment horizontal="center" vertical="top"/>
    </xf>
    <xf numFmtId="0" fontId="31" fillId="17" borderId="24" xfId="0" applyFont="1" applyFill="1" applyBorder="1" applyAlignment="1">
      <alignment horizontal="center" vertical="top"/>
    </xf>
    <xf numFmtId="1" fontId="40" fillId="22" borderId="24" xfId="0" applyNumberFormat="1" applyFont="1" applyFill="1" applyBorder="1" applyAlignment="1">
      <alignment horizontal="center" vertical="center"/>
    </xf>
    <xf numFmtId="165" fontId="40" fillId="22" borderId="24" xfId="0" applyNumberFormat="1" applyFont="1" applyFill="1" applyBorder="1" applyAlignment="1">
      <alignment horizontal="center" vertical="center"/>
    </xf>
    <xf numFmtId="16" fontId="40" fillId="22" borderId="24" xfId="0" applyNumberFormat="1" applyFont="1" applyFill="1" applyBorder="1" applyAlignment="1">
      <alignment horizontal="center" vertical="center"/>
    </xf>
    <xf numFmtId="0" fontId="40" fillId="22" borderId="24" xfId="0" applyFont="1" applyFill="1" applyBorder="1" applyAlignment="1">
      <alignment horizontal="left"/>
    </xf>
    <xf numFmtId="0" fontId="40" fillId="22" borderId="24" xfId="0" applyFont="1" applyFill="1" applyBorder="1" applyAlignment="1">
      <alignment horizontal="center" vertical="center"/>
    </xf>
    <xf numFmtId="0" fontId="40" fillId="23" borderId="21" xfId="0" applyFont="1" applyFill="1" applyBorder="1" applyAlignment="1">
      <alignment horizontal="center" vertical="center"/>
    </xf>
    <xf numFmtId="2" fontId="40" fillId="23" borderId="21" xfId="0" applyNumberFormat="1" applyFont="1" applyFill="1" applyBorder="1" applyAlignment="1">
      <alignment horizontal="center" vertical="center"/>
    </xf>
    <xf numFmtId="10" fontId="40" fillId="23" borderId="21" xfId="0" applyNumberFormat="1" applyFont="1" applyFill="1" applyBorder="1" applyAlignment="1">
      <alignment horizontal="center" vertical="center" wrapText="1"/>
    </xf>
    <xf numFmtId="16" fontId="40" fillId="23" borderId="21" xfId="0" applyNumberFormat="1" applyFont="1" applyFill="1" applyBorder="1" applyAlignment="1">
      <alignment horizontal="center" vertical="center"/>
    </xf>
    <xf numFmtId="0" fontId="40" fillId="11" borderId="21" xfId="0" applyFont="1" applyFill="1" applyBorder="1" applyAlignment="1">
      <alignment horizontal="center" vertical="center"/>
    </xf>
    <xf numFmtId="0" fontId="40" fillId="11" borderId="21" xfId="0" applyFont="1" applyFill="1" applyBorder="1"/>
    <xf numFmtId="0" fontId="40" fillId="22" borderId="21" xfId="0" applyFont="1" applyFill="1" applyBorder="1" applyAlignment="1">
      <alignment horizontal="center" vertical="center"/>
    </xf>
    <xf numFmtId="165" fontId="40" fillId="22" borderId="21" xfId="0" applyNumberFormat="1" applyFont="1" applyFill="1" applyBorder="1" applyAlignment="1">
      <alignment horizontal="center" vertical="center"/>
    </xf>
    <xf numFmtId="0" fontId="40" fillId="22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6" fontId="40" fillId="11" borderId="21" xfId="0" applyNumberFormat="1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/>
    </xf>
    <xf numFmtId="165" fontId="40" fillId="24" borderId="21" xfId="0" applyNumberFormat="1" applyFont="1" applyFill="1" applyBorder="1" applyAlignment="1">
      <alignment horizontal="center" vertical="center"/>
    </xf>
    <xf numFmtId="0" fontId="40" fillId="24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65" fontId="31" fillId="11" borderId="24" xfId="0" applyNumberFormat="1" applyFont="1" applyFill="1" applyBorder="1" applyAlignment="1">
      <alignment horizontal="center" vertical="center"/>
    </xf>
    <xf numFmtId="15" fontId="31" fillId="11" borderId="24" xfId="0" applyNumberFormat="1" applyFont="1" applyFill="1" applyBorder="1" applyAlignment="1">
      <alignment horizontal="center" vertical="center"/>
    </xf>
    <xf numFmtId="0" fontId="32" fillId="11" borderId="24" xfId="0" applyFont="1" applyFill="1" applyBorder="1"/>
    <xf numFmtId="43" fontId="31" fillId="11" borderId="24" xfId="0" applyNumberFormat="1" applyFont="1" applyFill="1" applyBorder="1" applyAlignment="1">
      <alignment horizontal="center" vertical="top"/>
    </xf>
    <xf numFmtId="0" fontId="31" fillId="11" borderId="24" xfId="0" applyFont="1" applyFill="1" applyBorder="1" applyAlignment="1">
      <alignment horizontal="center" vertical="top"/>
    </xf>
    <xf numFmtId="1" fontId="31" fillId="22" borderId="24" xfId="0" applyNumberFormat="1" applyFont="1" applyFill="1" applyBorder="1" applyAlignment="1">
      <alignment horizontal="center" vertical="center"/>
    </xf>
    <xf numFmtId="16" fontId="31" fillId="22" borderId="24" xfId="0" applyNumberFormat="1" applyFont="1" applyFill="1" applyBorder="1" applyAlignment="1">
      <alignment horizontal="center" vertical="center"/>
    </xf>
    <xf numFmtId="0" fontId="31" fillId="22" borderId="24" xfId="0" applyFont="1" applyFill="1" applyBorder="1" applyAlignment="1">
      <alignment horizontal="left"/>
    </xf>
    <xf numFmtId="0" fontId="31" fillId="22" borderId="24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4" borderId="21" xfId="0" applyFont="1" applyFill="1" applyBorder="1" applyAlignment="1">
      <alignment horizontal="center" vertical="center"/>
    </xf>
    <xf numFmtId="165" fontId="40" fillId="24" borderId="24" xfId="0" applyNumberFormat="1" applyFont="1" applyFill="1" applyBorder="1" applyAlignment="1">
      <alignment horizontal="center" vertical="center"/>
    </xf>
    <xf numFmtId="0" fontId="31" fillId="24" borderId="21" xfId="0" applyFont="1" applyFill="1" applyBorder="1"/>
    <xf numFmtId="2" fontId="40" fillId="22" borderId="21" xfId="0" applyNumberFormat="1" applyFont="1" applyFill="1" applyBorder="1" applyAlignment="1">
      <alignment horizontal="center" vertical="center"/>
    </xf>
    <xf numFmtId="166" fontId="40" fillId="22" borderId="21" xfId="0" applyNumberFormat="1" applyFont="1" applyFill="1" applyBorder="1" applyAlignment="1">
      <alignment horizontal="center" vertical="center"/>
    </xf>
    <xf numFmtId="165" fontId="31" fillId="22" borderId="24" xfId="0" applyNumberFormat="1" applyFont="1" applyFill="1" applyBorder="1" applyAlignment="1">
      <alignment horizontal="center" vertical="center"/>
    </xf>
    <xf numFmtId="15" fontId="31" fillId="22" borderId="24" xfId="0" applyNumberFormat="1" applyFont="1" applyFill="1" applyBorder="1" applyAlignment="1">
      <alignment horizontal="center" vertical="center"/>
    </xf>
    <xf numFmtId="0" fontId="32" fillId="22" borderId="24" xfId="0" applyFont="1" applyFill="1" applyBorder="1"/>
    <xf numFmtId="43" fontId="31" fillId="22" borderId="24" xfId="0" applyNumberFormat="1" applyFont="1" applyFill="1" applyBorder="1" applyAlignment="1">
      <alignment horizontal="center" vertical="top"/>
    </xf>
    <xf numFmtId="0" fontId="31" fillId="22" borderId="24" xfId="0" applyFont="1" applyFill="1" applyBorder="1" applyAlignment="1">
      <alignment horizontal="center" vertical="top"/>
    </xf>
    <xf numFmtId="0" fontId="32" fillId="23" borderId="1" xfId="0" applyFont="1" applyFill="1" applyBorder="1" applyAlignment="1">
      <alignment horizontal="center" vertical="center"/>
    </xf>
    <xf numFmtId="2" fontId="32" fillId="23" borderId="1" xfId="0" applyNumberFormat="1" applyFont="1" applyFill="1" applyBorder="1" applyAlignment="1">
      <alignment horizontal="center" vertical="center"/>
    </xf>
    <xf numFmtId="10" fontId="32" fillId="23" borderId="3" xfId="0" applyNumberFormat="1" applyFont="1" applyFill="1" applyBorder="1" applyAlignment="1">
      <alignment horizontal="center" vertical="center" wrapText="1"/>
    </xf>
    <xf numFmtId="16" fontId="32" fillId="23" borderId="21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5" fontId="31" fillId="11" borderId="26" xfId="0" applyNumberFormat="1" applyFont="1" applyFill="1" applyBorder="1" applyAlignment="1">
      <alignment horizontal="center" vertical="center"/>
    </xf>
    <xf numFmtId="0" fontId="32" fillId="11" borderId="26" xfId="0" applyFont="1" applyFill="1" applyBorder="1"/>
    <xf numFmtId="43" fontId="31" fillId="11" borderId="26" xfId="0" applyNumberFormat="1" applyFont="1" applyFill="1" applyBorder="1" applyAlignment="1">
      <alignment horizontal="center" vertical="top"/>
    </xf>
    <xf numFmtId="0" fontId="31" fillId="11" borderId="26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2" xfId="0" applyFont="1" applyFill="1" applyBorder="1" applyAlignment="1">
      <alignment horizontal="center" vertical="center"/>
    </xf>
    <xf numFmtId="16" fontId="32" fillId="6" borderId="22" xfId="0" applyNumberFormat="1" applyFont="1" applyFill="1" applyBorder="1" applyAlignment="1">
      <alignment horizontal="center" vertical="center"/>
    </xf>
    <xf numFmtId="1" fontId="31" fillId="24" borderId="24" xfId="0" applyNumberFormat="1" applyFont="1" applyFill="1" applyBorder="1" applyAlignment="1">
      <alignment horizontal="center" vertical="center"/>
    </xf>
    <xf numFmtId="16" fontId="31" fillId="24" borderId="24" xfId="0" applyNumberFormat="1" applyFont="1" applyFill="1" applyBorder="1" applyAlignment="1">
      <alignment horizontal="center" vertical="center"/>
    </xf>
    <xf numFmtId="0" fontId="31" fillId="24" borderId="24" xfId="0" applyFont="1" applyFill="1" applyBorder="1" applyAlignment="1">
      <alignment horizontal="left"/>
    </xf>
    <xf numFmtId="0" fontId="31" fillId="24" borderId="24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0" fontId="32" fillId="25" borderId="21" xfId="0" applyNumberFormat="1" applyFont="1" applyFill="1" applyBorder="1" applyAlignment="1">
      <alignment horizontal="center" vertical="center" wrapText="1"/>
    </xf>
    <xf numFmtId="16" fontId="32" fillId="25" borderId="21" xfId="0" applyNumberFormat="1" applyFont="1" applyFill="1" applyBorder="1" applyAlignment="1">
      <alignment horizontal="center" vertical="center"/>
    </xf>
    <xf numFmtId="165" fontId="40" fillId="12" borderId="21" xfId="0" applyNumberFormat="1" applyFont="1" applyFill="1" applyBorder="1" applyAlignment="1">
      <alignment horizontal="center" vertical="center"/>
    </xf>
    <xf numFmtId="0" fontId="40" fillId="12" borderId="21" xfId="0" applyFont="1" applyFill="1" applyBorder="1"/>
    <xf numFmtId="0" fontId="40" fillId="12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215</xdr:row>
      <xdr:rowOff>0</xdr:rowOff>
    </xdr:from>
    <xdr:to>
      <xdr:col>11</xdr:col>
      <xdr:colOff>123825</xdr:colOff>
      <xdr:row>229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216</xdr:row>
      <xdr:rowOff>89647</xdr:rowOff>
    </xdr:from>
    <xdr:to>
      <xdr:col>4</xdr:col>
      <xdr:colOff>605118</xdr:colOff>
      <xdr:row>221</xdr:row>
      <xdr:rowOff>72815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6" sqref="C26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44771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91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91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92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91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91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0"/>
  <sheetViews>
    <sheetView zoomScale="85" zoomScaleNormal="85" workbookViewId="0">
      <pane ySplit="10" topLeftCell="A138" activePane="bottomLeft" state="frozen"/>
      <selection activeCell="B10" sqref="B10:M216"/>
      <selection pane="bottomLeft" activeCell="A152" sqref="A15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94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44771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9" t="s">
        <v>16</v>
      </c>
      <c r="B9" s="461" t="s">
        <v>17</v>
      </c>
      <c r="C9" s="461" t="s">
        <v>18</v>
      </c>
      <c r="D9" s="461" t="s">
        <v>19</v>
      </c>
      <c r="E9" s="23" t="s">
        <v>20</v>
      </c>
      <c r="F9" s="23" t="s">
        <v>21</v>
      </c>
      <c r="G9" s="456" t="s">
        <v>22</v>
      </c>
      <c r="H9" s="457"/>
      <c r="I9" s="458"/>
      <c r="J9" s="456" t="s">
        <v>23</v>
      </c>
      <c r="K9" s="457"/>
      <c r="L9" s="458"/>
      <c r="M9" s="23"/>
      <c r="N9" s="24"/>
      <c r="O9" s="24"/>
      <c r="P9" s="24"/>
    </row>
    <row r="10" spans="1:16" ht="59.25" customHeight="1">
      <c r="A10" s="460"/>
      <c r="B10" s="462"/>
      <c r="C10" s="462"/>
      <c r="D10" s="46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44798</v>
      </c>
      <c r="E11" s="32">
        <v>16955.2</v>
      </c>
      <c r="F11" s="32">
        <v>16895.649999999998</v>
      </c>
      <c r="G11" s="33">
        <v>16825.999999999996</v>
      </c>
      <c r="H11" s="33">
        <v>16696.8</v>
      </c>
      <c r="I11" s="33">
        <v>16627.149999999998</v>
      </c>
      <c r="J11" s="33">
        <v>17024.849999999995</v>
      </c>
      <c r="K11" s="33">
        <v>17094.499999999996</v>
      </c>
      <c r="L11" s="33">
        <v>17223.699999999993</v>
      </c>
      <c r="M11" s="34">
        <v>16965.3</v>
      </c>
      <c r="N11" s="34">
        <v>16766.45</v>
      </c>
      <c r="O11" s="35">
        <v>9987900</v>
      </c>
      <c r="P11" s="36">
        <v>-0.15756578947368421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44798</v>
      </c>
      <c r="E12" s="37">
        <v>37422.449999999997</v>
      </c>
      <c r="F12" s="37">
        <v>37325.716666666667</v>
      </c>
      <c r="G12" s="38">
        <v>37202.483333333337</v>
      </c>
      <c r="H12" s="38">
        <v>36982.51666666667</v>
      </c>
      <c r="I12" s="38">
        <v>36859.28333333334</v>
      </c>
      <c r="J12" s="38">
        <v>37545.683333333334</v>
      </c>
      <c r="K12" s="38">
        <v>37668.916666666657</v>
      </c>
      <c r="L12" s="38">
        <v>37888.883333333331</v>
      </c>
      <c r="M12" s="28">
        <v>37448.949999999997</v>
      </c>
      <c r="N12" s="28">
        <v>37105.75</v>
      </c>
      <c r="O12" s="39">
        <v>2055250</v>
      </c>
      <c r="P12" s="40">
        <v>-0.25883519653804543</v>
      </c>
    </row>
    <row r="13" spans="1:16" ht="12.75" customHeight="1">
      <c r="A13" s="28">
        <v>3</v>
      </c>
      <c r="B13" s="29" t="s">
        <v>35</v>
      </c>
      <c r="C13" s="30" t="s">
        <v>794</v>
      </c>
      <c r="D13" s="31">
        <v>44803</v>
      </c>
      <c r="E13" s="37">
        <v>17319.7</v>
      </c>
      <c r="F13" s="37">
        <v>17188.2</v>
      </c>
      <c r="G13" s="38">
        <v>17051.400000000001</v>
      </c>
      <c r="H13" s="38">
        <v>16783.100000000002</v>
      </c>
      <c r="I13" s="38">
        <v>16646.300000000003</v>
      </c>
      <c r="J13" s="38">
        <v>17456.5</v>
      </c>
      <c r="K13" s="38">
        <v>17593.299999999996</v>
      </c>
      <c r="L13" s="38">
        <v>17861.599999999999</v>
      </c>
      <c r="M13" s="28">
        <v>17325</v>
      </c>
      <c r="N13" s="28">
        <v>16919.900000000001</v>
      </c>
      <c r="O13" s="39">
        <v>4360</v>
      </c>
      <c r="P13" s="40">
        <v>0.2247191011235955</v>
      </c>
    </row>
    <row r="14" spans="1:16" ht="12.75" customHeight="1">
      <c r="A14" s="28">
        <v>4</v>
      </c>
      <c r="B14" s="29" t="s">
        <v>35</v>
      </c>
      <c r="C14" s="30" t="s">
        <v>823</v>
      </c>
      <c r="D14" s="31">
        <v>44803</v>
      </c>
      <c r="E14" s="37">
        <v>6929.95</v>
      </c>
      <c r="F14" s="37">
        <v>2309.9833333333331</v>
      </c>
      <c r="G14" s="38">
        <v>4619.9666666666662</v>
      </c>
      <c r="H14" s="38">
        <v>2309.9833333333331</v>
      </c>
      <c r="I14" s="38">
        <v>4619.9666666666662</v>
      </c>
      <c r="J14" s="38">
        <v>4619.9666666666662</v>
      </c>
      <c r="K14" s="38">
        <v>2309.9833333333331</v>
      </c>
      <c r="L14" s="38">
        <v>4619.9666666666662</v>
      </c>
      <c r="M14" s="28">
        <v>0</v>
      </c>
      <c r="N14" s="28">
        <v>0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44798</v>
      </c>
      <c r="E15" s="37">
        <v>766.8</v>
      </c>
      <c r="F15" s="37">
        <v>765.31666666666661</v>
      </c>
      <c r="G15" s="38">
        <v>759.13333333333321</v>
      </c>
      <c r="H15" s="38">
        <v>751.46666666666658</v>
      </c>
      <c r="I15" s="38">
        <v>745.28333333333319</v>
      </c>
      <c r="J15" s="38">
        <v>772.98333333333323</v>
      </c>
      <c r="K15" s="38">
        <v>779.16666666666663</v>
      </c>
      <c r="L15" s="38">
        <v>786.83333333333326</v>
      </c>
      <c r="M15" s="28">
        <v>771.5</v>
      </c>
      <c r="N15" s="28">
        <v>757.65</v>
      </c>
      <c r="O15" s="39">
        <v>3097400</v>
      </c>
      <c r="P15" s="40">
        <v>-0.14399812074230678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44798</v>
      </c>
      <c r="E16" s="37">
        <v>2730.6</v>
      </c>
      <c r="F16" s="37">
        <v>2721.7666666666669</v>
      </c>
      <c r="G16" s="38">
        <v>2699.0333333333338</v>
      </c>
      <c r="H16" s="38">
        <v>2667.4666666666667</v>
      </c>
      <c r="I16" s="38">
        <v>2644.7333333333336</v>
      </c>
      <c r="J16" s="38">
        <v>2753.3333333333339</v>
      </c>
      <c r="K16" s="38">
        <v>2776.0666666666666</v>
      </c>
      <c r="L16" s="38">
        <v>2807.6333333333341</v>
      </c>
      <c r="M16" s="28">
        <v>2744.5</v>
      </c>
      <c r="N16" s="28">
        <v>2690.2</v>
      </c>
      <c r="O16" s="39">
        <v>734500</v>
      </c>
      <c r="P16" s="40">
        <v>-9.9877450980392163E-2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44798</v>
      </c>
      <c r="E17" s="37">
        <v>19605.5</v>
      </c>
      <c r="F17" s="37">
        <v>19611.7</v>
      </c>
      <c r="G17" s="38">
        <v>19423.550000000003</v>
      </c>
      <c r="H17" s="38">
        <v>19241.600000000002</v>
      </c>
      <c r="I17" s="38">
        <v>19053.450000000004</v>
      </c>
      <c r="J17" s="38">
        <v>19793.650000000001</v>
      </c>
      <c r="K17" s="38">
        <v>19981.800000000003</v>
      </c>
      <c r="L17" s="38">
        <v>20163.75</v>
      </c>
      <c r="M17" s="28">
        <v>19799.849999999999</v>
      </c>
      <c r="N17" s="28">
        <v>19429.75</v>
      </c>
      <c r="O17" s="39">
        <v>38800</v>
      </c>
      <c r="P17" s="40">
        <v>-8.4041548630783752E-2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44798</v>
      </c>
      <c r="E18" s="37">
        <v>104</v>
      </c>
      <c r="F18" s="37">
        <v>103.95</v>
      </c>
      <c r="G18" s="38">
        <v>103.2</v>
      </c>
      <c r="H18" s="38">
        <v>102.4</v>
      </c>
      <c r="I18" s="38">
        <v>101.65</v>
      </c>
      <c r="J18" s="38">
        <v>104.75</v>
      </c>
      <c r="K18" s="38">
        <v>105.5</v>
      </c>
      <c r="L18" s="38">
        <v>106.3</v>
      </c>
      <c r="M18" s="28">
        <v>104.7</v>
      </c>
      <c r="N18" s="28">
        <v>103.15</v>
      </c>
      <c r="O18" s="39">
        <v>20941200</v>
      </c>
      <c r="P18" s="40">
        <v>-5.4607508532423209E-2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44798</v>
      </c>
      <c r="E19" s="37">
        <v>268.7</v>
      </c>
      <c r="F19" s="37">
        <v>269.88333333333338</v>
      </c>
      <c r="G19" s="38">
        <v>265.76666666666677</v>
      </c>
      <c r="H19" s="38">
        <v>262.83333333333337</v>
      </c>
      <c r="I19" s="38">
        <v>258.71666666666675</v>
      </c>
      <c r="J19" s="38">
        <v>272.81666666666678</v>
      </c>
      <c r="K19" s="38">
        <v>276.93333333333345</v>
      </c>
      <c r="L19" s="38">
        <v>279.86666666666679</v>
      </c>
      <c r="M19" s="28">
        <v>274</v>
      </c>
      <c r="N19" s="28">
        <v>266.95</v>
      </c>
      <c r="O19" s="39">
        <v>9786400</v>
      </c>
      <c r="P19" s="40">
        <v>-0.11184521000471921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44798</v>
      </c>
      <c r="E20" s="37">
        <v>2187.3000000000002</v>
      </c>
      <c r="F20" s="37">
        <v>2196.1333333333332</v>
      </c>
      <c r="G20" s="38">
        <v>2173.9166666666665</v>
      </c>
      <c r="H20" s="38">
        <v>2160.5333333333333</v>
      </c>
      <c r="I20" s="38">
        <v>2138.3166666666666</v>
      </c>
      <c r="J20" s="38">
        <v>2209.5166666666664</v>
      </c>
      <c r="K20" s="38">
        <v>2231.7333333333336</v>
      </c>
      <c r="L20" s="38">
        <v>2245.1166666666663</v>
      </c>
      <c r="M20" s="28">
        <v>2218.35</v>
      </c>
      <c r="N20" s="28">
        <v>2182.75</v>
      </c>
      <c r="O20" s="39">
        <v>2077000</v>
      </c>
      <c r="P20" s="40">
        <v>-0.29419760428170927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44798</v>
      </c>
      <c r="E21" s="37">
        <v>2565.4</v>
      </c>
      <c r="F21" s="37">
        <v>2560.8333333333335</v>
      </c>
      <c r="G21" s="38">
        <v>2546.0666666666671</v>
      </c>
      <c r="H21" s="38">
        <v>2526.7333333333336</v>
      </c>
      <c r="I21" s="38">
        <v>2511.9666666666672</v>
      </c>
      <c r="J21" s="38">
        <v>2580.166666666667</v>
      </c>
      <c r="K21" s="38">
        <v>2594.9333333333334</v>
      </c>
      <c r="L21" s="38">
        <v>2614.2666666666669</v>
      </c>
      <c r="M21" s="28">
        <v>2575.6</v>
      </c>
      <c r="N21" s="28">
        <v>2541.5</v>
      </c>
      <c r="O21" s="39">
        <v>20532000</v>
      </c>
      <c r="P21" s="40">
        <v>-4.6929397019913659E-2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44798</v>
      </c>
      <c r="E22" s="37">
        <v>768.45</v>
      </c>
      <c r="F22" s="37">
        <v>767.4666666666667</v>
      </c>
      <c r="G22" s="38">
        <v>762.48333333333335</v>
      </c>
      <c r="H22" s="38">
        <v>756.51666666666665</v>
      </c>
      <c r="I22" s="38">
        <v>751.5333333333333</v>
      </c>
      <c r="J22" s="38">
        <v>773.43333333333339</v>
      </c>
      <c r="K22" s="38">
        <v>778.41666666666674</v>
      </c>
      <c r="L22" s="38">
        <v>784.38333333333344</v>
      </c>
      <c r="M22" s="28">
        <v>772.45</v>
      </c>
      <c r="N22" s="28">
        <v>761.5</v>
      </c>
      <c r="O22" s="39">
        <v>76423750</v>
      </c>
      <c r="P22" s="40">
        <v>-1.7531737104290537E-2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44798</v>
      </c>
      <c r="E23" s="37">
        <v>3223.15</v>
      </c>
      <c r="F23" s="37">
        <v>3193.3833333333332</v>
      </c>
      <c r="G23" s="38">
        <v>3152.7666666666664</v>
      </c>
      <c r="H23" s="38">
        <v>3082.3833333333332</v>
      </c>
      <c r="I23" s="38">
        <v>3041.7666666666664</v>
      </c>
      <c r="J23" s="38">
        <v>3263.7666666666664</v>
      </c>
      <c r="K23" s="38">
        <v>3304.3833333333332</v>
      </c>
      <c r="L23" s="38">
        <v>3374.7666666666664</v>
      </c>
      <c r="M23" s="28">
        <v>3234</v>
      </c>
      <c r="N23" s="28">
        <v>3123</v>
      </c>
      <c r="O23" s="39">
        <v>241200</v>
      </c>
      <c r="P23" s="40">
        <v>-7.586206896551724E-2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44798</v>
      </c>
      <c r="E24" s="37">
        <v>482</v>
      </c>
      <c r="F24" s="37">
        <v>482.06666666666666</v>
      </c>
      <c r="G24" s="38">
        <v>478.48333333333335</v>
      </c>
      <c r="H24" s="38">
        <v>474.9666666666667</v>
      </c>
      <c r="I24" s="38">
        <v>471.38333333333338</v>
      </c>
      <c r="J24" s="38">
        <v>485.58333333333331</v>
      </c>
      <c r="K24" s="38">
        <v>489.16666666666669</v>
      </c>
      <c r="L24" s="38">
        <v>492.68333333333328</v>
      </c>
      <c r="M24" s="28">
        <v>485.65</v>
      </c>
      <c r="N24" s="28">
        <v>478.55</v>
      </c>
      <c r="O24" s="39">
        <v>6102000</v>
      </c>
      <c r="P24" s="40">
        <v>-6.9817073170731714E-2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44798</v>
      </c>
      <c r="E25" s="37">
        <v>372.55</v>
      </c>
      <c r="F25" s="37">
        <v>372.13333333333338</v>
      </c>
      <c r="G25" s="38">
        <v>371.21666666666675</v>
      </c>
      <c r="H25" s="38">
        <v>369.88333333333338</v>
      </c>
      <c r="I25" s="38">
        <v>368.96666666666675</v>
      </c>
      <c r="J25" s="38">
        <v>373.46666666666675</v>
      </c>
      <c r="K25" s="38">
        <v>374.38333333333338</v>
      </c>
      <c r="L25" s="38">
        <v>375.71666666666675</v>
      </c>
      <c r="M25" s="28">
        <v>373.05</v>
      </c>
      <c r="N25" s="28">
        <v>370.8</v>
      </c>
      <c r="O25" s="39">
        <v>40219200</v>
      </c>
      <c r="P25" s="40">
        <v>-0.22882584386001242</v>
      </c>
    </row>
    <row r="26" spans="1:16" ht="12.75" customHeight="1">
      <c r="A26" s="28">
        <v>16</v>
      </c>
      <c r="B26" s="236" t="s">
        <v>44</v>
      </c>
      <c r="C26" s="30" t="s">
        <v>53</v>
      </c>
      <c r="D26" s="31">
        <v>44798</v>
      </c>
      <c r="E26" s="37">
        <v>4199.7</v>
      </c>
      <c r="F26" s="37">
        <v>4187.8</v>
      </c>
      <c r="G26" s="38">
        <v>4155.8500000000004</v>
      </c>
      <c r="H26" s="38">
        <v>4112</v>
      </c>
      <c r="I26" s="38">
        <v>4080.05</v>
      </c>
      <c r="J26" s="38">
        <v>4231.6500000000005</v>
      </c>
      <c r="K26" s="38">
        <v>4263.5999999999995</v>
      </c>
      <c r="L26" s="38">
        <v>4307.4500000000007</v>
      </c>
      <c r="M26" s="28">
        <v>4219.75</v>
      </c>
      <c r="N26" s="28">
        <v>4143.95</v>
      </c>
      <c r="O26" s="39">
        <v>1716500</v>
      </c>
      <c r="P26" s="40">
        <v>-5.7838765008576327E-2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44798</v>
      </c>
      <c r="E27" s="37">
        <v>217.6</v>
      </c>
      <c r="F27" s="37">
        <v>215.45000000000002</v>
      </c>
      <c r="G27" s="38">
        <v>211.90000000000003</v>
      </c>
      <c r="H27" s="38">
        <v>206.20000000000002</v>
      </c>
      <c r="I27" s="38">
        <v>202.65000000000003</v>
      </c>
      <c r="J27" s="38">
        <v>221.15000000000003</v>
      </c>
      <c r="K27" s="38">
        <v>224.70000000000005</v>
      </c>
      <c r="L27" s="38">
        <v>230.40000000000003</v>
      </c>
      <c r="M27" s="28">
        <v>219</v>
      </c>
      <c r="N27" s="28">
        <v>209.75</v>
      </c>
      <c r="O27" s="39">
        <v>11896500</v>
      </c>
      <c r="P27" s="40">
        <v>-0.16874541452677916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44798</v>
      </c>
      <c r="E28" s="37">
        <v>145.94999999999999</v>
      </c>
      <c r="F28" s="37">
        <v>146.36666666666667</v>
      </c>
      <c r="G28" s="38">
        <v>143.33333333333334</v>
      </c>
      <c r="H28" s="38">
        <v>140.71666666666667</v>
      </c>
      <c r="I28" s="38">
        <v>137.68333333333334</v>
      </c>
      <c r="J28" s="38">
        <v>148.98333333333335</v>
      </c>
      <c r="K28" s="38">
        <v>152.01666666666665</v>
      </c>
      <c r="L28" s="38">
        <v>154.63333333333335</v>
      </c>
      <c r="M28" s="28">
        <v>149.4</v>
      </c>
      <c r="N28" s="28">
        <v>143.75</v>
      </c>
      <c r="O28" s="39">
        <v>38080000</v>
      </c>
      <c r="P28" s="40">
        <v>-0.12258064516129032</v>
      </c>
    </row>
    <row r="29" spans="1:16" ht="12.75" customHeight="1">
      <c r="A29" s="28">
        <v>19</v>
      </c>
      <c r="B29" s="237" t="s">
        <v>56</v>
      </c>
      <c r="C29" s="30" t="s">
        <v>57</v>
      </c>
      <c r="D29" s="31">
        <v>44798</v>
      </c>
      <c r="E29" s="37">
        <v>3281.8</v>
      </c>
      <c r="F29" s="37">
        <v>3254.75</v>
      </c>
      <c r="G29" s="38">
        <v>3218.2</v>
      </c>
      <c r="H29" s="38">
        <v>3154.6</v>
      </c>
      <c r="I29" s="38">
        <v>3118.0499999999997</v>
      </c>
      <c r="J29" s="38">
        <v>3318.35</v>
      </c>
      <c r="K29" s="38">
        <v>3354.9</v>
      </c>
      <c r="L29" s="38">
        <v>3418.5</v>
      </c>
      <c r="M29" s="28">
        <v>3291.3</v>
      </c>
      <c r="N29" s="28">
        <v>3191.15</v>
      </c>
      <c r="O29" s="39">
        <v>5885400</v>
      </c>
      <c r="P29" s="40">
        <v>-5.2728150651859006E-2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44798</v>
      </c>
      <c r="E30" s="37">
        <v>1804.2</v>
      </c>
      <c r="F30" s="37">
        <v>1816.75</v>
      </c>
      <c r="G30" s="38">
        <v>1782.8</v>
      </c>
      <c r="H30" s="38">
        <v>1761.3999999999999</v>
      </c>
      <c r="I30" s="38">
        <v>1727.4499999999998</v>
      </c>
      <c r="J30" s="38">
        <v>1838.15</v>
      </c>
      <c r="K30" s="38">
        <v>1872.1</v>
      </c>
      <c r="L30" s="38">
        <v>1893.5000000000002</v>
      </c>
      <c r="M30" s="28">
        <v>1850.7</v>
      </c>
      <c r="N30" s="28">
        <v>1795.35</v>
      </c>
      <c r="O30" s="39">
        <v>691075</v>
      </c>
      <c r="P30" s="40">
        <v>5.0585284280936456E-2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44798</v>
      </c>
      <c r="E31" s="37">
        <v>8755.5</v>
      </c>
      <c r="F31" s="37">
        <v>8791.6166666666668</v>
      </c>
      <c r="G31" s="38">
        <v>8687.2333333333336</v>
      </c>
      <c r="H31" s="38">
        <v>8618.9666666666672</v>
      </c>
      <c r="I31" s="38">
        <v>8514.5833333333339</v>
      </c>
      <c r="J31" s="38">
        <v>8859.8833333333332</v>
      </c>
      <c r="K31" s="38">
        <v>8964.2666666666682</v>
      </c>
      <c r="L31" s="38">
        <v>9032.5333333333328</v>
      </c>
      <c r="M31" s="28">
        <v>8896</v>
      </c>
      <c r="N31" s="28">
        <v>8723.35</v>
      </c>
      <c r="O31" s="39">
        <v>101850</v>
      </c>
      <c r="P31" s="40">
        <v>-0.24930901050304036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44798</v>
      </c>
      <c r="E32" s="37">
        <v>582.54999999999995</v>
      </c>
      <c r="F32" s="37">
        <v>579.81666666666661</v>
      </c>
      <c r="G32" s="38">
        <v>571.63333333333321</v>
      </c>
      <c r="H32" s="38">
        <v>560.71666666666658</v>
      </c>
      <c r="I32" s="38">
        <v>552.53333333333319</v>
      </c>
      <c r="J32" s="38">
        <v>590.73333333333323</v>
      </c>
      <c r="K32" s="38">
        <v>598.91666666666663</v>
      </c>
      <c r="L32" s="38">
        <v>609.83333333333326</v>
      </c>
      <c r="M32" s="28">
        <v>588</v>
      </c>
      <c r="N32" s="28">
        <v>568.9</v>
      </c>
      <c r="O32" s="39">
        <v>6321000</v>
      </c>
      <c r="P32" s="40">
        <v>-7.0714495736548075E-2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44798</v>
      </c>
      <c r="E33" s="37">
        <v>545.29999999999995</v>
      </c>
      <c r="F33" s="37">
        <v>543.5</v>
      </c>
      <c r="G33" s="38">
        <v>538.75</v>
      </c>
      <c r="H33" s="38">
        <v>532.20000000000005</v>
      </c>
      <c r="I33" s="38">
        <v>527.45000000000005</v>
      </c>
      <c r="J33" s="38">
        <v>550.04999999999995</v>
      </c>
      <c r="K33" s="38">
        <v>554.79999999999995</v>
      </c>
      <c r="L33" s="38">
        <v>561.34999999999991</v>
      </c>
      <c r="M33" s="28">
        <v>548.25</v>
      </c>
      <c r="N33" s="28">
        <v>536.95000000000005</v>
      </c>
      <c r="O33" s="39">
        <v>12357000</v>
      </c>
      <c r="P33" s="40">
        <v>-0.10124372681649574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44798</v>
      </c>
      <c r="E34" s="37">
        <v>728.35</v>
      </c>
      <c r="F34" s="37">
        <v>729.76666666666677</v>
      </c>
      <c r="G34" s="38">
        <v>723.78333333333353</v>
      </c>
      <c r="H34" s="38">
        <v>719.21666666666681</v>
      </c>
      <c r="I34" s="38">
        <v>713.23333333333358</v>
      </c>
      <c r="J34" s="38">
        <v>734.33333333333348</v>
      </c>
      <c r="K34" s="38">
        <v>740.31666666666683</v>
      </c>
      <c r="L34" s="38">
        <v>744.88333333333344</v>
      </c>
      <c r="M34" s="28">
        <v>735.75</v>
      </c>
      <c r="N34" s="28">
        <v>725.2</v>
      </c>
      <c r="O34" s="39">
        <v>48842400</v>
      </c>
      <c r="P34" s="40">
        <v>-0.1829696689884979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44798</v>
      </c>
      <c r="E35" s="37">
        <v>3862.65</v>
      </c>
      <c r="F35" s="37">
        <v>3873.1666666666665</v>
      </c>
      <c r="G35" s="38">
        <v>3835.833333333333</v>
      </c>
      <c r="H35" s="38">
        <v>3809.0166666666664</v>
      </c>
      <c r="I35" s="38">
        <v>3771.6833333333329</v>
      </c>
      <c r="J35" s="38">
        <v>3899.9833333333331</v>
      </c>
      <c r="K35" s="38">
        <v>3937.3166666666662</v>
      </c>
      <c r="L35" s="38">
        <v>3964.1333333333332</v>
      </c>
      <c r="M35" s="28">
        <v>3910.5</v>
      </c>
      <c r="N35" s="28">
        <v>3846.35</v>
      </c>
      <c r="O35" s="39">
        <v>1951500</v>
      </c>
      <c r="P35" s="40">
        <v>-8.6055497014401128E-2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44798</v>
      </c>
      <c r="E36" s="37">
        <v>14680.2</v>
      </c>
      <c r="F36" s="37">
        <v>14312.483333333335</v>
      </c>
      <c r="G36" s="38">
        <v>13896.11666666667</v>
      </c>
      <c r="H36" s="38">
        <v>13112.033333333335</v>
      </c>
      <c r="I36" s="38">
        <v>12695.66666666667</v>
      </c>
      <c r="J36" s="38">
        <v>15096.566666666671</v>
      </c>
      <c r="K36" s="38">
        <v>15512.933333333336</v>
      </c>
      <c r="L36" s="38">
        <v>16297.016666666672</v>
      </c>
      <c r="M36" s="28">
        <v>14728.85</v>
      </c>
      <c r="N36" s="28">
        <v>13528.4</v>
      </c>
      <c r="O36" s="39">
        <v>868250</v>
      </c>
      <c r="P36" s="40">
        <v>-0.12320121181519818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44798</v>
      </c>
      <c r="E37" s="37">
        <v>7107.55</v>
      </c>
      <c r="F37" s="37">
        <v>6918.8499999999995</v>
      </c>
      <c r="G37" s="38">
        <v>6708.6999999999989</v>
      </c>
      <c r="H37" s="38">
        <v>6309.8499999999995</v>
      </c>
      <c r="I37" s="38">
        <v>6099.6999999999989</v>
      </c>
      <c r="J37" s="38">
        <v>7317.6999999999989</v>
      </c>
      <c r="K37" s="38">
        <v>7527.8499999999985</v>
      </c>
      <c r="L37" s="38">
        <v>7926.6999999999989</v>
      </c>
      <c r="M37" s="28">
        <v>7129</v>
      </c>
      <c r="N37" s="28">
        <v>6520</v>
      </c>
      <c r="O37" s="39">
        <v>4969750</v>
      </c>
      <c r="P37" s="40">
        <v>-9.0767717885974347E-2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44798</v>
      </c>
      <c r="E38" s="37">
        <v>2285.35</v>
      </c>
      <c r="F38" s="37">
        <v>2284.7166666666667</v>
      </c>
      <c r="G38" s="38">
        <v>2260.6333333333332</v>
      </c>
      <c r="H38" s="38">
        <v>2235.9166666666665</v>
      </c>
      <c r="I38" s="38">
        <v>2211.833333333333</v>
      </c>
      <c r="J38" s="38">
        <v>2309.4333333333334</v>
      </c>
      <c r="K38" s="38">
        <v>2333.5166666666664</v>
      </c>
      <c r="L38" s="38">
        <v>2358.2333333333336</v>
      </c>
      <c r="M38" s="28">
        <v>2308.8000000000002</v>
      </c>
      <c r="N38" s="28">
        <v>2260</v>
      </c>
      <c r="O38" s="39">
        <v>1390800</v>
      </c>
      <c r="P38" s="40">
        <v>-0.11879870747006273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44798</v>
      </c>
      <c r="E39" s="37">
        <v>385.95</v>
      </c>
      <c r="F39" s="37">
        <v>384.13333333333338</v>
      </c>
      <c r="G39" s="38">
        <v>377.41666666666674</v>
      </c>
      <c r="H39" s="38">
        <v>368.88333333333338</v>
      </c>
      <c r="I39" s="38">
        <v>362.16666666666674</v>
      </c>
      <c r="J39" s="38">
        <v>392.66666666666674</v>
      </c>
      <c r="K39" s="38">
        <v>399.38333333333333</v>
      </c>
      <c r="L39" s="38">
        <v>407.91666666666674</v>
      </c>
      <c r="M39" s="28">
        <v>390.85</v>
      </c>
      <c r="N39" s="28">
        <v>375.6</v>
      </c>
      <c r="O39" s="39">
        <v>6507200</v>
      </c>
      <c r="P39" s="40">
        <v>2.3402113739305487E-2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44798</v>
      </c>
      <c r="E40" s="37">
        <v>282.2</v>
      </c>
      <c r="F40" s="37">
        <v>282.11666666666662</v>
      </c>
      <c r="G40" s="38">
        <v>279.38333333333321</v>
      </c>
      <c r="H40" s="38">
        <v>276.56666666666661</v>
      </c>
      <c r="I40" s="38">
        <v>273.8333333333332</v>
      </c>
      <c r="J40" s="38">
        <v>284.93333333333322</v>
      </c>
      <c r="K40" s="38">
        <v>287.66666666666669</v>
      </c>
      <c r="L40" s="38">
        <v>290.48333333333323</v>
      </c>
      <c r="M40" s="28">
        <v>284.85000000000002</v>
      </c>
      <c r="N40" s="28">
        <v>279.3</v>
      </c>
      <c r="O40" s="39">
        <v>26643600</v>
      </c>
      <c r="P40" s="40">
        <v>-7.7929358998318071E-2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44798</v>
      </c>
      <c r="E41" s="37">
        <v>117.85</v>
      </c>
      <c r="F41" s="37">
        <v>118.41666666666667</v>
      </c>
      <c r="G41" s="38">
        <v>116.23333333333335</v>
      </c>
      <c r="H41" s="38">
        <v>114.61666666666667</v>
      </c>
      <c r="I41" s="38">
        <v>112.43333333333335</v>
      </c>
      <c r="J41" s="38">
        <v>120.03333333333335</v>
      </c>
      <c r="K41" s="38">
        <v>122.21666666666665</v>
      </c>
      <c r="L41" s="38">
        <v>123.83333333333334</v>
      </c>
      <c r="M41" s="28">
        <v>120.6</v>
      </c>
      <c r="N41" s="28">
        <v>116.8</v>
      </c>
      <c r="O41" s="39">
        <v>104902200</v>
      </c>
      <c r="P41" s="40">
        <v>-7.0928967411014968E-2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44798</v>
      </c>
      <c r="E42" s="37">
        <v>1836.95</v>
      </c>
      <c r="F42" s="37">
        <v>1822.8166666666666</v>
      </c>
      <c r="G42" s="38">
        <v>1801.5833333333333</v>
      </c>
      <c r="H42" s="38">
        <v>1766.2166666666667</v>
      </c>
      <c r="I42" s="38">
        <v>1744.9833333333333</v>
      </c>
      <c r="J42" s="38">
        <v>1858.1833333333332</v>
      </c>
      <c r="K42" s="38">
        <v>1879.4166666666667</v>
      </c>
      <c r="L42" s="38">
        <v>1914.7833333333331</v>
      </c>
      <c r="M42" s="28">
        <v>1844.05</v>
      </c>
      <c r="N42" s="28">
        <v>1787.45</v>
      </c>
      <c r="O42" s="39">
        <v>2018500</v>
      </c>
      <c r="P42" s="40">
        <v>-1.5293801985511135E-2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44798</v>
      </c>
      <c r="E43" s="37">
        <v>272.2</v>
      </c>
      <c r="F43" s="37">
        <v>273.83333333333331</v>
      </c>
      <c r="G43" s="38">
        <v>270.16666666666663</v>
      </c>
      <c r="H43" s="38">
        <v>268.13333333333333</v>
      </c>
      <c r="I43" s="38">
        <v>264.46666666666664</v>
      </c>
      <c r="J43" s="38">
        <v>275.86666666666662</v>
      </c>
      <c r="K43" s="38">
        <v>279.53333333333325</v>
      </c>
      <c r="L43" s="38">
        <v>281.56666666666661</v>
      </c>
      <c r="M43" s="28">
        <v>277.5</v>
      </c>
      <c r="N43" s="28">
        <v>271.8</v>
      </c>
      <c r="O43" s="39">
        <v>26904000</v>
      </c>
      <c r="P43" s="40">
        <v>-0.18714121699196326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44798</v>
      </c>
      <c r="E44" s="37">
        <v>616.35</v>
      </c>
      <c r="F44" s="37">
        <v>609.6</v>
      </c>
      <c r="G44" s="38">
        <v>601.1</v>
      </c>
      <c r="H44" s="38">
        <v>585.85</v>
      </c>
      <c r="I44" s="38">
        <v>577.35</v>
      </c>
      <c r="J44" s="38">
        <v>624.85</v>
      </c>
      <c r="K44" s="38">
        <v>633.35</v>
      </c>
      <c r="L44" s="38">
        <v>648.6</v>
      </c>
      <c r="M44" s="28">
        <v>618.1</v>
      </c>
      <c r="N44" s="28">
        <v>594.35</v>
      </c>
      <c r="O44" s="39">
        <v>7241300</v>
      </c>
      <c r="P44" s="40">
        <v>-6.1849793358985321E-2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44798</v>
      </c>
      <c r="E45" s="37">
        <v>729.8</v>
      </c>
      <c r="F45" s="37">
        <v>723.83333333333337</v>
      </c>
      <c r="G45" s="38">
        <v>713.9666666666667</v>
      </c>
      <c r="H45" s="38">
        <v>698.13333333333333</v>
      </c>
      <c r="I45" s="38">
        <v>688.26666666666665</v>
      </c>
      <c r="J45" s="38">
        <v>739.66666666666674</v>
      </c>
      <c r="K45" s="38">
        <v>749.5333333333333</v>
      </c>
      <c r="L45" s="38">
        <v>765.36666666666679</v>
      </c>
      <c r="M45" s="28">
        <v>733.7</v>
      </c>
      <c r="N45" s="28">
        <v>708</v>
      </c>
      <c r="O45" s="39">
        <v>6900000</v>
      </c>
      <c r="P45" s="40">
        <v>-0.11036616812790098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44798</v>
      </c>
      <c r="E46" s="37">
        <v>667.35</v>
      </c>
      <c r="F46" s="37">
        <v>669.98333333333335</v>
      </c>
      <c r="G46" s="38">
        <v>661.61666666666667</v>
      </c>
      <c r="H46" s="38">
        <v>655.88333333333333</v>
      </c>
      <c r="I46" s="38">
        <v>647.51666666666665</v>
      </c>
      <c r="J46" s="38">
        <v>675.7166666666667</v>
      </c>
      <c r="K46" s="38">
        <v>684.08333333333348</v>
      </c>
      <c r="L46" s="38">
        <v>689.81666666666672</v>
      </c>
      <c r="M46" s="28">
        <v>678.35</v>
      </c>
      <c r="N46" s="28">
        <v>664.25</v>
      </c>
      <c r="O46" s="39">
        <v>50717650</v>
      </c>
      <c r="P46" s="40">
        <v>-6.1774616248596031E-4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44798</v>
      </c>
      <c r="E47" s="37">
        <v>53.45</v>
      </c>
      <c r="F47" s="37">
        <v>53.183333333333337</v>
      </c>
      <c r="G47" s="38">
        <v>52.616666666666674</v>
      </c>
      <c r="H47" s="38">
        <v>51.783333333333339</v>
      </c>
      <c r="I47" s="38">
        <v>51.216666666666676</v>
      </c>
      <c r="J47" s="38">
        <v>54.016666666666673</v>
      </c>
      <c r="K47" s="38">
        <v>54.583333333333336</v>
      </c>
      <c r="L47" s="38">
        <v>55.416666666666671</v>
      </c>
      <c r="M47" s="28">
        <v>53.75</v>
      </c>
      <c r="N47" s="28">
        <v>52.35</v>
      </c>
      <c r="O47" s="39">
        <v>94563000</v>
      </c>
      <c r="P47" s="40">
        <v>-0.17117614577581447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44798</v>
      </c>
      <c r="E48" s="37">
        <v>308.7</v>
      </c>
      <c r="F48" s="37">
        <v>310.63333333333333</v>
      </c>
      <c r="G48" s="38">
        <v>304.06666666666666</v>
      </c>
      <c r="H48" s="38">
        <v>299.43333333333334</v>
      </c>
      <c r="I48" s="38">
        <v>292.86666666666667</v>
      </c>
      <c r="J48" s="38">
        <v>315.26666666666665</v>
      </c>
      <c r="K48" s="38">
        <v>321.83333333333326</v>
      </c>
      <c r="L48" s="38">
        <v>326.46666666666664</v>
      </c>
      <c r="M48" s="28">
        <v>317.2</v>
      </c>
      <c r="N48" s="28">
        <v>306</v>
      </c>
      <c r="O48" s="39">
        <v>17231600</v>
      </c>
      <c r="P48" s="40">
        <v>0.19470578855047041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44798</v>
      </c>
      <c r="E49" s="37">
        <v>16685.900000000001</v>
      </c>
      <c r="F49" s="37">
        <v>16667.516666666666</v>
      </c>
      <c r="G49" s="38">
        <v>16478.383333333331</v>
      </c>
      <c r="H49" s="38">
        <v>16270.866666666665</v>
      </c>
      <c r="I49" s="38">
        <v>16081.73333333333</v>
      </c>
      <c r="J49" s="38">
        <v>16875.033333333333</v>
      </c>
      <c r="K49" s="38">
        <v>17064.166666666672</v>
      </c>
      <c r="L49" s="38">
        <v>17271.683333333334</v>
      </c>
      <c r="M49" s="28">
        <v>16856.650000000001</v>
      </c>
      <c r="N49" s="28">
        <v>16460</v>
      </c>
      <c r="O49" s="39">
        <v>113300</v>
      </c>
      <c r="P49" s="40">
        <v>-8.7761674718196458E-2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44798</v>
      </c>
      <c r="E50" s="37">
        <v>321.45</v>
      </c>
      <c r="F50" s="37">
        <v>321.83333333333331</v>
      </c>
      <c r="G50" s="38">
        <v>318.61666666666662</v>
      </c>
      <c r="H50" s="38">
        <v>315.7833333333333</v>
      </c>
      <c r="I50" s="38">
        <v>312.56666666666661</v>
      </c>
      <c r="J50" s="38">
        <v>324.66666666666663</v>
      </c>
      <c r="K50" s="38">
        <v>327.88333333333333</v>
      </c>
      <c r="L50" s="38">
        <v>330.71666666666664</v>
      </c>
      <c r="M50" s="28">
        <v>325.05</v>
      </c>
      <c r="N50" s="28">
        <v>319</v>
      </c>
      <c r="O50" s="39">
        <v>13420800</v>
      </c>
      <c r="P50" s="40">
        <v>-0.23339502364795395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44798</v>
      </c>
      <c r="E51" s="37">
        <v>3888.1</v>
      </c>
      <c r="F51" s="37">
        <v>3880.3166666666671</v>
      </c>
      <c r="G51" s="38">
        <v>3860.7833333333342</v>
      </c>
      <c r="H51" s="38">
        <v>3833.4666666666672</v>
      </c>
      <c r="I51" s="38">
        <v>3813.9333333333343</v>
      </c>
      <c r="J51" s="38">
        <v>3907.6333333333341</v>
      </c>
      <c r="K51" s="38">
        <v>3927.166666666667</v>
      </c>
      <c r="L51" s="38">
        <v>3954.483333333334</v>
      </c>
      <c r="M51" s="28">
        <v>3899.85</v>
      </c>
      <c r="N51" s="28">
        <v>3853</v>
      </c>
      <c r="O51" s="39">
        <v>1486000</v>
      </c>
      <c r="P51" s="40">
        <v>-0.215334248600697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44798</v>
      </c>
      <c r="E52" s="37">
        <v>331.45</v>
      </c>
      <c r="F52" s="37">
        <v>330.45</v>
      </c>
      <c r="G52" s="38">
        <v>328.09999999999997</v>
      </c>
      <c r="H52" s="38">
        <v>324.75</v>
      </c>
      <c r="I52" s="38">
        <v>322.39999999999998</v>
      </c>
      <c r="J52" s="38">
        <v>333.79999999999995</v>
      </c>
      <c r="K52" s="38">
        <v>336.15</v>
      </c>
      <c r="L52" s="38">
        <v>339.49999999999994</v>
      </c>
      <c r="M52" s="28">
        <v>332.8</v>
      </c>
      <c r="N52" s="28">
        <v>327.10000000000002</v>
      </c>
      <c r="O52" s="39">
        <v>4607200</v>
      </c>
      <c r="P52" s="40">
        <v>-1.1160714285714286E-2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44798</v>
      </c>
      <c r="E53" s="37">
        <v>227.65</v>
      </c>
      <c r="F53" s="37">
        <v>228.13333333333333</v>
      </c>
      <c r="G53" s="38">
        <v>225.01666666666665</v>
      </c>
      <c r="H53" s="38">
        <v>222.38333333333333</v>
      </c>
      <c r="I53" s="38">
        <v>219.26666666666665</v>
      </c>
      <c r="J53" s="38">
        <v>230.76666666666665</v>
      </c>
      <c r="K53" s="38">
        <v>233.88333333333333</v>
      </c>
      <c r="L53" s="38">
        <v>236.51666666666665</v>
      </c>
      <c r="M53" s="28">
        <v>231.25</v>
      </c>
      <c r="N53" s="28">
        <v>225.5</v>
      </c>
      <c r="O53" s="39">
        <v>40041000</v>
      </c>
      <c r="P53" s="40">
        <v>-0.11841635952918797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44798</v>
      </c>
      <c r="E54" s="37">
        <v>583.45000000000005</v>
      </c>
      <c r="F54" s="37">
        <v>578.20000000000005</v>
      </c>
      <c r="G54" s="38">
        <v>569.20000000000005</v>
      </c>
      <c r="H54" s="38">
        <v>554.95000000000005</v>
      </c>
      <c r="I54" s="38">
        <v>545.95000000000005</v>
      </c>
      <c r="J54" s="38">
        <v>592.45000000000005</v>
      </c>
      <c r="K54" s="38">
        <v>601.45000000000005</v>
      </c>
      <c r="L54" s="38">
        <v>615.70000000000005</v>
      </c>
      <c r="M54" s="28">
        <v>587.20000000000005</v>
      </c>
      <c r="N54" s="28">
        <v>563.95000000000005</v>
      </c>
      <c r="O54" s="39">
        <v>2497950</v>
      </c>
      <c r="P54" s="40">
        <v>-0.19711689125665935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44798</v>
      </c>
      <c r="E55" s="37">
        <v>321.89999999999998</v>
      </c>
      <c r="F55" s="37">
        <v>321.05</v>
      </c>
      <c r="G55" s="38">
        <v>317.85000000000002</v>
      </c>
      <c r="H55" s="38">
        <v>313.8</v>
      </c>
      <c r="I55" s="38">
        <v>310.60000000000002</v>
      </c>
      <c r="J55" s="38">
        <v>325.10000000000002</v>
      </c>
      <c r="K55" s="38">
        <v>328.29999999999995</v>
      </c>
      <c r="L55" s="38">
        <v>332.35</v>
      </c>
      <c r="M55" s="28">
        <v>324.25</v>
      </c>
      <c r="N55" s="28">
        <v>317</v>
      </c>
      <c r="O55" s="39">
        <v>4662000</v>
      </c>
      <c r="P55" s="40">
        <v>-6.6386302192850702E-2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44798</v>
      </c>
      <c r="E56" s="37">
        <v>693.3</v>
      </c>
      <c r="F56" s="37">
        <v>692.08333333333337</v>
      </c>
      <c r="G56" s="38">
        <v>684.61666666666679</v>
      </c>
      <c r="H56" s="38">
        <v>675.93333333333339</v>
      </c>
      <c r="I56" s="38">
        <v>668.46666666666681</v>
      </c>
      <c r="J56" s="38">
        <v>700.76666666666677</v>
      </c>
      <c r="K56" s="38">
        <v>708.23333333333323</v>
      </c>
      <c r="L56" s="38">
        <v>716.91666666666674</v>
      </c>
      <c r="M56" s="28">
        <v>699.55</v>
      </c>
      <c r="N56" s="28">
        <v>683.4</v>
      </c>
      <c r="O56" s="39">
        <v>8437500</v>
      </c>
      <c r="P56" s="40">
        <v>-0.17743114794053133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44798</v>
      </c>
      <c r="E57" s="37">
        <v>967.35</v>
      </c>
      <c r="F57" s="37">
        <v>968.68333333333339</v>
      </c>
      <c r="G57" s="38">
        <v>961.66666666666674</v>
      </c>
      <c r="H57" s="38">
        <v>955.98333333333335</v>
      </c>
      <c r="I57" s="38">
        <v>948.9666666666667</v>
      </c>
      <c r="J57" s="38">
        <v>974.36666666666679</v>
      </c>
      <c r="K57" s="38">
        <v>981.38333333333344</v>
      </c>
      <c r="L57" s="38">
        <v>987.06666666666683</v>
      </c>
      <c r="M57" s="28">
        <v>975.7</v>
      </c>
      <c r="N57" s="28">
        <v>963</v>
      </c>
      <c r="O57" s="39">
        <v>8102900</v>
      </c>
      <c r="P57" s="40">
        <v>-5.7106119053021709E-2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44798</v>
      </c>
      <c r="E58" s="37">
        <v>200.2</v>
      </c>
      <c r="F58" s="37">
        <v>200.43333333333331</v>
      </c>
      <c r="G58" s="38">
        <v>198.46666666666661</v>
      </c>
      <c r="H58" s="38">
        <v>196.73333333333329</v>
      </c>
      <c r="I58" s="38">
        <v>194.76666666666659</v>
      </c>
      <c r="J58" s="38">
        <v>202.16666666666663</v>
      </c>
      <c r="K58" s="38">
        <v>204.13333333333333</v>
      </c>
      <c r="L58" s="38">
        <v>205.86666666666665</v>
      </c>
      <c r="M58" s="28">
        <v>202.4</v>
      </c>
      <c r="N58" s="28">
        <v>198.7</v>
      </c>
      <c r="O58" s="39">
        <v>31941000</v>
      </c>
      <c r="P58" s="40">
        <v>-0.31007892588224623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44798</v>
      </c>
      <c r="E59" s="37">
        <v>3821.2</v>
      </c>
      <c r="F59" s="37">
        <v>3790.4333333333329</v>
      </c>
      <c r="G59" s="38">
        <v>3742.8666666666659</v>
      </c>
      <c r="H59" s="38">
        <v>3664.5333333333328</v>
      </c>
      <c r="I59" s="38">
        <v>3616.9666666666658</v>
      </c>
      <c r="J59" s="38">
        <v>3868.766666666666</v>
      </c>
      <c r="K59" s="38">
        <v>3916.3333333333326</v>
      </c>
      <c r="L59" s="38">
        <v>3994.6666666666661</v>
      </c>
      <c r="M59" s="28">
        <v>3838</v>
      </c>
      <c r="N59" s="28">
        <v>3712.1</v>
      </c>
      <c r="O59" s="39">
        <v>723000</v>
      </c>
      <c r="P59" s="40">
        <v>-0.16057122953674677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44798</v>
      </c>
      <c r="E60" s="37">
        <v>1551.1</v>
      </c>
      <c r="F60" s="37">
        <v>1554.2833333333335</v>
      </c>
      <c r="G60" s="38">
        <v>1535.2166666666672</v>
      </c>
      <c r="H60" s="38">
        <v>1519.3333333333337</v>
      </c>
      <c r="I60" s="38">
        <v>1500.2666666666673</v>
      </c>
      <c r="J60" s="38">
        <v>1570.166666666667</v>
      </c>
      <c r="K60" s="38">
        <v>1589.2333333333331</v>
      </c>
      <c r="L60" s="38">
        <v>1605.1166666666668</v>
      </c>
      <c r="M60" s="28">
        <v>1573.35</v>
      </c>
      <c r="N60" s="28">
        <v>1538.4</v>
      </c>
      <c r="O60" s="39">
        <v>2659300</v>
      </c>
      <c r="P60" s="40">
        <v>-5.4151624548736461E-2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44798</v>
      </c>
      <c r="E61" s="37">
        <v>685.35</v>
      </c>
      <c r="F61" s="37">
        <v>686.15</v>
      </c>
      <c r="G61" s="38">
        <v>677.9</v>
      </c>
      <c r="H61" s="38">
        <v>670.45</v>
      </c>
      <c r="I61" s="38">
        <v>662.2</v>
      </c>
      <c r="J61" s="38">
        <v>693.59999999999991</v>
      </c>
      <c r="K61" s="38">
        <v>701.84999999999991</v>
      </c>
      <c r="L61" s="38">
        <v>709.29999999999984</v>
      </c>
      <c r="M61" s="28">
        <v>694.4</v>
      </c>
      <c r="N61" s="28">
        <v>678.7</v>
      </c>
      <c r="O61" s="39">
        <v>4008000</v>
      </c>
      <c r="P61" s="40">
        <v>-0.32931726907630521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44798</v>
      </c>
      <c r="E62" s="37">
        <v>1061.55</v>
      </c>
      <c r="F62" s="37">
        <v>1061.0166666666667</v>
      </c>
      <c r="G62" s="38">
        <v>1046.3333333333333</v>
      </c>
      <c r="H62" s="38">
        <v>1031.1166666666666</v>
      </c>
      <c r="I62" s="38">
        <v>1016.4333333333332</v>
      </c>
      <c r="J62" s="38">
        <v>1076.2333333333333</v>
      </c>
      <c r="K62" s="38">
        <v>1090.9166666666667</v>
      </c>
      <c r="L62" s="38">
        <v>1106.1333333333334</v>
      </c>
      <c r="M62" s="28">
        <v>1075.7</v>
      </c>
      <c r="N62" s="28">
        <v>1045.8</v>
      </c>
      <c r="O62" s="39">
        <v>1239700</v>
      </c>
      <c r="P62" s="40">
        <v>-0.14568258562469849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44798</v>
      </c>
      <c r="E63" s="37">
        <v>384.25</v>
      </c>
      <c r="F63" s="37">
        <v>383.56666666666666</v>
      </c>
      <c r="G63" s="38">
        <v>381.43333333333334</v>
      </c>
      <c r="H63" s="38">
        <v>378.61666666666667</v>
      </c>
      <c r="I63" s="38">
        <v>376.48333333333335</v>
      </c>
      <c r="J63" s="38">
        <v>386.38333333333333</v>
      </c>
      <c r="K63" s="38">
        <v>388.51666666666665</v>
      </c>
      <c r="L63" s="38">
        <v>391.33333333333331</v>
      </c>
      <c r="M63" s="28">
        <v>385.7</v>
      </c>
      <c r="N63" s="28">
        <v>380.75</v>
      </c>
      <c r="O63" s="39">
        <v>3019500</v>
      </c>
      <c r="P63" s="40">
        <v>-0.17567567567567569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44798</v>
      </c>
      <c r="E64" s="37">
        <v>161.44999999999999</v>
      </c>
      <c r="F64" s="37">
        <v>161.70000000000002</v>
      </c>
      <c r="G64" s="38">
        <v>160.25000000000003</v>
      </c>
      <c r="H64" s="38">
        <v>159.05000000000001</v>
      </c>
      <c r="I64" s="38">
        <v>157.60000000000002</v>
      </c>
      <c r="J64" s="38">
        <v>162.90000000000003</v>
      </c>
      <c r="K64" s="38">
        <v>164.35000000000002</v>
      </c>
      <c r="L64" s="38">
        <v>165.55000000000004</v>
      </c>
      <c r="M64" s="28">
        <v>163.15</v>
      </c>
      <c r="N64" s="28">
        <v>160.5</v>
      </c>
      <c r="O64" s="39">
        <v>5240000</v>
      </c>
      <c r="P64" s="40">
        <v>-0.38280329799764429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44798</v>
      </c>
      <c r="E65" s="37">
        <v>1204.9000000000001</v>
      </c>
      <c r="F65" s="37">
        <v>1196.3</v>
      </c>
      <c r="G65" s="38">
        <v>1184.5999999999999</v>
      </c>
      <c r="H65" s="38">
        <v>1164.3</v>
      </c>
      <c r="I65" s="38">
        <v>1152.5999999999999</v>
      </c>
      <c r="J65" s="38">
        <v>1216.5999999999999</v>
      </c>
      <c r="K65" s="38">
        <v>1228.3000000000002</v>
      </c>
      <c r="L65" s="38">
        <v>1248.5999999999999</v>
      </c>
      <c r="M65" s="28">
        <v>1208</v>
      </c>
      <c r="N65" s="28">
        <v>1176</v>
      </c>
      <c r="O65" s="39">
        <v>2611200</v>
      </c>
      <c r="P65" s="40">
        <v>-7.7519379844961239E-3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44798</v>
      </c>
      <c r="E66" s="37">
        <v>574.9</v>
      </c>
      <c r="F66" s="37">
        <v>574.5333333333333</v>
      </c>
      <c r="G66" s="38">
        <v>569.46666666666658</v>
      </c>
      <c r="H66" s="38">
        <v>564.0333333333333</v>
      </c>
      <c r="I66" s="38">
        <v>558.96666666666658</v>
      </c>
      <c r="J66" s="38">
        <v>579.96666666666658</v>
      </c>
      <c r="K66" s="38">
        <v>585.03333333333319</v>
      </c>
      <c r="L66" s="38">
        <v>590.46666666666658</v>
      </c>
      <c r="M66" s="28">
        <v>579.6</v>
      </c>
      <c r="N66" s="28">
        <v>569.1</v>
      </c>
      <c r="O66" s="39">
        <v>11233750</v>
      </c>
      <c r="P66" s="40">
        <v>-5.4298642533936653E-2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44798</v>
      </c>
      <c r="E67" s="37">
        <v>1596.7</v>
      </c>
      <c r="F67" s="37">
        <v>1598.8666666666668</v>
      </c>
      <c r="G67" s="38">
        <v>1574.7333333333336</v>
      </c>
      <c r="H67" s="38">
        <v>1552.7666666666669</v>
      </c>
      <c r="I67" s="38">
        <v>1528.6333333333337</v>
      </c>
      <c r="J67" s="38">
        <v>1620.8333333333335</v>
      </c>
      <c r="K67" s="38">
        <v>1644.9666666666667</v>
      </c>
      <c r="L67" s="38">
        <v>1666.9333333333334</v>
      </c>
      <c r="M67" s="28">
        <v>1623</v>
      </c>
      <c r="N67" s="28">
        <v>1576.9</v>
      </c>
      <c r="O67" s="39">
        <v>1055000</v>
      </c>
      <c r="P67" s="40">
        <v>-5.550581915846016E-2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44798</v>
      </c>
      <c r="E68" s="37">
        <v>1912.45</v>
      </c>
      <c r="F68" s="37">
        <v>1893.3999999999999</v>
      </c>
      <c r="G68" s="38">
        <v>1859.0499999999997</v>
      </c>
      <c r="H68" s="38">
        <v>1805.6499999999999</v>
      </c>
      <c r="I68" s="38">
        <v>1771.2999999999997</v>
      </c>
      <c r="J68" s="38">
        <v>1946.7999999999997</v>
      </c>
      <c r="K68" s="38">
        <v>1981.1499999999996</v>
      </c>
      <c r="L68" s="38">
        <v>2034.5499999999997</v>
      </c>
      <c r="M68" s="28">
        <v>1927.75</v>
      </c>
      <c r="N68" s="28">
        <v>1840</v>
      </c>
      <c r="O68" s="39">
        <v>2293000</v>
      </c>
      <c r="P68" s="40">
        <v>-4.9902364938164464E-3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44798</v>
      </c>
      <c r="E69" s="37">
        <v>194</v>
      </c>
      <c r="F69" s="37">
        <v>193.5</v>
      </c>
      <c r="G69" s="38">
        <v>190.6</v>
      </c>
      <c r="H69" s="38">
        <v>187.2</v>
      </c>
      <c r="I69" s="38">
        <v>184.29999999999998</v>
      </c>
      <c r="J69" s="38">
        <v>196.9</v>
      </c>
      <c r="K69" s="38">
        <v>199.79999999999998</v>
      </c>
      <c r="L69" s="38">
        <v>203.20000000000002</v>
      </c>
      <c r="M69" s="28">
        <v>196.4</v>
      </c>
      <c r="N69" s="28">
        <v>190.1</v>
      </c>
      <c r="O69" s="39">
        <v>13751700</v>
      </c>
      <c r="P69" s="40">
        <v>-0.27885659148474251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44798</v>
      </c>
      <c r="E70" s="37">
        <v>3833.05</v>
      </c>
      <c r="F70" s="37">
        <v>3813.0833333333335</v>
      </c>
      <c r="G70" s="38">
        <v>3778.5666666666671</v>
      </c>
      <c r="H70" s="38">
        <v>3724.0833333333335</v>
      </c>
      <c r="I70" s="38">
        <v>3689.5666666666671</v>
      </c>
      <c r="J70" s="38">
        <v>3867.5666666666671</v>
      </c>
      <c r="K70" s="38">
        <v>3902.0833333333335</v>
      </c>
      <c r="L70" s="38">
        <v>3956.5666666666671</v>
      </c>
      <c r="M70" s="28">
        <v>3847.6</v>
      </c>
      <c r="N70" s="28">
        <v>3758.6</v>
      </c>
      <c r="O70" s="39">
        <v>2399550</v>
      </c>
      <c r="P70" s="40">
        <v>-3.5337393716456611E-2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44798</v>
      </c>
      <c r="E71" s="37">
        <v>3532.75</v>
      </c>
      <c r="F71" s="37">
        <v>3557.1833333333329</v>
      </c>
      <c r="G71" s="38">
        <v>3451.3166666666657</v>
      </c>
      <c r="H71" s="38">
        <v>3369.8833333333328</v>
      </c>
      <c r="I71" s="38">
        <v>3264.0166666666655</v>
      </c>
      <c r="J71" s="38">
        <v>3638.6166666666659</v>
      </c>
      <c r="K71" s="38">
        <v>3744.4833333333336</v>
      </c>
      <c r="L71" s="38">
        <v>3825.9166666666661</v>
      </c>
      <c r="M71" s="28">
        <v>3663.05</v>
      </c>
      <c r="N71" s="28">
        <v>3475.75</v>
      </c>
      <c r="O71" s="39">
        <v>744375</v>
      </c>
      <c r="P71" s="40">
        <v>6.7778375470683161E-2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44798</v>
      </c>
      <c r="E72" s="37">
        <v>380.1</v>
      </c>
      <c r="F72" s="37">
        <v>377.7</v>
      </c>
      <c r="G72" s="38">
        <v>372.29999999999995</v>
      </c>
      <c r="H72" s="38">
        <v>364.49999999999994</v>
      </c>
      <c r="I72" s="38">
        <v>359.09999999999991</v>
      </c>
      <c r="J72" s="38">
        <v>385.5</v>
      </c>
      <c r="K72" s="38">
        <v>390.9</v>
      </c>
      <c r="L72" s="38">
        <v>398.70000000000005</v>
      </c>
      <c r="M72" s="28">
        <v>383.1</v>
      </c>
      <c r="N72" s="28">
        <v>369.9</v>
      </c>
      <c r="O72" s="39">
        <v>39283200</v>
      </c>
      <c r="P72" s="40">
        <v>-4.1430124411160771E-2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44798</v>
      </c>
      <c r="E73" s="37">
        <v>4282.25</v>
      </c>
      <c r="F73" s="37">
        <v>4270.2333333333336</v>
      </c>
      <c r="G73" s="38">
        <v>4220.5166666666673</v>
      </c>
      <c r="H73" s="38">
        <v>4158.7833333333338</v>
      </c>
      <c r="I73" s="38">
        <v>4109.0666666666675</v>
      </c>
      <c r="J73" s="38">
        <v>4331.9666666666672</v>
      </c>
      <c r="K73" s="38">
        <v>4381.6833333333343</v>
      </c>
      <c r="L73" s="38">
        <v>4443.416666666667</v>
      </c>
      <c r="M73" s="28">
        <v>4319.95</v>
      </c>
      <c r="N73" s="28">
        <v>4208.5</v>
      </c>
      <c r="O73" s="39">
        <v>2011375</v>
      </c>
      <c r="P73" s="40">
        <v>-1.1184170097707859E-2</v>
      </c>
    </row>
    <row r="74" spans="1:16" ht="12.75" customHeight="1">
      <c r="A74" s="28">
        <v>64</v>
      </c>
      <c r="B74" s="29" t="s">
        <v>49</v>
      </c>
      <c r="C74" s="261" t="s">
        <v>99</v>
      </c>
      <c r="D74" s="31">
        <v>44798</v>
      </c>
      <c r="E74" s="37">
        <v>3048.85</v>
      </c>
      <c r="F74" s="37">
        <v>3051.5333333333333</v>
      </c>
      <c r="G74" s="38">
        <v>3025.2166666666667</v>
      </c>
      <c r="H74" s="38">
        <v>3001.5833333333335</v>
      </c>
      <c r="I74" s="38">
        <v>2975.2666666666669</v>
      </c>
      <c r="J74" s="38">
        <v>3075.1666666666665</v>
      </c>
      <c r="K74" s="38">
        <v>3101.4833333333331</v>
      </c>
      <c r="L74" s="38">
        <v>3125.1166666666663</v>
      </c>
      <c r="M74" s="28">
        <v>3077.85</v>
      </c>
      <c r="N74" s="28">
        <v>3027.9</v>
      </c>
      <c r="O74" s="39">
        <v>2843750</v>
      </c>
      <c r="P74" s="40">
        <v>-0.1540864133263925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44798</v>
      </c>
      <c r="E75" s="37">
        <v>1698.75</v>
      </c>
      <c r="F75" s="37">
        <v>1692.5833333333333</v>
      </c>
      <c r="G75" s="38">
        <v>1676.1666666666665</v>
      </c>
      <c r="H75" s="38">
        <v>1653.5833333333333</v>
      </c>
      <c r="I75" s="38">
        <v>1637.1666666666665</v>
      </c>
      <c r="J75" s="38">
        <v>1715.1666666666665</v>
      </c>
      <c r="K75" s="38">
        <v>1731.583333333333</v>
      </c>
      <c r="L75" s="38">
        <v>1754.1666666666665</v>
      </c>
      <c r="M75" s="28">
        <v>1709</v>
      </c>
      <c r="N75" s="28">
        <v>1670</v>
      </c>
      <c r="O75" s="39">
        <v>2397450</v>
      </c>
      <c r="P75" s="40">
        <v>-0.16606083795676296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44798</v>
      </c>
      <c r="E76" s="37">
        <v>156.85</v>
      </c>
      <c r="F76" s="37">
        <v>157.03333333333333</v>
      </c>
      <c r="G76" s="38">
        <v>155.41666666666666</v>
      </c>
      <c r="H76" s="38">
        <v>153.98333333333332</v>
      </c>
      <c r="I76" s="38">
        <v>152.36666666666665</v>
      </c>
      <c r="J76" s="38">
        <v>158.46666666666667</v>
      </c>
      <c r="K76" s="38">
        <v>160.08333333333334</v>
      </c>
      <c r="L76" s="38">
        <v>161.51666666666668</v>
      </c>
      <c r="M76" s="28">
        <v>158.65</v>
      </c>
      <c r="N76" s="28">
        <v>155.6</v>
      </c>
      <c r="O76" s="39">
        <v>24418800</v>
      </c>
      <c r="P76" s="40">
        <v>-2.4590163934426229E-2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44798</v>
      </c>
      <c r="E77" s="37">
        <v>107.65</v>
      </c>
      <c r="F77" s="37">
        <v>108.08333333333333</v>
      </c>
      <c r="G77" s="38">
        <v>106.26666666666665</v>
      </c>
      <c r="H77" s="38">
        <v>104.88333333333333</v>
      </c>
      <c r="I77" s="38">
        <v>103.06666666666665</v>
      </c>
      <c r="J77" s="38">
        <v>109.46666666666665</v>
      </c>
      <c r="K77" s="38">
        <v>111.28333333333335</v>
      </c>
      <c r="L77" s="38">
        <v>112.66666666666666</v>
      </c>
      <c r="M77" s="28">
        <v>109.9</v>
      </c>
      <c r="N77" s="28">
        <v>106.7</v>
      </c>
      <c r="O77" s="39">
        <v>88690000</v>
      </c>
      <c r="P77" s="40">
        <v>-0.11926514399205561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44798</v>
      </c>
      <c r="E78" s="37">
        <v>110.2</v>
      </c>
      <c r="F78" s="37">
        <v>110.21666666666665</v>
      </c>
      <c r="G78" s="38">
        <v>109.23333333333331</v>
      </c>
      <c r="H78" s="38">
        <v>108.26666666666665</v>
      </c>
      <c r="I78" s="38">
        <v>107.2833333333333</v>
      </c>
      <c r="J78" s="38">
        <v>111.18333333333331</v>
      </c>
      <c r="K78" s="38">
        <v>112.16666666666666</v>
      </c>
      <c r="L78" s="38">
        <v>113.13333333333331</v>
      </c>
      <c r="M78" s="28">
        <v>111.2</v>
      </c>
      <c r="N78" s="28">
        <v>109.25</v>
      </c>
      <c r="O78" s="39">
        <v>14872000</v>
      </c>
      <c r="P78" s="40">
        <v>-3.1165311653116531E-2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44798</v>
      </c>
      <c r="E79" s="37">
        <v>145.6</v>
      </c>
      <c r="F79" s="37">
        <v>145.76666666666665</v>
      </c>
      <c r="G79" s="38">
        <v>144.23333333333329</v>
      </c>
      <c r="H79" s="38">
        <v>142.86666666666665</v>
      </c>
      <c r="I79" s="38">
        <v>141.33333333333329</v>
      </c>
      <c r="J79" s="38">
        <v>147.1333333333333</v>
      </c>
      <c r="K79" s="38">
        <v>148.66666666666666</v>
      </c>
      <c r="L79" s="38">
        <v>150.0333333333333</v>
      </c>
      <c r="M79" s="28">
        <v>147.30000000000001</v>
      </c>
      <c r="N79" s="28">
        <v>144.4</v>
      </c>
      <c r="O79" s="39">
        <v>25888400</v>
      </c>
      <c r="P79" s="40">
        <v>-7.8793140872585196E-2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44798</v>
      </c>
      <c r="E80" s="37">
        <v>382.2</v>
      </c>
      <c r="F80" s="37">
        <v>380</v>
      </c>
      <c r="G80" s="38">
        <v>377</v>
      </c>
      <c r="H80" s="38">
        <v>371.8</v>
      </c>
      <c r="I80" s="38">
        <v>368.8</v>
      </c>
      <c r="J80" s="38">
        <v>385.2</v>
      </c>
      <c r="K80" s="38">
        <v>388.2</v>
      </c>
      <c r="L80" s="38">
        <v>393.4</v>
      </c>
      <c r="M80" s="28">
        <v>383</v>
      </c>
      <c r="N80" s="28">
        <v>374.8</v>
      </c>
      <c r="O80" s="39">
        <v>6465300</v>
      </c>
      <c r="P80" s="40">
        <v>-7.1050892267019161E-2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44798</v>
      </c>
      <c r="E81" s="37">
        <v>35.700000000000003</v>
      </c>
      <c r="F81" s="37">
        <v>35.833333333333336</v>
      </c>
      <c r="G81" s="38">
        <v>35.366666666666674</v>
      </c>
      <c r="H81" s="38">
        <v>35.033333333333339</v>
      </c>
      <c r="I81" s="38">
        <v>34.566666666666677</v>
      </c>
      <c r="J81" s="38">
        <v>36.166666666666671</v>
      </c>
      <c r="K81" s="38">
        <v>36.633333333333326</v>
      </c>
      <c r="L81" s="38">
        <v>36.966666666666669</v>
      </c>
      <c r="M81" s="28">
        <v>36.299999999999997</v>
      </c>
      <c r="N81" s="28">
        <v>35.5</v>
      </c>
      <c r="O81" s="39">
        <v>106020000</v>
      </c>
      <c r="P81" s="40">
        <v>-0.16350079886383809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44798</v>
      </c>
      <c r="E82" s="37">
        <v>710.65</v>
      </c>
      <c r="F82" s="37">
        <v>703.91666666666663</v>
      </c>
      <c r="G82" s="38">
        <v>694.2833333333333</v>
      </c>
      <c r="H82" s="38">
        <v>677.91666666666663</v>
      </c>
      <c r="I82" s="38">
        <v>668.2833333333333</v>
      </c>
      <c r="J82" s="38">
        <v>720.2833333333333</v>
      </c>
      <c r="K82" s="38">
        <v>729.91666666666674</v>
      </c>
      <c r="L82" s="38">
        <v>746.2833333333333</v>
      </c>
      <c r="M82" s="28">
        <v>713.55</v>
      </c>
      <c r="N82" s="28">
        <v>687.55</v>
      </c>
      <c r="O82" s="39">
        <v>3998800</v>
      </c>
      <c r="P82" s="40">
        <v>-0.17200538358008075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44798</v>
      </c>
      <c r="E83" s="37">
        <v>855.8</v>
      </c>
      <c r="F83" s="37">
        <v>853.05000000000007</v>
      </c>
      <c r="G83" s="38">
        <v>847.15000000000009</v>
      </c>
      <c r="H83" s="38">
        <v>838.5</v>
      </c>
      <c r="I83" s="38">
        <v>832.6</v>
      </c>
      <c r="J83" s="38">
        <v>861.70000000000016</v>
      </c>
      <c r="K83" s="38">
        <v>867.6</v>
      </c>
      <c r="L83" s="38">
        <v>876.25000000000023</v>
      </c>
      <c r="M83" s="28">
        <v>858.95</v>
      </c>
      <c r="N83" s="28">
        <v>844.4</v>
      </c>
      <c r="O83" s="39">
        <v>6565000</v>
      </c>
      <c r="P83" s="40">
        <v>-7.3786681715575619E-2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44798</v>
      </c>
      <c r="E84" s="37">
        <v>1467.4</v>
      </c>
      <c r="F84" s="37">
        <v>1470.6000000000001</v>
      </c>
      <c r="G84" s="38">
        <v>1453.8000000000002</v>
      </c>
      <c r="H84" s="38">
        <v>1440.2</v>
      </c>
      <c r="I84" s="38">
        <v>1423.4</v>
      </c>
      <c r="J84" s="38">
        <v>1484.2000000000003</v>
      </c>
      <c r="K84" s="38">
        <v>1501</v>
      </c>
      <c r="L84" s="38">
        <v>1514.6000000000004</v>
      </c>
      <c r="M84" s="28">
        <v>1487.4</v>
      </c>
      <c r="N84" s="28">
        <v>1457</v>
      </c>
      <c r="O84" s="39">
        <v>3542175</v>
      </c>
      <c r="P84" s="40">
        <v>-4.4366505918456818E-2</v>
      </c>
    </row>
    <row r="85" spans="1:16" ht="12.75" customHeight="1">
      <c r="A85" s="28">
        <v>75</v>
      </c>
      <c r="B85" s="29" t="s">
        <v>47</v>
      </c>
      <c r="C85" s="238" t="s">
        <v>109</v>
      </c>
      <c r="D85" s="31">
        <v>44798</v>
      </c>
      <c r="E85" s="37">
        <v>302.25</v>
      </c>
      <c r="F85" s="37">
        <v>302.15000000000003</v>
      </c>
      <c r="G85" s="38">
        <v>297.60000000000008</v>
      </c>
      <c r="H85" s="38">
        <v>292.95000000000005</v>
      </c>
      <c r="I85" s="38">
        <v>288.40000000000009</v>
      </c>
      <c r="J85" s="38">
        <v>306.80000000000007</v>
      </c>
      <c r="K85" s="38">
        <v>311.35000000000002</v>
      </c>
      <c r="L85" s="38">
        <v>316.00000000000006</v>
      </c>
      <c r="M85" s="28">
        <v>306.7</v>
      </c>
      <c r="N85" s="28">
        <v>297.5</v>
      </c>
      <c r="O85" s="39">
        <v>11496000</v>
      </c>
      <c r="P85" s="40">
        <v>-8.4526479213386241E-3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44798</v>
      </c>
      <c r="E86" s="37">
        <v>1545.75</v>
      </c>
      <c r="F86" s="37">
        <v>1547.6000000000001</v>
      </c>
      <c r="G86" s="38">
        <v>1532.4500000000003</v>
      </c>
      <c r="H86" s="38">
        <v>1519.15</v>
      </c>
      <c r="I86" s="38">
        <v>1504.0000000000002</v>
      </c>
      <c r="J86" s="38">
        <v>1560.9000000000003</v>
      </c>
      <c r="K86" s="38">
        <v>1576.0500000000004</v>
      </c>
      <c r="L86" s="38">
        <v>1589.3500000000004</v>
      </c>
      <c r="M86" s="28">
        <v>1562.75</v>
      </c>
      <c r="N86" s="28">
        <v>1534.3</v>
      </c>
      <c r="O86" s="39">
        <v>11896850</v>
      </c>
      <c r="P86" s="40">
        <v>-9.4766517276275844E-2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44798</v>
      </c>
      <c r="E87" s="37">
        <v>231.15</v>
      </c>
      <c r="F87" s="37">
        <v>231.38333333333333</v>
      </c>
      <c r="G87" s="38">
        <v>228.61666666666665</v>
      </c>
      <c r="H87" s="38">
        <v>226.08333333333331</v>
      </c>
      <c r="I87" s="38">
        <v>223.31666666666663</v>
      </c>
      <c r="J87" s="38">
        <v>233.91666666666666</v>
      </c>
      <c r="K87" s="38">
        <v>236.68333333333331</v>
      </c>
      <c r="L87" s="38">
        <v>239.21666666666667</v>
      </c>
      <c r="M87" s="28">
        <v>234.15</v>
      </c>
      <c r="N87" s="28">
        <v>228.85</v>
      </c>
      <c r="O87" s="39">
        <v>3212500</v>
      </c>
      <c r="P87" s="40">
        <v>-7.8192252510760396E-2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44798</v>
      </c>
      <c r="E88" s="37">
        <v>439.65</v>
      </c>
      <c r="F88" s="37">
        <v>441.2833333333333</v>
      </c>
      <c r="G88" s="38">
        <v>435.51666666666659</v>
      </c>
      <c r="H88" s="38">
        <v>431.38333333333327</v>
      </c>
      <c r="I88" s="38">
        <v>425.61666666666656</v>
      </c>
      <c r="J88" s="38">
        <v>445.41666666666663</v>
      </c>
      <c r="K88" s="38">
        <v>451.18333333333328</v>
      </c>
      <c r="L88" s="38">
        <v>455.31666666666666</v>
      </c>
      <c r="M88" s="28">
        <v>447.05</v>
      </c>
      <c r="N88" s="28">
        <v>437.15</v>
      </c>
      <c r="O88" s="39">
        <v>3817500</v>
      </c>
      <c r="P88" s="40">
        <v>-9.6984033116499113E-2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44798</v>
      </c>
      <c r="E89" s="37">
        <v>2027.7</v>
      </c>
      <c r="F89" s="37">
        <v>1999.9166666666667</v>
      </c>
      <c r="G89" s="38">
        <v>1965.8333333333335</v>
      </c>
      <c r="H89" s="38">
        <v>1903.9666666666667</v>
      </c>
      <c r="I89" s="38">
        <v>1869.8833333333334</v>
      </c>
      <c r="J89" s="38">
        <v>2061.7833333333338</v>
      </c>
      <c r="K89" s="38">
        <v>2095.8666666666668</v>
      </c>
      <c r="L89" s="38">
        <v>2157.7333333333336</v>
      </c>
      <c r="M89" s="28">
        <v>2034</v>
      </c>
      <c r="N89" s="28">
        <v>1938.05</v>
      </c>
      <c r="O89" s="39">
        <v>2266225</v>
      </c>
      <c r="P89" s="40">
        <v>-7.5387596899224807E-2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44798</v>
      </c>
      <c r="E90" s="37">
        <v>1233.75</v>
      </c>
      <c r="F90" s="37">
        <v>1227.0666666666668</v>
      </c>
      <c r="G90" s="38">
        <v>1212.8333333333337</v>
      </c>
      <c r="H90" s="38">
        <v>1191.916666666667</v>
      </c>
      <c r="I90" s="38">
        <v>1177.6833333333338</v>
      </c>
      <c r="J90" s="38">
        <v>1247.9833333333336</v>
      </c>
      <c r="K90" s="38">
        <v>1262.2166666666667</v>
      </c>
      <c r="L90" s="38">
        <v>1283.1333333333334</v>
      </c>
      <c r="M90" s="28">
        <v>1241.3</v>
      </c>
      <c r="N90" s="28">
        <v>1206.1500000000001</v>
      </c>
      <c r="O90" s="39">
        <v>5264000</v>
      </c>
      <c r="P90" s="40">
        <v>-4.9304677623261697E-2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44798</v>
      </c>
      <c r="E91" s="37">
        <v>949.5</v>
      </c>
      <c r="F91" s="37">
        <v>946.44999999999993</v>
      </c>
      <c r="G91" s="38">
        <v>939.84999999999991</v>
      </c>
      <c r="H91" s="38">
        <v>930.19999999999993</v>
      </c>
      <c r="I91" s="38">
        <v>923.59999999999991</v>
      </c>
      <c r="J91" s="38">
        <v>956.09999999999991</v>
      </c>
      <c r="K91" s="38">
        <v>962.7</v>
      </c>
      <c r="L91" s="38">
        <v>972.34999999999991</v>
      </c>
      <c r="M91" s="28">
        <v>953.05</v>
      </c>
      <c r="N91" s="28">
        <v>936.8</v>
      </c>
      <c r="O91" s="39">
        <v>21725200</v>
      </c>
      <c r="P91" s="40">
        <v>-3.3658187252856742E-2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44798</v>
      </c>
      <c r="E92" s="37">
        <v>2348.9</v>
      </c>
      <c r="F92" s="37">
        <v>2345.2833333333333</v>
      </c>
      <c r="G92" s="38">
        <v>2336.5666666666666</v>
      </c>
      <c r="H92" s="38">
        <v>2324.2333333333331</v>
      </c>
      <c r="I92" s="38">
        <v>2315.5166666666664</v>
      </c>
      <c r="J92" s="38">
        <v>2357.6166666666668</v>
      </c>
      <c r="K92" s="38">
        <v>2366.333333333333</v>
      </c>
      <c r="L92" s="38">
        <v>2378.666666666667</v>
      </c>
      <c r="M92" s="28">
        <v>2354</v>
      </c>
      <c r="N92" s="28">
        <v>2332.9499999999998</v>
      </c>
      <c r="O92" s="39">
        <v>21082800</v>
      </c>
      <c r="P92" s="40">
        <v>-6.2774228825200382E-2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44798</v>
      </c>
      <c r="E93" s="37">
        <v>1955.25</v>
      </c>
      <c r="F93" s="37">
        <v>1949</v>
      </c>
      <c r="G93" s="38">
        <v>1929.05</v>
      </c>
      <c r="H93" s="38">
        <v>1902.85</v>
      </c>
      <c r="I93" s="38">
        <v>1882.8999999999999</v>
      </c>
      <c r="J93" s="38">
        <v>1975.2</v>
      </c>
      <c r="K93" s="38">
        <v>1995.1499999999999</v>
      </c>
      <c r="L93" s="38">
        <v>2021.3500000000001</v>
      </c>
      <c r="M93" s="28">
        <v>1968.95</v>
      </c>
      <c r="N93" s="28">
        <v>1922.8</v>
      </c>
      <c r="O93" s="39">
        <v>2550000</v>
      </c>
      <c r="P93" s="40">
        <v>-6.7061793436505326E-2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44798</v>
      </c>
      <c r="E94" s="37">
        <v>1422.8</v>
      </c>
      <c r="F94" s="37">
        <v>1422.8</v>
      </c>
      <c r="G94" s="38">
        <v>1416.1999999999998</v>
      </c>
      <c r="H94" s="38">
        <v>1409.6</v>
      </c>
      <c r="I94" s="38">
        <v>1402.9999999999998</v>
      </c>
      <c r="J94" s="38">
        <v>1429.3999999999999</v>
      </c>
      <c r="K94" s="38">
        <v>1435.9999999999998</v>
      </c>
      <c r="L94" s="38">
        <v>1442.6</v>
      </c>
      <c r="M94" s="28">
        <v>1429.4</v>
      </c>
      <c r="N94" s="28">
        <v>1416.2</v>
      </c>
      <c r="O94" s="39">
        <v>58785650</v>
      </c>
      <c r="P94" s="40">
        <v>-6.7899781109105342E-2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44798</v>
      </c>
      <c r="E95" s="37">
        <v>536.25</v>
      </c>
      <c r="F95" s="37">
        <v>532.4666666666667</v>
      </c>
      <c r="G95" s="38">
        <v>525.48333333333335</v>
      </c>
      <c r="H95" s="38">
        <v>514.7166666666667</v>
      </c>
      <c r="I95" s="38">
        <v>507.73333333333335</v>
      </c>
      <c r="J95" s="38">
        <v>543.23333333333335</v>
      </c>
      <c r="K95" s="38">
        <v>550.2166666666667</v>
      </c>
      <c r="L95" s="38">
        <v>560.98333333333335</v>
      </c>
      <c r="M95" s="28">
        <v>539.45000000000005</v>
      </c>
      <c r="N95" s="28">
        <v>521.70000000000005</v>
      </c>
      <c r="O95" s="39">
        <v>30991400</v>
      </c>
      <c r="P95" s="40">
        <v>4.294069741615459E-2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44798</v>
      </c>
      <c r="E96" s="37">
        <v>2791.4</v>
      </c>
      <c r="F96" s="37">
        <v>2791.0499999999997</v>
      </c>
      <c r="G96" s="38">
        <v>2760.9499999999994</v>
      </c>
      <c r="H96" s="38">
        <v>2730.4999999999995</v>
      </c>
      <c r="I96" s="38">
        <v>2700.3999999999992</v>
      </c>
      <c r="J96" s="38">
        <v>2821.4999999999995</v>
      </c>
      <c r="K96" s="38">
        <v>2851.6</v>
      </c>
      <c r="L96" s="38">
        <v>2882.0499999999997</v>
      </c>
      <c r="M96" s="28">
        <v>2821.15</v>
      </c>
      <c r="N96" s="28">
        <v>2760.6</v>
      </c>
      <c r="O96" s="39">
        <v>3675900</v>
      </c>
      <c r="P96" s="40">
        <v>-8.7707542252996804E-2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44798</v>
      </c>
      <c r="E97" s="37">
        <v>389.6</v>
      </c>
      <c r="F97" s="37">
        <v>388.40000000000003</v>
      </c>
      <c r="G97" s="38">
        <v>384.30000000000007</v>
      </c>
      <c r="H97" s="38">
        <v>379.00000000000006</v>
      </c>
      <c r="I97" s="38">
        <v>374.90000000000009</v>
      </c>
      <c r="J97" s="38">
        <v>393.70000000000005</v>
      </c>
      <c r="K97" s="38">
        <v>397.80000000000007</v>
      </c>
      <c r="L97" s="38">
        <v>403.1</v>
      </c>
      <c r="M97" s="28">
        <v>392.5</v>
      </c>
      <c r="N97" s="28">
        <v>383.1</v>
      </c>
      <c r="O97" s="39">
        <v>30913775</v>
      </c>
      <c r="P97" s="40">
        <v>-0.25721296655043263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44798</v>
      </c>
      <c r="E98" s="37">
        <v>100.15</v>
      </c>
      <c r="F98" s="37">
        <v>99.966666666666654</v>
      </c>
      <c r="G98" s="38">
        <v>98.433333333333309</v>
      </c>
      <c r="H98" s="38">
        <v>96.716666666666654</v>
      </c>
      <c r="I98" s="38">
        <v>95.183333333333309</v>
      </c>
      <c r="J98" s="38">
        <v>101.68333333333331</v>
      </c>
      <c r="K98" s="38">
        <v>103.21666666666664</v>
      </c>
      <c r="L98" s="38">
        <v>104.93333333333331</v>
      </c>
      <c r="M98" s="28">
        <v>101.5</v>
      </c>
      <c r="N98" s="28">
        <v>98.25</v>
      </c>
      <c r="O98" s="39">
        <v>11997000</v>
      </c>
      <c r="P98" s="40">
        <v>-0.12374371859296482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44798</v>
      </c>
      <c r="E99" s="37">
        <v>234.5</v>
      </c>
      <c r="F99" s="37">
        <v>234.65</v>
      </c>
      <c r="G99" s="38">
        <v>232.25</v>
      </c>
      <c r="H99" s="38">
        <v>230</v>
      </c>
      <c r="I99" s="38">
        <v>227.6</v>
      </c>
      <c r="J99" s="38">
        <v>236.9</v>
      </c>
      <c r="K99" s="38">
        <v>239.30000000000004</v>
      </c>
      <c r="L99" s="38">
        <v>241.55</v>
      </c>
      <c r="M99" s="28">
        <v>237.05</v>
      </c>
      <c r="N99" s="28">
        <v>232.4</v>
      </c>
      <c r="O99" s="39">
        <v>22855500</v>
      </c>
      <c r="P99" s="40">
        <v>-4.8983260307830581E-2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44798</v>
      </c>
      <c r="E100" s="37">
        <v>2628.55</v>
      </c>
      <c r="F100" s="37">
        <v>2617.1333333333337</v>
      </c>
      <c r="G100" s="38">
        <v>2601.9666666666672</v>
      </c>
      <c r="H100" s="38">
        <v>2575.3833333333337</v>
      </c>
      <c r="I100" s="38">
        <v>2560.2166666666672</v>
      </c>
      <c r="J100" s="38">
        <v>2643.7166666666672</v>
      </c>
      <c r="K100" s="38">
        <v>2658.8833333333341</v>
      </c>
      <c r="L100" s="38">
        <v>2685.4666666666672</v>
      </c>
      <c r="M100" s="28">
        <v>2632.3</v>
      </c>
      <c r="N100" s="28">
        <v>2590.5500000000002</v>
      </c>
      <c r="O100" s="39">
        <v>10300200</v>
      </c>
      <c r="P100" s="40">
        <v>-7.555196553581045E-2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44798</v>
      </c>
      <c r="E101" s="37">
        <v>39375.5</v>
      </c>
      <c r="F101" s="37">
        <v>39374.15</v>
      </c>
      <c r="G101" s="38">
        <v>38560.600000000006</v>
      </c>
      <c r="H101" s="38">
        <v>37745.700000000004</v>
      </c>
      <c r="I101" s="38">
        <v>36932.150000000009</v>
      </c>
      <c r="J101" s="38">
        <v>40189.050000000003</v>
      </c>
      <c r="K101" s="38">
        <v>41002.600000000006</v>
      </c>
      <c r="L101" s="38">
        <v>41817.5</v>
      </c>
      <c r="M101" s="28">
        <v>40187.699999999997</v>
      </c>
      <c r="N101" s="28">
        <v>38559.25</v>
      </c>
      <c r="O101" s="39">
        <v>15465</v>
      </c>
      <c r="P101" s="40">
        <v>-0.14011676396997497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44798</v>
      </c>
      <c r="E102" s="37">
        <v>115.55</v>
      </c>
      <c r="F102" s="37">
        <v>112.11666666666667</v>
      </c>
      <c r="G102" s="38">
        <v>106.43333333333335</v>
      </c>
      <c r="H102" s="38">
        <v>97.316666666666677</v>
      </c>
      <c r="I102" s="38">
        <v>91.633333333333354</v>
      </c>
      <c r="J102" s="38">
        <v>121.23333333333335</v>
      </c>
      <c r="K102" s="38">
        <v>126.91666666666669</v>
      </c>
      <c r="L102" s="38">
        <v>136.03333333333336</v>
      </c>
      <c r="M102" s="28">
        <v>117.8</v>
      </c>
      <c r="N102" s="28">
        <v>103</v>
      </c>
      <c r="O102" s="39">
        <v>21360000</v>
      </c>
      <c r="P102" s="40">
        <v>-0.48285880302149914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44798</v>
      </c>
      <c r="E103" s="37">
        <v>813.25</v>
      </c>
      <c r="F103" s="37">
        <v>810.83333333333337</v>
      </c>
      <c r="G103" s="38">
        <v>807.51666666666677</v>
      </c>
      <c r="H103" s="38">
        <v>801.78333333333342</v>
      </c>
      <c r="I103" s="38">
        <v>798.46666666666681</v>
      </c>
      <c r="J103" s="38">
        <v>816.56666666666672</v>
      </c>
      <c r="K103" s="38">
        <v>819.88333333333333</v>
      </c>
      <c r="L103" s="38">
        <v>825.61666666666667</v>
      </c>
      <c r="M103" s="28">
        <v>814.15</v>
      </c>
      <c r="N103" s="28">
        <v>805.1</v>
      </c>
      <c r="O103" s="39">
        <v>65434875</v>
      </c>
      <c r="P103" s="40">
        <v>-0.17838089811985292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44798</v>
      </c>
      <c r="E104" s="37">
        <v>1196.75</v>
      </c>
      <c r="F104" s="37">
        <v>1195.0833333333333</v>
      </c>
      <c r="G104" s="38">
        <v>1185.2166666666665</v>
      </c>
      <c r="H104" s="38">
        <v>1173.6833333333332</v>
      </c>
      <c r="I104" s="38">
        <v>1163.8166666666664</v>
      </c>
      <c r="J104" s="38">
        <v>1206.6166666666666</v>
      </c>
      <c r="K104" s="38">
        <v>1216.4833333333333</v>
      </c>
      <c r="L104" s="38">
        <v>1228.0166666666667</v>
      </c>
      <c r="M104" s="28">
        <v>1204.95</v>
      </c>
      <c r="N104" s="28">
        <v>1183.55</v>
      </c>
      <c r="O104" s="39">
        <v>3343475</v>
      </c>
      <c r="P104" s="40">
        <v>-6.3786742829941692E-2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44798</v>
      </c>
      <c r="E105" s="37">
        <v>532.1</v>
      </c>
      <c r="F105" s="37">
        <v>532.11666666666667</v>
      </c>
      <c r="G105" s="38">
        <v>527.98333333333335</v>
      </c>
      <c r="H105" s="38">
        <v>523.86666666666667</v>
      </c>
      <c r="I105" s="38">
        <v>519.73333333333335</v>
      </c>
      <c r="J105" s="38">
        <v>536.23333333333335</v>
      </c>
      <c r="K105" s="38">
        <v>540.36666666666679</v>
      </c>
      <c r="L105" s="38">
        <v>544.48333333333335</v>
      </c>
      <c r="M105" s="28">
        <v>536.25</v>
      </c>
      <c r="N105" s="28">
        <v>528</v>
      </c>
      <c r="O105" s="39">
        <v>6253500</v>
      </c>
      <c r="P105" s="40">
        <v>4.5783132530120485E-3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44798</v>
      </c>
      <c r="E106" s="37">
        <v>8.65</v>
      </c>
      <c r="F106" s="37">
        <v>8.7166666666666668</v>
      </c>
      <c r="G106" s="38">
        <v>8.5333333333333332</v>
      </c>
      <c r="H106" s="38">
        <v>8.4166666666666661</v>
      </c>
      <c r="I106" s="38">
        <v>8.2333333333333325</v>
      </c>
      <c r="J106" s="38">
        <v>8.8333333333333339</v>
      </c>
      <c r="K106" s="38">
        <v>9.0166666666666675</v>
      </c>
      <c r="L106" s="38">
        <v>9.1333333333333346</v>
      </c>
      <c r="M106" s="28">
        <v>8.9</v>
      </c>
      <c r="N106" s="28">
        <v>8.6</v>
      </c>
      <c r="O106" s="39">
        <v>575400000</v>
      </c>
      <c r="P106" s="40">
        <v>-0.18966876971608831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44798</v>
      </c>
      <c r="E107" s="37">
        <v>54.3</v>
      </c>
      <c r="F107" s="37">
        <v>54.416666666666664</v>
      </c>
      <c r="G107" s="38">
        <v>53.633333333333326</v>
      </c>
      <c r="H107" s="38">
        <v>52.966666666666661</v>
      </c>
      <c r="I107" s="38">
        <v>52.183333333333323</v>
      </c>
      <c r="J107" s="38">
        <v>55.083333333333329</v>
      </c>
      <c r="K107" s="38">
        <v>55.866666666666674</v>
      </c>
      <c r="L107" s="38">
        <v>56.533333333333331</v>
      </c>
      <c r="M107" s="28">
        <v>55.2</v>
      </c>
      <c r="N107" s="28">
        <v>53.75</v>
      </c>
      <c r="O107" s="39">
        <v>100500000</v>
      </c>
      <c r="P107" s="40">
        <v>-0.10283877878950187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44798</v>
      </c>
      <c r="E108" s="37">
        <v>36.85</v>
      </c>
      <c r="F108" s="37">
        <v>36.783333333333331</v>
      </c>
      <c r="G108" s="38">
        <v>36.166666666666664</v>
      </c>
      <c r="H108" s="38">
        <v>35.483333333333334</v>
      </c>
      <c r="I108" s="38">
        <v>34.866666666666667</v>
      </c>
      <c r="J108" s="38">
        <v>37.466666666666661</v>
      </c>
      <c r="K108" s="38">
        <v>38.083333333333336</v>
      </c>
      <c r="L108" s="38">
        <v>38.766666666666659</v>
      </c>
      <c r="M108" s="28">
        <v>37.4</v>
      </c>
      <c r="N108" s="28">
        <v>36.1</v>
      </c>
      <c r="O108" s="39">
        <v>252960000</v>
      </c>
      <c r="P108" s="40">
        <v>-0.21328606083224483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44798</v>
      </c>
      <c r="E109" s="37">
        <v>155</v>
      </c>
      <c r="F109" s="37">
        <v>154.96666666666667</v>
      </c>
      <c r="G109" s="38">
        <v>153.53333333333333</v>
      </c>
      <c r="H109" s="38">
        <v>152.06666666666666</v>
      </c>
      <c r="I109" s="38">
        <v>150.63333333333333</v>
      </c>
      <c r="J109" s="38">
        <v>156.43333333333334</v>
      </c>
      <c r="K109" s="38">
        <v>157.86666666666667</v>
      </c>
      <c r="L109" s="38">
        <v>159.33333333333334</v>
      </c>
      <c r="M109" s="28">
        <v>156.4</v>
      </c>
      <c r="N109" s="28">
        <v>153.5</v>
      </c>
      <c r="O109" s="39">
        <v>55803750</v>
      </c>
      <c r="P109" s="40">
        <v>-4.3145576131687242E-2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44798</v>
      </c>
      <c r="E110" s="37">
        <v>346.4</v>
      </c>
      <c r="F110" s="37">
        <v>348.63333333333338</v>
      </c>
      <c r="G110" s="38">
        <v>342.86666666666679</v>
      </c>
      <c r="H110" s="38">
        <v>339.33333333333343</v>
      </c>
      <c r="I110" s="38">
        <v>333.56666666666683</v>
      </c>
      <c r="J110" s="38">
        <v>352.16666666666674</v>
      </c>
      <c r="K110" s="38">
        <v>357.93333333333328</v>
      </c>
      <c r="L110" s="38">
        <v>361.4666666666667</v>
      </c>
      <c r="M110" s="28">
        <v>354.4</v>
      </c>
      <c r="N110" s="28">
        <v>345.1</v>
      </c>
      <c r="O110" s="39">
        <v>12485000</v>
      </c>
      <c r="P110" s="40">
        <v>3.3050567368073151E-4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44798</v>
      </c>
      <c r="E111" s="37">
        <v>265.05</v>
      </c>
      <c r="F111" s="37">
        <v>264.5333333333333</v>
      </c>
      <c r="G111" s="38">
        <v>262.56666666666661</v>
      </c>
      <c r="H111" s="38">
        <v>260.08333333333331</v>
      </c>
      <c r="I111" s="38">
        <v>258.11666666666662</v>
      </c>
      <c r="J111" s="38">
        <v>267.01666666666659</v>
      </c>
      <c r="K111" s="38">
        <v>268.98333333333329</v>
      </c>
      <c r="L111" s="38">
        <v>271.46666666666658</v>
      </c>
      <c r="M111" s="28">
        <v>266.5</v>
      </c>
      <c r="N111" s="28">
        <v>262.05</v>
      </c>
      <c r="O111" s="39">
        <v>22812784</v>
      </c>
      <c r="P111" s="40">
        <v>-0.14294348745844665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44798</v>
      </c>
      <c r="E112" s="37">
        <v>188.65</v>
      </c>
      <c r="F112" s="37">
        <v>187.88333333333335</v>
      </c>
      <c r="G112" s="38">
        <v>186.31666666666672</v>
      </c>
      <c r="H112" s="38">
        <v>183.98333333333338</v>
      </c>
      <c r="I112" s="38">
        <v>182.41666666666674</v>
      </c>
      <c r="J112" s="38">
        <v>190.2166666666667</v>
      </c>
      <c r="K112" s="38">
        <v>191.78333333333336</v>
      </c>
      <c r="L112" s="38">
        <v>194.11666666666667</v>
      </c>
      <c r="M112" s="28">
        <v>189.45</v>
      </c>
      <c r="N112" s="28">
        <v>185.55</v>
      </c>
      <c r="O112" s="39">
        <v>10353000</v>
      </c>
      <c r="P112" s="40">
        <v>-0.11982248520710059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44798</v>
      </c>
      <c r="E113" s="37">
        <v>4130.25</v>
      </c>
      <c r="F113" s="37">
        <v>4106.6500000000005</v>
      </c>
      <c r="G113" s="38">
        <v>4071.3000000000011</v>
      </c>
      <c r="H113" s="38">
        <v>4012.3500000000004</v>
      </c>
      <c r="I113" s="38">
        <v>3977.0000000000009</v>
      </c>
      <c r="J113" s="38">
        <v>4165.6000000000013</v>
      </c>
      <c r="K113" s="38">
        <v>4200.9500000000016</v>
      </c>
      <c r="L113" s="38">
        <v>4259.9000000000015</v>
      </c>
      <c r="M113" s="28">
        <v>4142</v>
      </c>
      <c r="N113" s="28">
        <v>4047.7</v>
      </c>
      <c r="O113" s="39">
        <v>260400</v>
      </c>
      <c r="P113" s="40">
        <v>-0.13760556383507203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44798</v>
      </c>
      <c r="E114" s="37">
        <v>1849.3</v>
      </c>
      <c r="F114" s="37">
        <v>1830</v>
      </c>
      <c r="G114" s="38">
        <v>1805.45</v>
      </c>
      <c r="H114" s="38">
        <v>1761.6000000000001</v>
      </c>
      <c r="I114" s="38">
        <v>1737.0500000000002</v>
      </c>
      <c r="J114" s="38">
        <v>1873.85</v>
      </c>
      <c r="K114" s="38">
        <v>1898.4</v>
      </c>
      <c r="L114" s="38">
        <v>1942.2499999999998</v>
      </c>
      <c r="M114" s="28">
        <v>1854.55</v>
      </c>
      <c r="N114" s="28">
        <v>1786.15</v>
      </c>
      <c r="O114" s="39">
        <v>2846100</v>
      </c>
      <c r="P114" s="40">
        <v>-9.8193916349809882E-2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44798</v>
      </c>
      <c r="E115" s="37">
        <v>1012.05</v>
      </c>
      <c r="F115" s="37">
        <v>1003.5499999999998</v>
      </c>
      <c r="G115" s="38">
        <v>991.6999999999997</v>
      </c>
      <c r="H115" s="38">
        <v>971.34999999999991</v>
      </c>
      <c r="I115" s="38">
        <v>959.49999999999977</v>
      </c>
      <c r="J115" s="38">
        <v>1023.8999999999996</v>
      </c>
      <c r="K115" s="38">
        <v>1035.7499999999998</v>
      </c>
      <c r="L115" s="38">
        <v>1056.0999999999995</v>
      </c>
      <c r="M115" s="28">
        <v>1015.4</v>
      </c>
      <c r="N115" s="28">
        <v>983.2</v>
      </c>
      <c r="O115" s="39">
        <v>27224100</v>
      </c>
      <c r="P115" s="40">
        <v>-6.8831768508542404E-2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44798</v>
      </c>
      <c r="E116" s="37">
        <v>222.15</v>
      </c>
      <c r="F116" s="37">
        <v>221.9</v>
      </c>
      <c r="G116" s="38">
        <v>220.5</v>
      </c>
      <c r="H116" s="38">
        <v>218.85</v>
      </c>
      <c r="I116" s="38">
        <v>217.45</v>
      </c>
      <c r="J116" s="38">
        <v>223.55</v>
      </c>
      <c r="K116" s="38">
        <v>224.95000000000005</v>
      </c>
      <c r="L116" s="38">
        <v>226.60000000000002</v>
      </c>
      <c r="M116" s="28">
        <v>223.3</v>
      </c>
      <c r="N116" s="28">
        <v>220.25</v>
      </c>
      <c r="O116" s="39">
        <v>11270000</v>
      </c>
      <c r="P116" s="40">
        <v>-0.20752116558377634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44798</v>
      </c>
      <c r="E117" s="37">
        <v>1523.9</v>
      </c>
      <c r="F117" s="37">
        <v>1515.8</v>
      </c>
      <c r="G117" s="38">
        <v>1504.1999999999998</v>
      </c>
      <c r="H117" s="38">
        <v>1484.4999999999998</v>
      </c>
      <c r="I117" s="38">
        <v>1472.8999999999996</v>
      </c>
      <c r="J117" s="38">
        <v>1535.5</v>
      </c>
      <c r="K117" s="38">
        <v>1547.1</v>
      </c>
      <c r="L117" s="38">
        <v>1566.8000000000002</v>
      </c>
      <c r="M117" s="28">
        <v>1527.4</v>
      </c>
      <c r="N117" s="28">
        <v>1496.1</v>
      </c>
      <c r="O117" s="39">
        <v>36741900</v>
      </c>
      <c r="P117" s="40">
        <v>-0.1062843882718662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44798</v>
      </c>
      <c r="E118" s="37">
        <v>670.65</v>
      </c>
      <c r="F118" s="37">
        <v>666.98333333333323</v>
      </c>
      <c r="G118" s="38">
        <v>659.91666666666652</v>
      </c>
      <c r="H118" s="38">
        <v>649.18333333333328</v>
      </c>
      <c r="I118" s="38">
        <v>642.11666666666656</v>
      </c>
      <c r="J118" s="38">
        <v>677.71666666666647</v>
      </c>
      <c r="K118" s="38">
        <v>684.7833333333333</v>
      </c>
      <c r="L118" s="38">
        <v>695.51666666666642</v>
      </c>
      <c r="M118" s="28">
        <v>674.05</v>
      </c>
      <c r="N118" s="28">
        <v>656.25</v>
      </c>
      <c r="O118" s="39">
        <v>1194750</v>
      </c>
      <c r="P118" s="40">
        <v>-3.4545454545454546E-2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44798</v>
      </c>
      <c r="E119" s="37">
        <v>70.150000000000006</v>
      </c>
      <c r="F119" s="37">
        <v>70.166666666666671</v>
      </c>
      <c r="G119" s="38">
        <v>69.783333333333346</v>
      </c>
      <c r="H119" s="38">
        <v>69.416666666666671</v>
      </c>
      <c r="I119" s="38">
        <v>69.033333333333346</v>
      </c>
      <c r="J119" s="38">
        <v>70.533333333333346</v>
      </c>
      <c r="K119" s="38">
        <v>70.916666666666671</v>
      </c>
      <c r="L119" s="38">
        <v>71.283333333333346</v>
      </c>
      <c r="M119" s="28">
        <v>70.55</v>
      </c>
      <c r="N119" s="28">
        <v>69.8</v>
      </c>
      <c r="O119" s="39">
        <v>60898500</v>
      </c>
      <c r="P119" s="40">
        <v>-0.10142425550280536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44798</v>
      </c>
      <c r="E120" s="37">
        <v>996.55</v>
      </c>
      <c r="F120" s="37">
        <v>989.61666666666667</v>
      </c>
      <c r="G120" s="38">
        <v>979.08333333333337</v>
      </c>
      <c r="H120" s="38">
        <v>961.61666666666667</v>
      </c>
      <c r="I120" s="38">
        <v>951.08333333333337</v>
      </c>
      <c r="J120" s="38">
        <v>1007.0833333333334</v>
      </c>
      <c r="K120" s="38">
        <v>1017.6166666666667</v>
      </c>
      <c r="L120" s="38">
        <v>1035.0833333333335</v>
      </c>
      <c r="M120" s="28">
        <v>1000.15</v>
      </c>
      <c r="N120" s="28">
        <v>972.15</v>
      </c>
      <c r="O120" s="39">
        <v>828100</v>
      </c>
      <c r="P120" s="40">
        <v>-2.8963414634146343E-2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44798</v>
      </c>
      <c r="E121" s="37">
        <v>601.25</v>
      </c>
      <c r="F121" s="37">
        <v>599.23333333333335</v>
      </c>
      <c r="G121" s="38">
        <v>595.06666666666672</v>
      </c>
      <c r="H121" s="38">
        <v>588.88333333333333</v>
      </c>
      <c r="I121" s="38">
        <v>584.7166666666667</v>
      </c>
      <c r="J121" s="38">
        <v>605.41666666666674</v>
      </c>
      <c r="K121" s="38">
        <v>609.58333333333326</v>
      </c>
      <c r="L121" s="38">
        <v>615.76666666666677</v>
      </c>
      <c r="M121" s="28">
        <v>603.4</v>
      </c>
      <c r="N121" s="28">
        <v>593.04999999999995</v>
      </c>
      <c r="O121" s="39">
        <v>12504625</v>
      </c>
      <c r="P121" s="40">
        <v>-0.10187280040221217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44798</v>
      </c>
      <c r="E122" s="37">
        <v>304.85000000000002</v>
      </c>
      <c r="F122" s="37">
        <v>305.08333333333331</v>
      </c>
      <c r="G122" s="38">
        <v>303.26666666666665</v>
      </c>
      <c r="H122" s="38">
        <v>301.68333333333334</v>
      </c>
      <c r="I122" s="38">
        <v>299.86666666666667</v>
      </c>
      <c r="J122" s="38">
        <v>306.66666666666663</v>
      </c>
      <c r="K122" s="38">
        <v>308.48333333333335</v>
      </c>
      <c r="L122" s="38">
        <v>310.06666666666661</v>
      </c>
      <c r="M122" s="28">
        <v>306.89999999999998</v>
      </c>
      <c r="N122" s="28">
        <v>303.5</v>
      </c>
      <c r="O122" s="39">
        <v>78844800</v>
      </c>
      <c r="P122" s="40">
        <v>-0.2351462097224809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44798</v>
      </c>
      <c r="E123" s="37">
        <v>378.3</v>
      </c>
      <c r="F123" s="37">
        <v>375.06666666666666</v>
      </c>
      <c r="G123" s="38">
        <v>369.2833333333333</v>
      </c>
      <c r="H123" s="38">
        <v>360.26666666666665</v>
      </c>
      <c r="I123" s="38">
        <v>354.48333333333329</v>
      </c>
      <c r="J123" s="38">
        <v>384.08333333333331</v>
      </c>
      <c r="K123" s="38">
        <v>389.86666666666673</v>
      </c>
      <c r="L123" s="38">
        <v>398.88333333333333</v>
      </c>
      <c r="M123" s="28">
        <v>380.85</v>
      </c>
      <c r="N123" s="28">
        <v>366.05</v>
      </c>
      <c r="O123" s="39">
        <v>34018750</v>
      </c>
      <c r="P123" s="40">
        <v>-0.10154831468092833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44798</v>
      </c>
      <c r="E124" s="37">
        <v>2435.65</v>
      </c>
      <c r="F124" s="37">
        <v>2458.8833333333332</v>
      </c>
      <c r="G124" s="38">
        <v>2402.9166666666665</v>
      </c>
      <c r="H124" s="38">
        <v>2370.1833333333334</v>
      </c>
      <c r="I124" s="38">
        <v>2314.2166666666667</v>
      </c>
      <c r="J124" s="38">
        <v>2491.6166666666663</v>
      </c>
      <c r="K124" s="38">
        <v>2547.5833333333335</v>
      </c>
      <c r="L124" s="38">
        <v>2580.3166666666662</v>
      </c>
      <c r="M124" s="28">
        <v>2514.85</v>
      </c>
      <c r="N124" s="28">
        <v>2426.15</v>
      </c>
      <c r="O124" s="39">
        <v>410750</v>
      </c>
      <c r="P124" s="40">
        <v>-0.10267613326051338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44798</v>
      </c>
      <c r="E125" s="37">
        <v>618.95000000000005</v>
      </c>
      <c r="F125" s="37">
        <v>618.66666666666663</v>
      </c>
      <c r="G125" s="38">
        <v>606.2833333333333</v>
      </c>
      <c r="H125" s="38">
        <v>593.61666666666667</v>
      </c>
      <c r="I125" s="38">
        <v>581.23333333333335</v>
      </c>
      <c r="J125" s="38">
        <v>631.33333333333326</v>
      </c>
      <c r="K125" s="38">
        <v>643.7166666666667</v>
      </c>
      <c r="L125" s="38">
        <v>656.38333333333321</v>
      </c>
      <c r="M125" s="28">
        <v>631.04999999999995</v>
      </c>
      <c r="N125" s="28">
        <v>606</v>
      </c>
      <c r="O125" s="39">
        <v>46996200</v>
      </c>
      <c r="P125" s="40">
        <v>-5.7377271127237284E-2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44798</v>
      </c>
      <c r="E126" s="37">
        <v>568.65</v>
      </c>
      <c r="F126" s="37">
        <v>578.08333333333337</v>
      </c>
      <c r="G126" s="38">
        <v>555.56666666666672</v>
      </c>
      <c r="H126" s="38">
        <v>542.48333333333335</v>
      </c>
      <c r="I126" s="38">
        <v>519.9666666666667</v>
      </c>
      <c r="J126" s="38">
        <v>591.16666666666674</v>
      </c>
      <c r="K126" s="38">
        <v>613.68333333333339</v>
      </c>
      <c r="L126" s="38">
        <v>626.76666666666677</v>
      </c>
      <c r="M126" s="28">
        <v>600.6</v>
      </c>
      <c r="N126" s="28">
        <v>565</v>
      </c>
      <c r="O126" s="39">
        <v>9871250</v>
      </c>
      <c r="P126" s="40">
        <v>1.7916988914668728E-2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44798</v>
      </c>
      <c r="E127" s="37">
        <v>1833.3</v>
      </c>
      <c r="F127" s="37">
        <v>1813.7666666666664</v>
      </c>
      <c r="G127" s="38">
        <v>1790.8833333333328</v>
      </c>
      <c r="H127" s="38">
        <v>1748.4666666666662</v>
      </c>
      <c r="I127" s="38">
        <v>1725.5833333333326</v>
      </c>
      <c r="J127" s="38">
        <v>1856.1833333333329</v>
      </c>
      <c r="K127" s="38">
        <v>1879.0666666666666</v>
      </c>
      <c r="L127" s="38">
        <v>1921.4833333333331</v>
      </c>
      <c r="M127" s="28">
        <v>1836.65</v>
      </c>
      <c r="N127" s="28">
        <v>1771.35</v>
      </c>
      <c r="O127" s="39">
        <v>14876800</v>
      </c>
      <c r="P127" s="40">
        <v>-0.1008606517744899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44798</v>
      </c>
      <c r="E128" s="37">
        <v>74.7</v>
      </c>
      <c r="F128" s="37">
        <v>74.583333333333329</v>
      </c>
      <c r="G128" s="38">
        <v>73.36666666666666</v>
      </c>
      <c r="H128" s="38">
        <v>72.033333333333331</v>
      </c>
      <c r="I128" s="38">
        <v>70.816666666666663</v>
      </c>
      <c r="J128" s="38">
        <v>75.916666666666657</v>
      </c>
      <c r="K128" s="38">
        <v>77.133333333333326</v>
      </c>
      <c r="L128" s="38">
        <v>78.466666666666654</v>
      </c>
      <c r="M128" s="28">
        <v>75.8</v>
      </c>
      <c r="N128" s="28">
        <v>73.25</v>
      </c>
      <c r="O128" s="39">
        <v>52687296</v>
      </c>
      <c r="P128" s="40">
        <v>-3.9843877053179377E-2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44798</v>
      </c>
      <c r="E129" s="37">
        <v>2099.35</v>
      </c>
      <c r="F129" s="37">
        <v>2096.1833333333334</v>
      </c>
      <c r="G129" s="38">
        <v>2030.3666666666668</v>
      </c>
      <c r="H129" s="38">
        <v>1961.3833333333334</v>
      </c>
      <c r="I129" s="38">
        <v>1895.5666666666668</v>
      </c>
      <c r="J129" s="38">
        <v>2165.166666666667</v>
      </c>
      <c r="K129" s="38">
        <v>2230.9833333333336</v>
      </c>
      <c r="L129" s="38">
        <v>2299.9666666666667</v>
      </c>
      <c r="M129" s="28">
        <v>2162</v>
      </c>
      <c r="N129" s="28">
        <v>2027.2</v>
      </c>
      <c r="O129" s="39">
        <v>1125750</v>
      </c>
      <c r="P129" s="40">
        <v>-2.6588845654993514E-2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44798</v>
      </c>
      <c r="E130" s="37">
        <v>526.65</v>
      </c>
      <c r="F130" s="37">
        <v>523.58333333333326</v>
      </c>
      <c r="G130" s="38">
        <v>504.61666666666656</v>
      </c>
      <c r="H130" s="38">
        <v>482.58333333333331</v>
      </c>
      <c r="I130" s="38">
        <v>463.61666666666662</v>
      </c>
      <c r="J130" s="38">
        <v>545.61666666666656</v>
      </c>
      <c r="K130" s="38">
        <v>564.58333333333326</v>
      </c>
      <c r="L130" s="38">
        <v>586.61666666666645</v>
      </c>
      <c r="M130" s="28">
        <v>542.54999999999995</v>
      </c>
      <c r="N130" s="28">
        <v>501.55</v>
      </c>
      <c r="O130" s="39">
        <v>6621300</v>
      </c>
      <c r="P130" s="40">
        <v>5.5069553993976769E-2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44798</v>
      </c>
      <c r="E131" s="37">
        <v>383.25</v>
      </c>
      <c r="F131" s="37">
        <v>380.40000000000003</v>
      </c>
      <c r="G131" s="38">
        <v>375.45000000000005</v>
      </c>
      <c r="H131" s="38">
        <v>367.65000000000003</v>
      </c>
      <c r="I131" s="38">
        <v>362.70000000000005</v>
      </c>
      <c r="J131" s="38">
        <v>388.20000000000005</v>
      </c>
      <c r="K131" s="38">
        <v>393.15</v>
      </c>
      <c r="L131" s="38">
        <v>400.95000000000005</v>
      </c>
      <c r="M131" s="28">
        <v>385.35</v>
      </c>
      <c r="N131" s="28">
        <v>372.6</v>
      </c>
      <c r="O131" s="39">
        <v>14254000</v>
      </c>
      <c r="P131" s="40">
        <v>-0.21361580050755821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44798</v>
      </c>
      <c r="E132" s="37">
        <v>1809.45</v>
      </c>
      <c r="F132" s="37">
        <v>1808.6666666666667</v>
      </c>
      <c r="G132" s="38">
        <v>1794.0333333333335</v>
      </c>
      <c r="H132" s="38">
        <v>1778.6166666666668</v>
      </c>
      <c r="I132" s="38">
        <v>1763.9833333333336</v>
      </c>
      <c r="J132" s="38">
        <v>1824.0833333333335</v>
      </c>
      <c r="K132" s="38">
        <v>1838.7166666666667</v>
      </c>
      <c r="L132" s="38">
        <v>1854.1333333333334</v>
      </c>
      <c r="M132" s="28">
        <v>1823.3</v>
      </c>
      <c r="N132" s="28">
        <v>1793.25</v>
      </c>
      <c r="O132" s="39">
        <v>9540300</v>
      </c>
      <c r="P132" s="40">
        <v>-0.20683892851798275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44798</v>
      </c>
      <c r="E133" s="37">
        <v>4673.55</v>
      </c>
      <c r="F133" s="37">
        <v>4613.5333333333338</v>
      </c>
      <c r="G133" s="38">
        <v>4537.4666666666672</v>
      </c>
      <c r="H133" s="38">
        <v>4401.3833333333332</v>
      </c>
      <c r="I133" s="38">
        <v>4325.3166666666666</v>
      </c>
      <c r="J133" s="38">
        <v>4749.6166666666677</v>
      </c>
      <c r="K133" s="38">
        <v>4825.6833333333352</v>
      </c>
      <c r="L133" s="38">
        <v>4961.7666666666682</v>
      </c>
      <c r="M133" s="28">
        <v>4689.6000000000004</v>
      </c>
      <c r="N133" s="28">
        <v>4477.45</v>
      </c>
      <c r="O133" s="39">
        <v>1233300</v>
      </c>
      <c r="P133" s="40">
        <v>-8.8773135320846727E-2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44798</v>
      </c>
      <c r="E134" s="37">
        <v>3412.35</v>
      </c>
      <c r="F134" s="37">
        <v>3398.2333333333336</v>
      </c>
      <c r="G134" s="38">
        <v>3355.4666666666672</v>
      </c>
      <c r="H134" s="38">
        <v>3298.5833333333335</v>
      </c>
      <c r="I134" s="38">
        <v>3255.8166666666671</v>
      </c>
      <c r="J134" s="38">
        <v>3455.1166666666672</v>
      </c>
      <c r="K134" s="38">
        <v>3497.8833333333337</v>
      </c>
      <c r="L134" s="38">
        <v>3554.7666666666673</v>
      </c>
      <c r="M134" s="28">
        <v>3441</v>
      </c>
      <c r="N134" s="28">
        <v>3341.35</v>
      </c>
      <c r="O134" s="39">
        <v>1236400</v>
      </c>
      <c r="P134" s="40">
        <v>-0.1336883408071749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44798</v>
      </c>
      <c r="E135" s="37">
        <v>643.85</v>
      </c>
      <c r="F135" s="37">
        <v>643.73333333333335</v>
      </c>
      <c r="G135" s="38">
        <v>640.16666666666674</v>
      </c>
      <c r="H135" s="38">
        <v>636.48333333333335</v>
      </c>
      <c r="I135" s="38">
        <v>632.91666666666674</v>
      </c>
      <c r="J135" s="38">
        <v>647.41666666666674</v>
      </c>
      <c r="K135" s="38">
        <v>650.98333333333335</v>
      </c>
      <c r="L135" s="38">
        <v>654.66666666666674</v>
      </c>
      <c r="M135" s="28">
        <v>647.29999999999995</v>
      </c>
      <c r="N135" s="28">
        <v>640.04999999999995</v>
      </c>
      <c r="O135" s="39">
        <v>7643200</v>
      </c>
      <c r="P135" s="40">
        <v>-4.3709454429437411E-2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44798</v>
      </c>
      <c r="E136" s="37">
        <v>1154.3</v>
      </c>
      <c r="F136" s="37">
        <v>1149.3</v>
      </c>
      <c r="G136" s="38">
        <v>1141.75</v>
      </c>
      <c r="H136" s="38">
        <v>1129.2</v>
      </c>
      <c r="I136" s="38">
        <v>1121.6500000000001</v>
      </c>
      <c r="J136" s="38">
        <v>1161.8499999999999</v>
      </c>
      <c r="K136" s="38">
        <v>1169.3999999999996</v>
      </c>
      <c r="L136" s="38">
        <v>1181.9499999999998</v>
      </c>
      <c r="M136" s="28">
        <v>1156.8499999999999</v>
      </c>
      <c r="N136" s="28">
        <v>1136.75</v>
      </c>
      <c r="O136" s="39">
        <v>10845100</v>
      </c>
      <c r="P136" s="40">
        <v>-0.29895927601809957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44798</v>
      </c>
      <c r="E137" s="37">
        <v>198.05</v>
      </c>
      <c r="F137" s="37">
        <v>199.73333333333335</v>
      </c>
      <c r="G137" s="38">
        <v>190.8666666666667</v>
      </c>
      <c r="H137" s="38">
        <v>183.68333333333337</v>
      </c>
      <c r="I137" s="38">
        <v>174.81666666666672</v>
      </c>
      <c r="J137" s="38">
        <v>206.91666666666669</v>
      </c>
      <c r="K137" s="38">
        <v>215.78333333333336</v>
      </c>
      <c r="L137" s="38">
        <v>222.96666666666667</v>
      </c>
      <c r="M137" s="28">
        <v>208.6</v>
      </c>
      <c r="N137" s="28">
        <v>192.55</v>
      </c>
      <c r="O137" s="39">
        <v>24760000</v>
      </c>
      <c r="P137" s="40">
        <v>3.4252297410192145E-2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44798</v>
      </c>
      <c r="E138" s="37">
        <v>97.15</v>
      </c>
      <c r="F138" s="37">
        <v>96.166666666666671</v>
      </c>
      <c r="G138" s="38">
        <v>94.833333333333343</v>
      </c>
      <c r="H138" s="38">
        <v>92.516666666666666</v>
      </c>
      <c r="I138" s="38">
        <v>91.183333333333337</v>
      </c>
      <c r="J138" s="38">
        <v>98.483333333333348</v>
      </c>
      <c r="K138" s="38">
        <v>99.816666666666691</v>
      </c>
      <c r="L138" s="38">
        <v>102.13333333333335</v>
      </c>
      <c r="M138" s="28">
        <v>97.5</v>
      </c>
      <c r="N138" s="28">
        <v>93.85</v>
      </c>
      <c r="O138" s="39">
        <v>28908000</v>
      </c>
      <c r="P138" s="40">
        <v>-1.613232591382479E-2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44798</v>
      </c>
      <c r="E139" s="37">
        <v>517.5</v>
      </c>
      <c r="F139" s="37">
        <v>516.93333333333328</v>
      </c>
      <c r="G139" s="38">
        <v>513.06666666666661</v>
      </c>
      <c r="H139" s="38">
        <v>508.63333333333333</v>
      </c>
      <c r="I139" s="38">
        <v>504.76666666666665</v>
      </c>
      <c r="J139" s="38">
        <v>521.36666666666656</v>
      </c>
      <c r="K139" s="38">
        <v>525.23333333333312</v>
      </c>
      <c r="L139" s="38">
        <v>529.66666666666652</v>
      </c>
      <c r="M139" s="28">
        <v>520.79999999999995</v>
      </c>
      <c r="N139" s="28">
        <v>512.5</v>
      </c>
      <c r="O139" s="39">
        <v>9676800</v>
      </c>
      <c r="P139" s="40">
        <v>-0.10904872389791183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44798</v>
      </c>
      <c r="E140" s="37">
        <v>8689.65</v>
      </c>
      <c r="F140" s="37">
        <v>8680.7499999999982</v>
      </c>
      <c r="G140" s="38">
        <v>8613.4499999999971</v>
      </c>
      <c r="H140" s="38">
        <v>8537.2499999999982</v>
      </c>
      <c r="I140" s="38">
        <v>8469.9499999999971</v>
      </c>
      <c r="J140" s="38">
        <v>8756.9499999999971</v>
      </c>
      <c r="K140" s="38">
        <v>8824.2499999999964</v>
      </c>
      <c r="L140" s="38">
        <v>8900.4499999999971</v>
      </c>
      <c r="M140" s="28">
        <v>8748.0499999999993</v>
      </c>
      <c r="N140" s="28">
        <v>8604.5499999999993</v>
      </c>
      <c r="O140" s="39">
        <v>3836200</v>
      </c>
      <c r="P140" s="40">
        <v>-0.13048799836805006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44798</v>
      </c>
      <c r="E141" s="37">
        <v>784.3</v>
      </c>
      <c r="F141" s="37">
        <v>788.9666666666667</v>
      </c>
      <c r="G141" s="38">
        <v>775.43333333333339</v>
      </c>
      <c r="H141" s="38">
        <v>766.56666666666672</v>
      </c>
      <c r="I141" s="38">
        <v>753.03333333333342</v>
      </c>
      <c r="J141" s="38">
        <v>797.83333333333337</v>
      </c>
      <c r="K141" s="38">
        <v>811.36666666666667</v>
      </c>
      <c r="L141" s="38">
        <v>820.23333333333335</v>
      </c>
      <c r="M141" s="28">
        <v>802.5</v>
      </c>
      <c r="N141" s="28">
        <v>780.1</v>
      </c>
      <c r="O141" s="39">
        <v>15205000</v>
      </c>
      <c r="P141" s="40">
        <v>-8.3965109643759674E-3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44798</v>
      </c>
      <c r="E142" s="37">
        <v>1390.95</v>
      </c>
      <c r="F142" s="37">
        <v>1393.3166666666666</v>
      </c>
      <c r="G142" s="38">
        <v>1383.6333333333332</v>
      </c>
      <c r="H142" s="38">
        <v>1376.3166666666666</v>
      </c>
      <c r="I142" s="38">
        <v>1366.6333333333332</v>
      </c>
      <c r="J142" s="38">
        <v>1400.6333333333332</v>
      </c>
      <c r="K142" s="38">
        <v>1410.3166666666666</v>
      </c>
      <c r="L142" s="38">
        <v>1417.6333333333332</v>
      </c>
      <c r="M142" s="28">
        <v>1403</v>
      </c>
      <c r="N142" s="28">
        <v>1386</v>
      </c>
      <c r="O142" s="39">
        <v>2779200</v>
      </c>
      <c r="P142" s="40">
        <v>-0.19471488178025034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44798</v>
      </c>
      <c r="E143" s="37">
        <v>1517.05</v>
      </c>
      <c r="F143" s="37">
        <v>1508.1499999999999</v>
      </c>
      <c r="G143" s="38">
        <v>1477.9999999999998</v>
      </c>
      <c r="H143" s="38">
        <v>1438.9499999999998</v>
      </c>
      <c r="I143" s="38">
        <v>1408.7999999999997</v>
      </c>
      <c r="J143" s="38">
        <v>1547.1999999999998</v>
      </c>
      <c r="K143" s="38">
        <v>1577.35</v>
      </c>
      <c r="L143" s="38">
        <v>1616.3999999999999</v>
      </c>
      <c r="M143" s="28">
        <v>1538.3</v>
      </c>
      <c r="N143" s="28">
        <v>1469.1</v>
      </c>
      <c r="O143" s="39">
        <v>779400</v>
      </c>
      <c r="P143" s="40">
        <v>-9.8855359001040588E-2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44798</v>
      </c>
      <c r="E144" s="37">
        <v>831.4</v>
      </c>
      <c r="F144" s="37">
        <v>829.58333333333337</v>
      </c>
      <c r="G144" s="38">
        <v>824.81666666666672</v>
      </c>
      <c r="H144" s="38">
        <v>818.23333333333335</v>
      </c>
      <c r="I144" s="38">
        <v>813.4666666666667</v>
      </c>
      <c r="J144" s="38">
        <v>836.16666666666674</v>
      </c>
      <c r="K144" s="38">
        <v>840.93333333333339</v>
      </c>
      <c r="L144" s="38">
        <v>847.51666666666677</v>
      </c>
      <c r="M144" s="28">
        <v>834.35</v>
      </c>
      <c r="N144" s="28">
        <v>823</v>
      </c>
      <c r="O144" s="39">
        <v>1329900</v>
      </c>
      <c r="P144" s="40">
        <v>-0.1773220747889023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44798</v>
      </c>
      <c r="E145" s="37">
        <v>735.7</v>
      </c>
      <c r="F145" s="37">
        <v>734.55000000000007</v>
      </c>
      <c r="G145" s="38">
        <v>726.15000000000009</v>
      </c>
      <c r="H145" s="38">
        <v>716.6</v>
      </c>
      <c r="I145" s="38">
        <v>708.2</v>
      </c>
      <c r="J145" s="38">
        <v>744.10000000000014</v>
      </c>
      <c r="K145" s="38">
        <v>752.5</v>
      </c>
      <c r="L145" s="38">
        <v>762.05000000000018</v>
      </c>
      <c r="M145" s="28">
        <v>742.95</v>
      </c>
      <c r="N145" s="28">
        <v>725</v>
      </c>
      <c r="O145" s="39">
        <v>3420800</v>
      </c>
      <c r="P145" s="40">
        <v>-5.7319223985890649E-2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44798</v>
      </c>
      <c r="E146" s="37">
        <v>3340.85</v>
      </c>
      <c r="F146" s="37">
        <v>3290.7833333333328</v>
      </c>
      <c r="G146" s="38">
        <v>3227.1166666666659</v>
      </c>
      <c r="H146" s="38">
        <v>3113.3833333333332</v>
      </c>
      <c r="I146" s="38">
        <v>3049.7166666666662</v>
      </c>
      <c r="J146" s="38">
        <v>3404.5166666666655</v>
      </c>
      <c r="K146" s="38">
        <v>3468.1833333333325</v>
      </c>
      <c r="L146" s="38">
        <v>3581.9166666666652</v>
      </c>
      <c r="M146" s="28">
        <v>3354.45</v>
      </c>
      <c r="N146" s="28">
        <v>3177.05</v>
      </c>
      <c r="O146" s="39">
        <v>2705400</v>
      </c>
      <c r="P146" s="40">
        <v>-7.3302733438377746E-2</v>
      </c>
    </row>
    <row r="147" spans="1:16" ht="12.75" customHeight="1">
      <c r="A147" s="28">
        <v>137</v>
      </c>
      <c r="B147" s="29" t="s">
        <v>49</v>
      </c>
      <c r="C147" s="30" t="s">
        <v>839</v>
      </c>
      <c r="D147" s="31">
        <v>44798</v>
      </c>
      <c r="E147" s="37">
        <v>128.55000000000001</v>
      </c>
      <c r="F147" s="37">
        <v>129.13333333333335</v>
      </c>
      <c r="G147" s="38">
        <v>127.3666666666667</v>
      </c>
      <c r="H147" s="38">
        <v>126.18333333333335</v>
      </c>
      <c r="I147" s="38">
        <v>124.4166666666667</v>
      </c>
      <c r="J147" s="38">
        <v>130.31666666666672</v>
      </c>
      <c r="K147" s="38">
        <v>132.08333333333337</v>
      </c>
      <c r="L147" s="38">
        <v>133.26666666666671</v>
      </c>
      <c r="M147" s="28">
        <v>130.9</v>
      </c>
      <c r="N147" s="28">
        <v>127.95</v>
      </c>
      <c r="O147" s="39">
        <v>38025000</v>
      </c>
      <c r="P147" s="40">
        <v>-0.12534934271814513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44798</v>
      </c>
      <c r="E148" s="37">
        <v>2248</v>
      </c>
      <c r="F148" s="37">
        <v>2247.8333333333335</v>
      </c>
      <c r="G148" s="38">
        <v>2227.2166666666672</v>
      </c>
      <c r="H148" s="38">
        <v>2206.4333333333338</v>
      </c>
      <c r="I148" s="38">
        <v>2185.8166666666675</v>
      </c>
      <c r="J148" s="38">
        <v>2268.6166666666668</v>
      </c>
      <c r="K148" s="38">
        <v>2289.2333333333327</v>
      </c>
      <c r="L148" s="38">
        <v>2310.0166666666664</v>
      </c>
      <c r="M148" s="28">
        <v>2268.4499999999998</v>
      </c>
      <c r="N148" s="28">
        <v>2227.0500000000002</v>
      </c>
      <c r="O148" s="39">
        <v>2292500</v>
      </c>
      <c r="P148" s="40">
        <v>-1.4741275571600482E-2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44798</v>
      </c>
      <c r="E149" s="37">
        <v>82560.100000000006</v>
      </c>
      <c r="F149" s="37">
        <v>81776.933333333334</v>
      </c>
      <c r="G149" s="38">
        <v>80764.666666666672</v>
      </c>
      <c r="H149" s="38">
        <v>78969.233333333337</v>
      </c>
      <c r="I149" s="38">
        <v>77956.966666666674</v>
      </c>
      <c r="J149" s="38">
        <v>83572.366666666669</v>
      </c>
      <c r="K149" s="38">
        <v>84584.633333333331</v>
      </c>
      <c r="L149" s="38">
        <v>86380.066666666666</v>
      </c>
      <c r="M149" s="28">
        <v>82789.2</v>
      </c>
      <c r="N149" s="28">
        <v>79981.5</v>
      </c>
      <c r="O149" s="39">
        <v>84120</v>
      </c>
      <c r="P149" s="40">
        <v>-0.13829133374308544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44798</v>
      </c>
      <c r="E150" s="37">
        <v>1070.5999999999999</v>
      </c>
      <c r="F150" s="37">
        <v>1062.2166666666665</v>
      </c>
      <c r="G150" s="38">
        <v>1039.383333333333</v>
      </c>
      <c r="H150" s="38">
        <v>1008.1666666666665</v>
      </c>
      <c r="I150" s="38">
        <v>985.33333333333303</v>
      </c>
      <c r="J150" s="38">
        <v>1093.4333333333329</v>
      </c>
      <c r="K150" s="38">
        <v>1116.2666666666664</v>
      </c>
      <c r="L150" s="38">
        <v>1147.4833333333329</v>
      </c>
      <c r="M150" s="28">
        <v>1085.05</v>
      </c>
      <c r="N150" s="28">
        <v>1031</v>
      </c>
      <c r="O150" s="39">
        <v>4978125</v>
      </c>
      <c r="P150" s="40">
        <v>-8.03602355386214E-2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44798</v>
      </c>
      <c r="E151" s="37">
        <v>289.5</v>
      </c>
      <c r="F151" s="37">
        <v>288.5333333333333</v>
      </c>
      <c r="G151" s="38">
        <v>283.41666666666663</v>
      </c>
      <c r="H151" s="38">
        <v>277.33333333333331</v>
      </c>
      <c r="I151" s="38">
        <v>272.21666666666664</v>
      </c>
      <c r="J151" s="38">
        <v>294.61666666666662</v>
      </c>
      <c r="K151" s="38">
        <v>299.73333333333329</v>
      </c>
      <c r="L151" s="38">
        <v>305.81666666666661</v>
      </c>
      <c r="M151" s="28">
        <v>293.64999999999998</v>
      </c>
      <c r="N151" s="28">
        <v>282.45</v>
      </c>
      <c r="O151" s="39">
        <v>2171200</v>
      </c>
      <c r="P151" s="40">
        <v>-0.17956469165659009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44798</v>
      </c>
      <c r="E152" s="37">
        <v>75.7</v>
      </c>
      <c r="F152" s="37">
        <v>75.95</v>
      </c>
      <c r="G152" s="38">
        <v>74.900000000000006</v>
      </c>
      <c r="H152" s="38">
        <v>74.100000000000009</v>
      </c>
      <c r="I152" s="38">
        <v>73.050000000000011</v>
      </c>
      <c r="J152" s="38">
        <v>76.75</v>
      </c>
      <c r="K152" s="38">
        <v>77.799999999999983</v>
      </c>
      <c r="L152" s="38">
        <v>78.599999999999994</v>
      </c>
      <c r="M152" s="28">
        <v>77</v>
      </c>
      <c r="N152" s="28">
        <v>75.150000000000006</v>
      </c>
      <c r="O152" s="39">
        <v>64553250</v>
      </c>
      <c r="P152" s="40">
        <v>-3.9278937381404172E-2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44798</v>
      </c>
      <c r="E153" s="37">
        <v>4101.05</v>
      </c>
      <c r="F153" s="37">
        <v>4048.4833333333336</v>
      </c>
      <c r="G153" s="38">
        <v>3982.5166666666673</v>
      </c>
      <c r="H153" s="38">
        <v>3863.9833333333336</v>
      </c>
      <c r="I153" s="38">
        <v>3798.0166666666673</v>
      </c>
      <c r="J153" s="38">
        <v>4167.0166666666673</v>
      </c>
      <c r="K153" s="38">
        <v>4232.9833333333336</v>
      </c>
      <c r="L153" s="38">
        <v>4351.5166666666673</v>
      </c>
      <c r="M153" s="28">
        <v>4114.45</v>
      </c>
      <c r="N153" s="28">
        <v>3929.95</v>
      </c>
      <c r="O153" s="39">
        <v>1460625</v>
      </c>
      <c r="P153" s="40">
        <v>-7.5480655115119866E-2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44798</v>
      </c>
      <c r="E154" s="37">
        <v>4284.1000000000004</v>
      </c>
      <c r="F154" s="37">
        <v>4297.9833333333327</v>
      </c>
      <c r="G154" s="38">
        <v>4243.2666666666655</v>
      </c>
      <c r="H154" s="38">
        <v>4202.4333333333325</v>
      </c>
      <c r="I154" s="38">
        <v>4147.7166666666653</v>
      </c>
      <c r="J154" s="38">
        <v>4338.8166666666657</v>
      </c>
      <c r="K154" s="38">
        <v>4393.5333333333328</v>
      </c>
      <c r="L154" s="38">
        <v>4434.3666666666659</v>
      </c>
      <c r="M154" s="28">
        <v>4352.7</v>
      </c>
      <c r="N154" s="28">
        <v>4257.1499999999996</v>
      </c>
      <c r="O154" s="39">
        <v>520425</v>
      </c>
      <c r="P154" s="40">
        <v>-0.2470703125</v>
      </c>
    </row>
    <row r="155" spans="1:16" ht="12.75" customHeight="1">
      <c r="A155" s="28">
        <v>145</v>
      </c>
      <c r="B155" s="29" t="s">
        <v>56</v>
      </c>
      <c r="C155" s="30" t="s">
        <v>166</v>
      </c>
      <c r="D155" s="31">
        <v>44798</v>
      </c>
      <c r="E155" s="37">
        <v>19191.349999999999</v>
      </c>
      <c r="F155" s="37">
        <v>19057.100000000002</v>
      </c>
      <c r="G155" s="38">
        <v>18664.250000000004</v>
      </c>
      <c r="H155" s="38">
        <v>18137.150000000001</v>
      </c>
      <c r="I155" s="38">
        <v>17744.300000000003</v>
      </c>
      <c r="J155" s="38">
        <v>19584.200000000004</v>
      </c>
      <c r="K155" s="38">
        <v>19977.050000000003</v>
      </c>
      <c r="L155" s="38">
        <v>20504.150000000005</v>
      </c>
      <c r="M155" s="28">
        <v>19449.95</v>
      </c>
      <c r="N155" s="28">
        <v>18530</v>
      </c>
      <c r="O155" s="39">
        <v>395240</v>
      </c>
      <c r="P155" s="40">
        <v>-6.5272916469586606E-2</v>
      </c>
    </row>
    <row r="156" spans="1:16" ht="12.75" customHeight="1">
      <c r="A156" s="28">
        <v>146</v>
      </c>
      <c r="B156" s="29" t="s">
        <v>119</v>
      </c>
      <c r="C156" s="30" t="s">
        <v>167</v>
      </c>
      <c r="D156" s="31">
        <v>44798</v>
      </c>
      <c r="E156" s="37">
        <v>106.05</v>
      </c>
      <c r="F156" s="37">
        <v>106.18333333333334</v>
      </c>
      <c r="G156" s="38">
        <v>104.56666666666668</v>
      </c>
      <c r="H156" s="38">
        <v>103.08333333333334</v>
      </c>
      <c r="I156" s="38">
        <v>101.46666666666668</v>
      </c>
      <c r="J156" s="38">
        <v>107.66666666666667</v>
      </c>
      <c r="K156" s="38">
        <v>109.28333333333335</v>
      </c>
      <c r="L156" s="38">
        <v>110.76666666666667</v>
      </c>
      <c r="M156" s="28">
        <v>107.8</v>
      </c>
      <c r="N156" s="28">
        <v>104.7</v>
      </c>
      <c r="O156" s="39">
        <v>75877500</v>
      </c>
      <c r="P156" s="40">
        <v>-8.1508515815085156E-2</v>
      </c>
    </row>
    <row r="157" spans="1:16" ht="12.75" customHeight="1">
      <c r="A157" s="28">
        <v>147</v>
      </c>
      <c r="B157" s="29" t="s">
        <v>168</v>
      </c>
      <c r="C157" s="30" t="s">
        <v>169</v>
      </c>
      <c r="D157" s="31">
        <v>44798</v>
      </c>
      <c r="E157" s="37">
        <v>148.1</v>
      </c>
      <c r="F157" s="37">
        <v>147.68333333333331</v>
      </c>
      <c r="G157" s="38">
        <v>147.01666666666662</v>
      </c>
      <c r="H157" s="38">
        <v>145.93333333333331</v>
      </c>
      <c r="I157" s="38">
        <v>145.26666666666662</v>
      </c>
      <c r="J157" s="38">
        <v>148.76666666666662</v>
      </c>
      <c r="K157" s="38">
        <v>149.43333333333331</v>
      </c>
      <c r="L157" s="38">
        <v>150.51666666666662</v>
      </c>
      <c r="M157" s="28">
        <v>148.35</v>
      </c>
      <c r="N157" s="28">
        <v>146.6</v>
      </c>
      <c r="O157" s="39">
        <v>62933700</v>
      </c>
      <c r="P157" s="40">
        <v>-0.2763796041420894</v>
      </c>
    </row>
    <row r="158" spans="1:16" ht="12.75" customHeight="1">
      <c r="A158" s="28">
        <v>148</v>
      </c>
      <c r="B158" s="29" t="s">
        <v>96</v>
      </c>
      <c r="C158" s="30" t="s">
        <v>268</v>
      </c>
      <c r="D158" s="31">
        <v>44798</v>
      </c>
      <c r="E158" s="37">
        <v>903.7</v>
      </c>
      <c r="F158" s="37">
        <v>905.98333333333323</v>
      </c>
      <c r="G158" s="38">
        <v>890.71666666666647</v>
      </c>
      <c r="H158" s="38">
        <v>877.73333333333323</v>
      </c>
      <c r="I158" s="38">
        <v>862.46666666666647</v>
      </c>
      <c r="J158" s="38">
        <v>918.96666666666647</v>
      </c>
      <c r="K158" s="38">
        <v>934.23333333333312</v>
      </c>
      <c r="L158" s="38">
        <v>947.21666666666647</v>
      </c>
      <c r="M158" s="28">
        <v>921.25</v>
      </c>
      <c r="N158" s="28">
        <v>893</v>
      </c>
      <c r="O158" s="39">
        <v>5295500</v>
      </c>
      <c r="P158" s="40">
        <v>-8.8224659515487525E-2</v>
      </c>
    </row>
    <row r="159" spans="1:16" ht="12.75" customHeight="1">
      <c r="A159" s="28">
        <v>149</v>
      </c>
      <c r="B159" s="29" t="s">
        <v>86</v>
      </c>
      <c r="C159" s="30" t="s">
        <v>444</v>
      </c>
      <c r="D159" s="31">
        <v>44798</v>
      </c>
      <c r="E159" s="37">
        <v>3122.9</v>
      </c>
      <c r="F159" s="37">
        <v>3110.1666666666665</v>
      </c>
      <c r="G159" s="38">
        <v>3091.333333333333</v>
      </c>
      <c r="H159" s="38">
        <v>3059.7666666666664</v>
      </c>
      <c r="I159" s="38">
        <v>3040.9333333333329</v>
      </c>
      <c r="J159" s="38">
        <v>3141.7333333333331</v>
      </c>
      <c r="K159" s="38">
        <v>3160.5666666666662</v>
      </c>
      <c r="L159" s="38">
        <v>3192.1333333333332</v>
      </c>
      <c r="M159" s="28">
        <v>3129</v>
      </c>
      <c r="N159" s="28">
        <v>3078.6</v>
      </c>
      <c r="O159" s="39">
        <v>426000</v>
      </c>
      <c r="P159" s="40">
        <v>-6.5298507462686565E-3</v>
      </c>
    </row>
    <row r="160" spans="1:16" ht="12.75" customHeight="1">
      <c r="A160" s="28">
        <v>150</v>
      </c>
      <c r="B160" s="29" t="s">
        <v>79</v>
      </c>
      <c r="C160" s="30" t="s">
        <v>170</v>
      </c>
      <c r="D160" s="31">
        <v>44798</v>
      </c>
      <c r="E160" s="37">
        <v>127.85</v>
      </c>
      <c r="F160" s="37">
        <v>127.13333333333333</v>
      </c>
      <c r="G160" s="38">
        <v>126.21666666666664</v>
      </c>
      <c r="H160" s="38">
        <v>124.58333333333331</v>
      </c>
      <c r="I160" s="38">
        <v>123.66666666666663</v>
      </c>
      <c r="J160" s="38">
        <v>128.76666666666665</v>
      </c>
      <c r="K160" s="38">
        <v>129.68333333333334</v>
      </c>
      <c r="L160" s="38">
        <v>131.31666666666666</v>
      </c>
      <c r="M160" s="28">
        <v>128.05000000000001</v>
      </c>
      <c r="N160" s="28">
        <v>125.5</v>
      </c>
      <c r="O160" s="39">
        <v>45957450</v>
      </c>
      <c r="P160" s="40">
        <v>-0.39239539855441313</v>
      </c>
    </row>
    <row r="161" spans="1:16" ht="12.75" customHeight="1">
      <c r="A161" s="28">
        <v>151</v>
      </c>
      <c r="B161" s="29" t="s">
        <v>40</v>
      </c>
      <c r="C161" s="30" t="s">
        <v>171</v>
      </c>
      <c r="D161" s="31">
        <v>44798</v>
      </c>
      <c r="E161" s="37">
        <v>47749.35</v>
      </c>
      <c r="F161" s="37">
        <v>47720.433333333327</v>
      </c>
      <c r="G161" s="38">
        <v>47078.866666666654</v>
      </c>
      <c r="H161" s="38">
        <v>46408.383333333324</v>
      </c>
      <c r="I161" s="38">
        <v>45766.816666666651</v>
      </c>
      <c r="J161" s="38">
        <v>48390.916666666657</v>
      </c>
      <c r="K161" s="38">
        <v>49032.483333333323</v>
      </c>
      <c r="L161" s="38">
        <v>49702.96666666666</v>
      </c>
      <c r="M161" s="28">
        <v>48362</v>
      </c>
      <c r="N161" s="28">
        <v>47049.95</v>
      </c>
      <c r="O161" s="39">
        <v>101595</v>
      </c>
      <c r="P161" s="40">
        <v>-0.20007086335183655</v>
      </c>
    </row>
    <row r="162" spans="1:16" ht="12.75" customHeight="1">
      <c r="A162" s="28">
        <v>152</v>
      </c>
      <c r="B162" s="29" t="s">
        <v>47</v>
      </c>
      <c r="C162" s="30" t="s">
        <v>172</v>
      </c>
      <c r="D162" s="31">
        <v>44798</v>
      </c>
      <c r="E162" s="37">
        <v>1847.85</v>
      </c>
      <c r="F162" s="37">
        <v>1851.1499999999999</v>
      </c>
      <c r="G162" s="38">
        <v>1809.5499999999997</v>
      </c>
      <c r="H162" s="38">
        <v>1771.2499999999998</v>
      </c>
      <c r="I162" s="38">
        <v>1729.6499999999996</v>
      </c>
      <c r="J162" s="38">
        <v>1889.4499999999998</v>
      </c>
      <c r="K162" s="38">
        <v>1931.0499999999997</v>
      </c>
      <c r="L162" s="38">
        <v>1969.35</v>
      </c>
      <c r="M162" s="28">
        <v>1892.75</v>
      </c>
      <c r="N162" s="28">
        <v>1812.85</v>
      </c>
      <c r="O162" s="39">
        <v>3682250</v>
      </c>
      <c r="P162" s="40">
        <v>-0.13668600902643455</v>
      </c>
    </row>
    <row r="163" spans="1:16" ht="12.75" customHeight="1">
      <c r="A163" s="28">
        <v>153</v>
      </c>
      <c r="B163" s="29" t="s">
        <v>86</v>
      </c>
      <c r="C163" s="30" t="s">
        <v>449</v>
      </c>
      <c r="D163" s="31">
        <v>44798</v>
      </c>
      <c r="E163" s="37">
        <v>3538.2</v>
      </c>
      <c r="F163" s="37">
        <v>3510.6</v>
      </c>
      <c r="G163" s="38">
        <v>3470.2</v>
      </c>
      <c r="H163" s="38">
        <v>3402.2</v>
      </c>
      <c r="I163" s="38">
        <v>3361.7999999999997</v>
      </c>
      <c r="J163" s="38">
        <v>3578.6</v>
      </c>
      <c r="K163" s="38">
        <v>3619.0000000000005</v>
      </c>
      <c r="L163" s="38">
        <v>3687</v>
      </c>
      <c r="M163" s="28">
        <v>3551</v>
      </c>
      <c r="N163" s="28">
        <v>3442.6</v>
      </c>
      <c r="O163" s="39">
        <v>722850</v>
      </c>
      <c r="P163" s="40">
        <v>-0.12381818181818181</v>
      </c>
    </row>
    <row r="164" spans="1:16" ht="12.75" customHeight="1">
      <c r="A164" s="28">
        <v>154</v>
      </c>
      <c r="B164" s="29" t="s">
        <v>79</v>
      </c>
      <c r="C164" s="30" t="s">
        <v>173</v>
      </c>
      <c r="D164" s="31">
        <v>44798</v>
      </c>
      <c r="E164" s="37">
        <v>221.3</v>
      </c>
      <c r="F164" s="37">
        <v>222.33333333333334</v>
      </c>
      <c r="G164" s="38">
        <v>219.26666666666668</v>
      </c>
      <c r="H164" s="38">
        <v>217.23333333333335</v>
      </c>
      <c r="I164" s="38">
        <v>214.16666666666669</v>
      </c>
      <c r="J164" s="38">
        <v>224.36666666666667</v>
      </c>
      <c r="K164" s="38">
        <v>227.43333333333334</v>
      </c>
      <c r="L164" s="38">
        <v>229.46666666666667</v>
      </c>
      <c r="M164" s="28">
        <v>225.4</v>
      </c>
      <c r="N164" s="28">
        <v>220.3</v>
      </c>
      <c r="O164" s="39">
        <v>12222000</v>
      </c>
      <c r="P164" s="40">
        <v>-0.11607724018225211</v>
      </c>
    </row>
    <row r="165" spans="1:16" ht="12.75" customHeight="1">
      <c r="A165" s="28">
        <v>155</v>
      </c>
      <c r="B165" s="29" t="s">
        <v>63</v>
      </c>
      <c r="C165" s="30" t="s">
        <v>174</v>
      </c>
      <c r="D165" s="31">
        <v>44798</v>
      </c>
      <c r="E165" s="37">
        <v>115.1</v>
      </c>
      <c r="F165" s="37">
        <v>114.93333333333334</v>
      </c>
      <c r="G165" s="38">
        <v>114.41666666666667</v>
      </c>
      <c r="H165" s="38">
        <v>113.73333333333333</v>
      </c>
      <c r="I165" s="38">
        <v>113.21666666666667</v>
      </c>
      <c r="J165" s="38">
        <v>115.61666666666667</v>
      </c>
      <c r="K165" s="38">
        <v>116.13333333333333</v>
      </c>
      <c r="L165" s="38">
        <v>116.81666666666668</v>
      </c>
      <c r="M165" s="28">
        <v>115.45</v>
      </c>
      <c r="N165" s="28">
        <v>114.25</v>
      </c>
      <c r="O165" s="39">
        <v>29425200</v>
      </c>
      <c r="P165" s="40">
        <v>-0.22829268292682928</v>
      </c>
    </row>
    <row r="166" spans="1:16" ht="12.75" customHeight="1">
      <c r="A166" s="28">
        <v>156</v>
      </c>
      <c r="B166" s="29" t="s">
        <v>56</v>
      </c>
      <c r="C166" s="30" t="s">
        <v>176</v>
      </c>
      <c r="D166" s="31">
        <v>44798</v>
      </c>
      <c r="E166" s="37">
        <v>2412.1</v>
      </c>
      <c r="F166" s="37">
        <v>2394.9</v>
      </c>
      <c r="G166" s="38">
        <v>2370.25</v>
      </c>
      <c r="H166" s="38">
        <v>2328.4</v>
      </c>
      <c r="I166" s="38">
        <v>2303.75</v>
      </c>
      <c r="J166" s="38">
        <v>2436.75</v>
      </c>
      <c r="K166" s="38">
        <v>2461.4000000000005</v>
      </c>
      <c r="L166" s="38">
        <v>2503.25</v>
      </c>
      <c r="M166" s="28">
        <v>2419.5500000000002</v>
      </c>
      <c r="N166" s="28">
        <v>2353.0500000000002</v>
      </c>
      <c r="O166" s="39">
        <v>2867250</v>
      </c>
      <c r="P166" s="40">
        <v>-6.0687960687960688E-2</v>
      </c>
    </row>
    <row r="167" spans="1:16" ht="12.75" customHeight="1">
      <c r="A167" s="28">
        <v>157</v>
      </c>
      <c r="B167" s="29" t="s">
        <v>38</v>
      </c>
      <c r="C167" s="30" t="s">
        <v>177</v>
      </c>
      <c r="D167" s="31">
        <v>44798</v>
      </c>
      <c r="E167" s="37">
        <v>3080.2</v>
      </c>
      <c r="F167" s="37">
        <v>3081.6833333333329</v>
      </c>
      <c r="G167" s="38">
        <v>3053.9166666666661</v>
      </c>
      <c r="H167" s="38">
        <v>3027.6333333333332</v>
      </c>
      <c r="I167" s="38">
        <v>2999.8666666666663</v>
      </c>
      <c r="J167" s="38">
        <v>3107.9666666666658</v>
      </c>
      <c r="K167" s="38">
        <v>3135.7333333333331</v>
      </c>
      <c r="L167" s="38">
        <v>3162.0166666666655</v>
      </c>
      <c r="M167" s="28">
        <v>3109.45</v>
      </c>
      <c r="N167" s="28">
        <v>3055.4</v>
      </c>
      <c r="O167" s="39">
        <v>1725500</v>
      </c>
      <c r="P167" s="40">
        <v>-9.8837968403185789E-2</v>
      </c>
    </row>
    <row r="168" spans="1:16" ht="12.75" customHeight="1">
      <c r="A168" s="28">
        <v>158</v>
      </c>
      <c r="B168" s="29" t="s">
        <v>58</v>
      </c>
      <c r="C168" s="30" t="s">
        <v>178</v>
      </c>
      <c r="D168" s="31">
        <v>44798</v>
      </c>
      <c r="E168" s="37">
        <v>32.85</v>
      </c>
      <c r="F168" s="37">
        <v>32.950000000000003</v>
      </c>
      <c r="G168" s="38">
        <v>32.200000000000003</v>
      </c>
      <c r="H168" s="38">
        <v>31.549999999999997</v>
      </c>
      <c r="I168" s="38">
        <v>30.799999999999997</v>
      </c>
      <c r="J168" s="38">
        <v>33.600000000000009</v>
      </c>
      <c r="K168" s="38">
        <v>34.350000000000009</v>
      </c>
      <c r="L168" s="38">
        <v>35.000000000000014</v>
      </c>
      <c r="M168" s="28">
        <v>33.700000000000003</v>
      </c>
      <c r="N168" s="28">
        <v>32.299999999999997</v>
      </c>
      <c r="O168" s="39">
        <v>206448000</v>
      </c>
      <c r="P168" s="40">
        <v>-0.20835634087980859</v>
      </c>
    </row>
    <row r="169" spans="1:16" ht="12.75" customHeight="1">
      <c r="A169" s="28">
        <v>159</v>
      </c>
      <c r="B169" s="29" t="s">
        <v>44</v>
      </c>
      <c r="C169" s="30" t="s">
        <v>270</v>
      </c>
      <c r="D169" s="31">
        <v>44798</v>
      </c>
      <c r="E169" s="37">
        <v>2272.5</v>
      </c>
      <c r="F169" s="37">
        <v>2258.5833333333335</v>
      </c>
      <c r="G169" s="38">
        <v>2225.166666666667</v>
      </c>
      <c r="H169" s="38">
        <v>2177.8333333333335</v>
      </c>
      <c r="I169" s="38">
        <v>2144.416666666667</v>
      </c>
      <c r="J169" s="38">
        <v>2305.916666666667</v>
      </c>
      <c r="K169" s="38">
        <v>2339.3333333333339</v>
      </c>
      <c r="L169" s="38">
        <v>2386.666666666667</v>
      </c>
      <c r="M169" s="28">
        <v>2292</v>
      </c>
      <c r="N169" s="28">
        <v>2211.25</v>
      </c>
      <c r="O169" s="39">
        <v>1162800</v>
      </c>
      <c r="P169" s="40">
        <v>-9.3969144460028048E-2</v>
      </c>
    </row>
    <row r="170" spans="1:16" ht="12.75" customHeight="1">
      <c r="A170" s="28">
        <v>160</v>
      </c>
      <c r="B170" s="29" t="s">
        <v>168</v>
      </c>
      <c r="C170" s="30" t="s">
        <v>179</v>
      </c>
      <c r="D170" s="31">
        <v>44798</v>
      </c>
      <c r="E170" s="37">
        <v>213.1</v>
      </c>
      <c r="F170" s="37">
        <v>211.85</v>
      </c>
      <c r="G170" s="38">
        <v>210.2</v>
      </c>
      <c r="H170" s="38">
        <v>207.29999999999998</v>
      </c>
      <c r="I170" s="38">
        <v>205.64999999999998</v>
      </c>
      <c r="J170" s="38">
        <v>214.75</v>
      </c>
      <c r="K170" s="38">
        <v>216.40000000000003</v>
      </c>
      <c r="L170" s="38">
        <v>219.3</v>
      </c>
      <c r="M170" s="28">
        <v>213.5</v>
      </c>
      <c r="N170" s="28">
        <v>208.95</v>
      </c>
      <c r="O170" s="39">
        <v>49596300</v>
      </c>
      <c r="P170" s="40">
        <v>-0.12914236950647134</v>
      </c>
    </row>
    <row r="171" spans="1:16" ht="12.75" customHeight="1">
      <c r="A171" s="28">
        <v>161</v>
      </c>
      <c r="B171" s="29" t="s">
        <v>180</v>
      </c>
      <c r="C171" s="30" t="s">
        <v>181</v>
      </c>
      <c r="D171" s="31">
        <v>44798</v>
      </c>
      <c r="E171" s="37">
        <v>2050.9</v>
      </c>
      <c r="F171" s="37">
        <v>2048.4500000000003</v>
      </c>
      <c r="G171" s="38">
        <v>2032.9500000000007</v>
      </c>
      <c r="H171" s="38">
        <v>2015.0000000000005</v>
      </c>
      <c r="I171" s="38">
        <v>1999.5000000000009</v>
      </c>
      <c r="J171" s="38">
        <v>2066.4000000000005</v>
      </c>
      <c r="K171" s="38">
        <v>2081.8999999999996</v>
      </c>
      <c r="L171" s="38">
        <v>2099.8500000000004</v>
      </c>
      <c r="M171" s="28">
        <v>2063.9499999999998</v>
      </c>
      <c r="N171" s="28">
        <v>2030.5</v>
      </c>
      <c r="O171" s="39">
        <v>2476595</v>
      </c>
      <c r="P171" s="40">
        <v>-0.13749114103472715</v>
      </c>
    </row>
    <row r="172" spans="1:16" ht="12.75" customHeight="1">
      <c r="A172" s="28">
        <v>162</v>
      </c>
      <c r="B172" s="29" t="s">
        <v>44</v>
      </c>
      <c r="C172" s="30" t="s">
        <v>461</v>
      </c>
      <c r="D172" s="31">
        <v>44798</v>
      </c>
      <c r="E172" s="37">
        <v>167.8</v>
      </c>
      <c r="F172" s="37">
        <v>166.01666666666665</v>
      </c>
      <c r="G172" s="38">
        <v>163.68333333333331</v>
      </c>
      <c r="H172" s="38">
        <v>159.56666666666666</v>
      </c>
      <c r="I172" s="38">
        <v>157.23333333333332</v>
      </c>
      <c r="J172" s="38">
        <v>170.1333333333333</v>
      </c>
      <c r="K172" s="38">
        <v>172.46666666666667</v>
      </c>
      <c r="L172" s="38">
        <v>176.58333333333329</v>
      </c>
      <c r="M172" s="28">
        <v>168.35</v>
      </c>
      <c r="N172" s="28">
        <v>161.9</v>
      </c>
      <c r="O172" s="39">
        <v>9306500</v>
      </c>
      <c r="P172" s="40">
        <v>-3.7593984962406017E-4</v>
      </c>
    </row>
    <row r="173" spans="1:16" ht="12.75" customHeight="1">
      <c r="A173" s="28">
        <v>163</v>
      </c>
      <c r="B173" s="29" t="s">
        <v>42</v>
      </c>
      <c r="C173" s="30" t="s">
        <v>182</v>
      </c>
      <c r="D173" s="31">
        <v>44798</v>
      </c>
      <c r="E173" s="37">
        <v>704.9</v>
      </c>
      <c r="F173" s="37">
        <v>701.9666666666667</v>
      </c>
      <c r="G173" s="38">
        <v>691.68333333333339</v>
      </c>
      <c r="H173" s="38">
        <v>678.4666666666667</v>
      </c>
      <c r="I173" s="38">
        <v>668.18333333333339</v>
      </c>
      <c r="J173" s="38">
        <v>715.18333333333339</v>
      </c>
      <c r="K173" s="38">
        <v>725.4666666666667</v>
      </c>
      <c r="L173" s="38">
        <v>738.68333333333339</v>
      </c>
      <c r="M173" s="28">
        <v>712.25</v>
      </c>
      <c r="N173" s="28">
        <v>688.75</v>
      </c>
      <c r="O173" s="39">
        <v>5250450</v>
      </c>
      <c r="P173" s="40">
        <v>-8.8400236127508858E-2</v>
      </c>
    </row>
    <row r="174" spans="1:16" ht="12.75" customHeight="1">
      <c r="A174" s="28">
        <v>164</v>
      </c>
      <c r="B174" s="29" t="s">
        <v>58</v>
      </c>
      <c r="C174" s="30" t="s">
        <v>183</v>
      </c>
      <c r="D174" s="31">
        <v>44798</v>
      </c>
      <c r="E174" s="37">
        <v>92.9</v>
      </c>
      <c r="F174" s="37">
        <v>92.916666666666671</v>
      </c>
      <c r="G174" s="38">
        <v>91.733333333333348</v>
      </c>
      <c r="H174" s="38">
        <v>90.566666666666677</v>
      </c>
      <c r="I174" s="38">
        <v>89.383333333333354</v>
      </c>
      <c r="J174" s="38">
        <v>94.083333333333343</v>
      </c>
      <c r="K174" s="38">
        <v>95.266666666666652</v>
      </c>
      <c r="L174" s="38">
        <v>96.433333333333337</v>
      </c>
      <c r="M174" s="28">
        <v>94.1</v>
      </c>
      <c r="N174" s="28">
        <v>91.75</v>
      </c>
      <c r="O174" s="39">
        <v>39180000</v>
      </c>
      <c r="P174" s="40">
        <v>-7.5616373717116908E-2</v>
      </c>
    </row>
    <row r="175" spans="1:16" ht="12.75" customHeight="1">
      <c r="A175" s="28">
        <v>165</v>
      </c>
      <c r="B175" s="29" t="s">
        <v>168</v>
      </c>
      <c r="C175" s="30" t="s">
        <v>184</v>
      </c>
      <c r="D175" s="31">
        <v>44798</v>
      </c>
      <c r="E175" s="37">
        <v>130</v>
      </c>
      <c r="F175" s="37">
        <v>129.93333333333334</v>
      </c>
      <c r="G175" s="38">
        <v>129.36666666666667</v>
      </c>
      <c r="H175" s="38">
        <v>128.73333333333335</v>
      </c>
      <c r="I175" s="38">
        <v>128.16666666666669</v>
      </c>
      <c r="J175" s="38">
        <v>130.56666666666666</v>
      </c>
      <c r="K175" s="38">
        <v>131.13333333333333</v>
      </c>
      <c r="L175" s="38">
        <v>131.76666666666665</v>
      </c>
      <c r="M175" s="28">
        <v>130.5</v>
      </c>
      <c r="N175" s="28">
        <v>129.30000000000001</v>
      </c>
      <c r="O175" s="39">
        <v>21432000</v>
      </c>
      <c r="P175" s="40">
        <v>-0.2161509765196401</v>
      </c>
    </row>
    <row r="176" spans="1:16" ht="12.75" customHeight="1">
      <c r="A176" s="28">
        <v>166</v>
      </c>
      <c r="B176" s="237" t="s">
        <v>79</v>
      </c>
      <c r="C176" s="30" t="s">
        <v>185</v>
      </c>
      <c r="D176" s="31">
        <v>44798</v>
      </c>
      <c r="E176" s="37">
        <v>2459.6999999999998</v>
      </c>
      <c r="F176" s="37">
        <v>2451.7833333333333</v>
      </c>
      <c r="G176" s="38">
        <v>2432.1166666666668</v>
      </c>
      <c r="H176" s="38">
        <v>2404.5333333333333</v>
      </c>
      <c r="I176" s="38">
        <v>2384.8666666666668</v>
      </c>
      <c r="J176" s="38">
        <v>2479.3666666666668</v>
      </c>
      <c r="K176" s="38">
        <v>2499.0333333333338</v>
      </c>
      <c r="L176" s="38">
        <v>2526.6166666666668</v>
      </c>
      <c r="M176" s="28">
        <v>2471.4499999999998</v>
      </c>
      <c r="N176" s="28">
        <v>2424.1999999999998</v>
      </c>
      <c r="O176" s="39">
        <v>36177500</v>
      </c>
      <c r="P176" s="40">
        <v>-8.5364312079688531E-2</v>
      </c>
    </row>
    <row r="177" spans="1:16" ht="12.75" customHeight="1">
      <c r="A177" s="28">
        <v>167</v>
      </c>
      <c r="B177" s="29" t="s">
        <v>119</v>
      </c>
      <c r="C177" s="30" t="s">
        <v>186</v>
      </c>
      <c r="D177" s="31">
        <v>44798</v>
      </c>
      <c r="E177" s="37">
        <v>74.3</v>
      </c>
      <c r="F177" s="37">
        <v>74.5</v>
      </c>
      <c r="G177" s="38">
        <v>73.45</v>
      </c>
      <c r="H177" s="38">
        <v>72.600000000000009</v>
      </c>
      <c r="I177" s="38">
        <v>71.550000000000011</v>
      </c>
      <c r="J177" s="38">
        <v>75.349999999999994</v>
      </c>
      <c r="K177" s="38">
        <v>76.400000000000006</v>
      </c>
      <c r="L177" s="38">
        <v>77.249999999999986</v>
      </c>
      <c r="M177" s="28">
        <v>75.55</v>
      </c>
      <c r="N177" s="28">
        <v>73.650000000000006</v>
      </c>
      <c r="O177" s="39">
        <v>107172000</v>
      </c>
      <c r="P177" s="40">
        <v>-8.0510655822094102E-2</v>
      </c>
    </row>
    <row r="178" spans="1:16" ht="12.75" customHeight="1">
      <c r="A178" s="28">
        <v>168</v>
      </c>
      <c r="B178" s="29" t="s">
        <v>58</v>
      </c>
      <c r="C178" s="30" t="s">
        <v>273</v>
      </c>
      <c r="D178" s="31">
        <v>44798</v>
      </c>
      <c r="E178" s="37">
        <v>934.3</v>
      </c>
      <c r="F178" s="37">
        <v>921.30000000000007</v>
      </c>
      <c r="G178" s="38">
        <v>899.35000000000014</v>
      </c>
      <c r="H178" s="38">
        <v>864.40000000000009</v>
      </c>
      <c r="I178" s="38">
        <v>842.45000000000016</v>
      </c>
      <c r="J178" s="38">
        <v>956.25000000000011</v>
      </c>
      <c r="K178" s="38">
        <v>978.20000000000016</v>
      </c>
      <c r="L178" s="38">
        <v>1013.1500000000001</v>
      </c>
      <c r="M178" s="28">
        <v>943.25</v>
      </c>
      <c r="N178" s="28">
        <v>886.35</v>
      </c>
      <c r="O178" s="39">
        <v>6996000</v>
      </c>
      <c r="P178" s="40">
        <v>0.15369393139841689</v>
      </c>
    </row>
    <row r="179" spans="1:16" ht="12.75" customHeight="1">
      <c r="A179" s="28">
        <v>169</v>
      </c>
      <c r="B179" s="29" t="s">
        <v>63</v>
      </c>
      <c r="C179" s="30" t="s">
        <v>187</v>
      </c>
      <c r="D179" s="31">
        <v>44798</v>
      </c>
      <c r="E179" s="37">
        <v>1195</v>
      </c>
      <c r="F179" s="37">
        <v>1181.05</v>
      </c>
      <c r="G179" s="38">
        <v>1162.4499999999998</v>
      </c>
      <c r="H179" s="38">
        <v>1129.8999999999999</v>
      </c>
      <c r="I179" s="38">
        <v>1111.2999999999997</v>
      </c>
      <c r="J179" s="38">
        <v>1213.5999999999999</v>
      </c>
      <c r="K179" s="38">
        <v>1232.1999999999998</v>
      </c>
      <c r="L179" s="38">
        <v>1264.75</v>
      </c>
      <c r="M179" s="28">
        <v>1199.6500000000001</v>
      </c>
      <c r="N179" s="28">
        <v>1148.5</v>
      </c>
      <c r="O179" s="39">
        <v>6110250</v>
      </c>
      <c r="P179" s="40">
        <v>-0.25557383040935672</v>
      </c>
    </row>
    <row r="180" spans="1:16" ht="12.75" customHeight="1">
      <c r="A180" s="28">
        <v>170</v>
      </c>
      <c r="B180" s="29" t="s">
        <v>58</v>
      </c>
      <c r="C180" s="30" t="s">
        <v>188</v>
      </c>
      <c r="D180" s="31">
        <v>44798</v>
      </c>
      <c r="E180" s="37">
        <v>534.75</v>
      </c>
      <c r="F180" s="37">
        <v>534.75</v>
      </c>
      <c r="G180" s="38">
        <v>531.70000000000005</v>
      </c>
      <c r="H180" s="38">
        <v>528.65000000000009</v>
      </c>
      <c r="I180" s="38">
        <v>525.60000000000014</v>
      </c>
      <c r="J180" s="38">
        <v>537.79999999999995</v>
      </c>
      <c r="K180" s="38">
        <v>540.84999999999991</v>
      </c>
      <c r="L180" s="38">
        <v>543.89999999999986</v>
      </c>
      <c r="M180" s="28">
        <v>537.79999999999995</v>
      </c>
      <c r="N180" s="28">
        <v>531.70000000000005</v>
      </c>
      <c r="O180" s="39">
        <v>48078000</v>
      </c>
      <c r="P180" s="40">
        <v>-0.17830133053041761</v>
      </c>
    </row>
    <row r="181" spans="1:16" ht="12.75" customHeight="1">
      <c r="A181" s="28">
        <v>171</v>
      </c>
      <c r="B181" s="29" t="s">
        <v>42</v>
      </c>
      <c r="C181" s="30" t="s">
        <v>189</v>
      </c>
      <c r="D181" s="31">
        <v>44798</v>
      </c>
      <c r="E181" s="37">
        <v>20100.7</v>
      </c>
      <c r="F181" s="37">
        <v>20367.583333333332</v>
      </c>
      <c r="G181" s="38">
        <v>19335.116666666665</v>
      </c>
      <c r="H181" s="38">
        <v>18569.533333333333</v>
      </c>
      <c r="I181" s="38">
        <v>17537.066666666666</v>
      </c>
      <c r="J181" s="38">
        <v>21133.166666666664</v>
      </c>
      <c r="K181" s="38">
        <v>22165.633333333331</v>
      </c>
      <c r="L181" s="38">
        <v>22931.216666666664</v>
      </c>
      <c r="M181" s="28">
        <v>21400.05</v>
      </c>
      <c r="N181" s="28">
        <v>19602</v>
      </c>
      <c r="O181" s="39">
        <v>285400</v>
      </c>
      <c r="P181" s="40">
        <v>1.8285612345018284E-2</v>
      </c>
    </row>
    <row r="182" spans="1:16" ht="12.75" customHeight="1">
      <c r="A182" s="28">
        <v>172</v>
      </c>
      <c r="B182" s="29" t="s">
        <v>70</v>
      </c>
      <c r="C182" s="30" t="s">
        <v>190</v>
      </c>
      <c r="D182" s="31">
        <v>44798</v>
      </c>
      <c r="E182" s="37">
        <v>2701.25</v>
      </c>
      <c r="F182" s="37">
        <v>2712.4333333333334</v>
      </c>
      <c r="G182" s="38">
        <v>2678.8166666666666</v>
      </c>
      <c r="H182" s="38">
        <v>2656.3833333333332</v>
      </c>
      <c r="I182" s="38">
        <v>2622.7666666666664</v>
      </c>
      <c r="J182" s="38">
        <v>2734.8666666666668</v>
      </c>
      <c r="K182" s="38">
        <v>2768.4833333333336</v>
      </c>
      <c r="L182" s="38">
        <v>2790.916666666667</v>
      </c>
      <c r="M182" s="28">
        <v>2746.05</v>
      </c>
      <c r="N182" s="28">
        <v>2690</v>
      </c>
      <c r="O182" s="39">
        <v>1873300</v>
      </c>
      <c r="P182" s="40">
        <v>-8.4777643423350799E-2</v>
      </c>
    </row>
    <row r="183" spans="1:16" ht="12.75" customHeight="1">
      <c r="A183" s="28">
        <v>173</v>
      </c>
      <c r="B183" s="29" t="s">
        <v>40</v>
      </c>
      <c r="C183" s="30" t="s">
        <v>191</v>
      </c>
      <c r="D183" s="31">
        <v>44798</v>
      </c>
      <c r="E183" s="37">
        <v>2431.1999999999998</v>
      </c>
      <c r="F183" s="37">
        <v>2425.6833333333329</v>
      </c>
      <c r="G183" s="38">
        <v>2412.516666666666</v>
      </c>
      <c r="H183" s="38">
        <v>2393.833333333333</v>
      </c>
      <c r="I183" s="38">
        <v>2380.6666666666661</v>
      </c>
      <c r="J183" s="38">
        <v>2444.3666666666659</v>
      </c>
      <c r="K183" s="38">
        <v>2457.5333333333328</v>
      </c>
      <c r="L183" s="38">
        <v>2476.2166666666658</v>
      </c>
      <c r="M183" s="28">
        <v>2438.85</v>
      </c>
      <c r="N183" s="28">
        <v>2407</v>
      </c>
      <c r="O183" s="39">
        <v>3662250</v>
      </c>
      <c r="P183" s="40">
        <v>-9.3221912720519967E-2</v>
      </c>
    </row>
    <row r="184" spans="1:16" ht="12.75" customHeight="1">
      <c r="A184" s="28">
        <v>174</v>
      </c>
      <c r="B184" s="29" t="s">
        <v>63</v>
      </c>
      <c r="C184" s="30" t="s">
        <v>192</v>
      </c>
      <c r="D184" s="31">
        <v>44798</v>
      </c>
      <c r="E184" s="37">
        <v>1455.45</v>
      </c>
      <c r="F184" s="37">
        <v>1458.4166666666667</v>
      </c>
      <c r="G184" s="38">
        <v>1429.9833333333336</v>
      </c>
      <c r="H184" s="38">
        <v>1404.5166666666669</v>
      </c>
      <c r="I184" s="38">
        <v>1376.0833333333337</v>
      </c>
      <c r="J184" s="38">
        <v>1483.8833333333334</v>
      </c>
      <c r="K184" s="38">
        <v>1512.3166666666664</v>
      </c>
      <c r="L184" s="38">
        <v>1537.7833333333333</v>
      </c>
      <c r="M184" s="28">
        <v>1486.85</v>
      </c>
      <c r="N184" s="28">
        <v>1432.95</v>
      </c>
      <c r="O184" s="39">
        <v>3958200</v>
      </c>
      <c r="P184" s="40">
        <v>-0.12133724027703782</v>
      </c>
    </row>
    <row r="185" spans="1:16" ht="12.75" customHeight="1">
      <c r="A185" s="28">
        <v>175</v>
      </c>
      <c r="B185" s="29" t="s">
        <v>47</v>
      </c>
      <c r="C185" s="30" t="s">
        <v>193</v>
      </c>
      <c r="D185" s="31">
        <v>44798</v>
      </c>
      <c r="E185" s="37">
        <v>894.65</v>
      </c>
      <c r="F185" s="37">
        <v>890.33333333333337</v>
      </c>
      <c r="G185" s="38">
        <v>882.4666666666667</v>
      </c>
      <c r="H185" s="38">
        <v>870.2833333333333</v>
      </c>
      <c r="I185" s="38">
        <v>862.41666666666663</v>
      </c>
      <c r="J185" s="38">
        <v>902.51666666666677</v>
      </c>
      <c r="K185" s="38">
        <v>910.38333333333333</v>
      </c>
      <c r="L185" s="38">
        <v>922.56666666666683</v>
      </c>
      <c r="M185" s="28">
        <v>898.2</v>
      </c>
      <c r="N185" s="28">
        <v>878.15</v>
      </c>
      <c r="O185" s="39">
        <v>18085200</v>
      </c>
      <c r="P185" s="40">
        <v>-0.15264020990488686</v>
      </c>
    </row>
    <row r="186" spans="1:16" ht="12.75" customHeight="1">
      <c r="A186" s="28">
        <v>176</v>
      </c>
      <c r="B186" s="29" t="s">
        <v>180</v>
      </c>
      <c r="C186" s="30" t="s">
        <v>194</v>
      </c>
      <c r="D186" s="31">
        <v>44798</v>
      </c>
      <c r="E186" s="37">
        <v>473.9</v>
      </c>
      <c r="F186" s="37">
        <v>472.86666666666662</v>
      </c>
      <c r="G186" s="38">
        <v>468.23333333333323</v>
      </c>
      <c r="H186" s="38">
        <v>462.56666666666661</v>
      </c>
      <c r="I186" s="38">
        <v>457.93333333333322</v>
      </c>
      <c r="J186" s="38">
        <v>478.53333333333325</v>
      </c>
      <c r="K186" s="38">
        <v>483.16666666666657</v>
      </c>
      <c r="L186" s="38">
        <v>488.83333333333326</v>
      </c>
      <c r="M186" s="28">
        <v>477.5</v>
      </c>
      <c r="N186" s="28">
        <v>467.2</v>
      </c>
      <c r="O186" s="39">
        <v>9198000</v>
      </c>
      <c r="P186" s="40">
        <v>-0.15722924683892248</v>
      </c>
    </row>
    <row r="187" spans="1:16" ht="12.75" customHeight="1">
      <c r="A187" s="28">
        <v>177</v>
      </c>
      <c r="B187" s="29" t="s">
        <v>47</v>
      </c>
      <c r="C187" s="30" t="s">
        <v>275</v>
      </c>
      <c r="D187" s="31">
        <v>44798</v>
      </c>
      <c r="E187" s="37">
        <v>574.4</v>
      </c>
      <c r="F187" s="37">
        <v>572.95000000000005</v>
      </c>
      <c r="G187" s="38">
        <v>564.90000000000009</v>
      </c>
      <c r="H187" s="38">
        <v>555.40000000000009</v>
      </c>
      <c r="I187" s="38">
        <v>547.35000000000014</v>
      </c>
      <c r="J187" s="38">
        <v>582.45000000000005</v>
      </c>
      <c r="K187" s="38">
        <v>590.5</v>
      </c>
      <c r="L187" s="38">
        <v>600</v>
      </c>
      <c r="M187" s="28">
        <v>581</v>
      </c>
      <c r="N187" s="28">
        <v>563.45000000000005</v>
      </c>
      <c r="O187" s="39">
        <v>1561000</v>
      </c>
      <c r="P187" s="40">
        <v>-9.8209127671865973E-2</v>
      </c>
    </row>
    <row r="188" spans="1:16" ht="12.75" customHeight="1">
      <c r="A188" s="28">
        <v>178</v>
      </c>
      <c r="B188" s="29" t="s">
        <v>38</v>
      </c>
      <c r="C188" s="30" t="s">
        <v>195</v>
      </c>
      <c r="D188" s="31">
        <v>44798</v>
      </c>
      <c r="E188" s="37">
        <v>896.2</v>
      </c>
      <c r="F188" s="37">
        <v>891.94999999999993</v>
      </c>
      <c r="G188" s="38">
        <v>884.89999999999986</v>
      </c>
      <c r="H188" s="38">
        <v>873.59999999999991</v>
      </c>
      <c r="I188" s="38">
        <v>866.54999999999984</v>
      </c>
      <c r="J188" s="38">
        <v>903.24999999999989</v>
      </c>
      <c r="K188" s="38">
        <v>910.29999999999984</v>
      </c>
      <c r="L188" s="38">
        <v>921.59999999999991</v>
      </c>
      <c r="M188" s="28">
        <v>899</v>
      </c>
      <c r="N188" s="28">
        <v>880.65</v>
      </c>
      <c r="O188" s="39">
        <v>4655000</v>
      </c>
      <c r="P188" s="40">
        <v>-5.3091944670463791E-2</v>
      </c>
    </row>
    <row r="189" spans="1:16" ht="12.75" customHeight="1">
      <c r="A189" s="28">
        <v>179</v>
      </c>
      <c r="B189" s="29" t="s">
        <v>74</v>
      </c>
      <c r="C189" s="30" t="s">
        <v>504</v>
      </c>
      <c r="D189" s="31">
        <v>44798</v>
      </c>
      <c r="E189" s="37">
        <v>1041.0999999999999</v>
      </c>
      <c r="F189" s="37">
        <v>1040.8999999999999</v>
      </c>
      <c r="G189" s="38">
        <v>1028.7999999999997</v>
      </c>
      <c r="H189" s="38">
        <v>1016.4999999999998</v>
      </c>
      <c r="I189" s="38">
        <v>1004.3999999999996</v>
      </c>
      <c r="J189" s="38">
        <v>1053.1999999999998</v>
      </c>
      <c r="K189" s="38">
        <v>1065.2999999999997</v>
      </c>
      <c r="L189" s="38">
        <v>1077.5999999999999</v>
      </c>
      <c r="M189" s="28">
        <v>1053</v>
      </c>
      <c r="N189" s="28">
        <v>1028.5999999999999</v>
      </c>
      <c r="O189" s="39">
        <v>3115500</v>
      </c>
      <c r="P189" s="40">
        <v>-5.2681992337164753E-3</v>
      </c>
    </row>
    <row r="190" spans="1:16" ht="12.75" customHeight="1">
      <c r="A190" s="28">
        <v>180</v>
      </c>
      <c r="B190" s="29" t="s">
        <v>56</v>
      </c>
      <c r="C190" s="30" t="s">
        <v>196</v>
      </c>
      <c r="D190" s="31">
        <v>44798</v>
      </c>
      <c r="E190" s="37">
        <v>809.55</v>
      </c>
      <c r="F190" s="37">
        <v>808.56666666666661</v>
      </c>
      <c r="G190" s="38">
        <v>803.13333333333321</v>
      </c>
      <c r="H190" s="38">
        <v>796.71666666666658</v>
      </c>
      <c r="I190" s="38">
        <v>791.28333333333319</v>
      </c>
      <c r="J190" s="38">
        <v>814.98333333333323</v>
      </c>
      <c r="K190" s="38">
        <v>820.41666666666663</v>
      </c>
      <c r="L190" s="38">
        <v>826.83333333333326</v>
      </c>
      <c r="M190" s="28">
        <v>814</v>
      </c>
      <c r="N190" s="28">
        <v>802.15</v>
      </c>
      <c r="O190" s="39">
        <v>6854400</v>
      </c>
      <c r="P190" s="40">
        <v>-5.4030555210532856E-2</v>
      </c>
    </row>
    <row r="191" spans="1:16" ht="12.75" customHeight="1">
      <c r="A191" s="28">
        <v>181</v>
      </c>
      <c r="B191" s="29" t="s">
        <v>49</v>
      </c>
      <c r="C191" s="30" t="s">
        <v>197</v>
      </c>
      <c r="D191" s="31">
        <v>44798</v>
      </c>
      <c r="E191" s="37">
        <v>444.65</v>
      </c>
      <c r="F191" s="37">
        <v>441.83333333333331</v>
      </c>
      <c r="G191" s="38">
        <v>431.66666666666663</v>
      </c>
      <c r="H191" s="38">
        <v>418.68333333333334</v>
      </c>
      <c r="I191" s="38">
        <v>408.51666666666665</v>
      </c>
      <c r="J191" s="38">
        <v>454.81666666666661</v>
      </c>
      <c r="K191" s="38">
        <v>464.98333333333323</v>
      </c>
      <c r="L191" s="38">
        <v>477.96666666666658</v>
      </c>
      <c r="M191" s="28">
        <v>452</v>
      </c>
      <c r="N191" s="28">
        <v>428.85</v>
      </c>
      <c r="O191" s="39">
        <v>70717050</v>
      </c>
      <c r="P191" s="40">
        <v>9.4792514239218882E-3</v>
      </c>
    </row>
    <row r="192" spans="1:16" ht="12.75" customHeight="1">
      <c r="A192" s="28">
        <v>182</v>
      </c>
      <c r="B192" s="29" t="s">
        <v>168</v>
      </c>
      <c r="C192" s="30" t="s">
        <v>198</v>
      </c>
      <c r="D192" s="31">
        <v>44798</v>
      </c>
      <c r="E192" s="37">
        <v>219.6</v>
      </c>
      <c r="F192" s="37">
        <v>219.16666666666666</v>
      </c>
      <c r="G192" s="38">
        <v>215.73333333333332</v>
      </c>
      <c r="H192" s="38">
        <v>211.86666666666667</v>
      </c>
      <c r="I192" s="38">
        <v>208.43333333333334</v>
      </c>
      <c r="J192" s="38">
        <v>223.0333333333333</v>
      </c>
      <c r="K192" s="38">
        <v>226.46666666666664</v>
      </c>
      <c r="L192" s="38">
        <v>230.33333333333329</v>
      </c>
      <c r="M192" s="28">
        <v>222.6</v>
      </c>
      <c r="N192" s="28">
        <v>215.3</v>
      </c>
      <c r="O192" s="39">
        <v>82174500</v>
      </c>
      <c r="P192" s="40">
        <v>-1.9095963258399806E-2</v>
      </c>
    </row>
    <row r="193" spans="1:16" ht="12.75" customHeight="1">
      <c r="A193" s="28">
        <v>183</v>
      </c>
      <c r="B193" s="29" t="s">
        <v>119</v>
      </c>
      <c r="C193" s="30" t="s">
        <v>199</v>
      </c>
      <c r="D193" s="31">
        <v>44798</v>
      </c>
      <c r="E193" s="37">
        <v>100.6</v>
      </c>
      <c r="F193" s="37">
        <v>99.8</v>
      </c>
      <c r="G193" s="38">
        <v>97.55</v>
      </c>
      <c r="H193" s="38">
        <v>94.5</v>
      </c>
      <c r="I193" s="38">
        <v>92.25</v>
      </c>
      <c r="J193" s="38">
        <v>102.85</v>
      </c>
      <c r="K193" s="38">
        <v>105.1</v>
      </c>
      <c r="L193" s="38">
        <v>108.14999999999999</v>
      </c>
      <c r="M193" s="28">
        <v>102.05</v>
      </c>
      <c r="N193" s="28">
        <v>96.75</v>
      </c>
      <c r="O193" s="39">
        <v>247078000</v>
      </c>
      <c r="P193" s="40">
        <v>-0.16267949475018365</v>
      </c>
    </row>
    <row r="194" spans="1:16" ht="12.75" customHeight="1">
      <c r="A194" s="28">
        <v>184</v>
      </c>
      <c r="B194" s="29" t="s">
        <v>86</v>
      </c>
      <c r="C194" s="30" t="s">
        <v>200</v>
      </c>
      <c r="D194" s="31">
        <v>44798</v>
      </c>
      <c r="E194" s="37">
        <v>3271.4</v>
      </c>
      <c r="F194" s="37">
        <v>3253.6833333333329</v>
      </c>
      <c r="G194" s="38">
        <v>3229.3666666666659</v>
      </c>
      <c r="H194" s="38">
        <v>3187.333333333333</v>
      </c>
      <c r="I194" s="38">
        <v>3163.016666666666</v>
      </c>
      <c r="J194" s="38">
        <v>3295.7166666666658</v>
      </c>
      <c r="K194" s="38">
        <v>3320.0333333333324</v>
      </c>
      <c r="L194" s="38">
        <v>3362.0666666666657</v>
      </c>
      <c r="M194" s="28">
        <v>3278</v>
      </c>
      <c r="N194" s="28">
        <v>3211.65</v>
      </c>
      <c r="O194" s="39">
        <v>12167850</v>
      </c>
      <c r="P194" s="40">
        <v>-6.0219887160119098E-2</v>
      </c>
    </row>
    <row r="195" spans="1:16" ht="12.75" customHeight="1">
      <c r="A195" s="28">
        <v>185</v>
      </c>
      <c r="B195" s="29" t="s">
        <v>86</v>
      </c>
      <c r="C195" s="30" t="s">
        <v>201</v>
      </c>
      <c r="D195" s="31">
        <v>44798</v>
      </c>
      <c r="E195" s="37">
        <v>1043.2</v>
      </c>
      <c r="F195" s="37">
        <v>1036.2833333333333</v>
      </c>
      <c r="G195" s="38">
        <v>1025.8166666666666</v>
      </c>
      <c r="H195" s="38">
        <v>1008.4333333333333</v>
      </c>
      <c r="I195" s="38">
        <v>997.96666666666658</v>
      </c>
      <c r="J195" s="38">
        <v>1053.6666666666665</v>
      </c>
      <c r="K195" s="38">
        <v>1064.1333333333332</v>
      </c>
      <c r="L195" s="38">
        <v>1081.5166666666667</v>
      </c>
      <c r="M195" s="28">
        <v>1046.75</v>
      </c>
      <c r="N195" s="28">
        <v>1018.9</v>
      </c>
      <c r="O195" s="39">
        <v>22117800</v>
      </c>
      <c r="P195" s="40">
        <v>-2.2720042417815483E-2</v>
      </c>
    </row>
    <row r="196" spans="1:16" ht="12.75" customHeight="1">
      <c r="A196" s="28">
        <v>186</v>
      </c>
      <c r="B196" s="29" t="s">
        <v>56</v>
      </c>
      <c r="C196" s="30" t="s">
        <v>202</v>
      </c>
      <c r="D196" s="31">
        <v>44798</v>
      </c>
      <c r="E196" s="37">
        <v>2345.6</v>
      </c>
      <c r="F196" s="37">
        <v>2336.6166666666663</v>
      </c>
      <c r="G196" s="38">
        <v>2320.6833333333325</v>
      </c>
      <c r="H196" s="38">
        <v>2295.766666666666</v>
      </c>
      <c r="I196" s="38">
        <v>2279.8333333333321</v>
      </c>
      <c r="J196" s="38">
        <v>2361.5333333333328</v>
      </c>
      <c r="K196" s="38">
        <v>2377.4666666666662</v>
      </c>
      <c r="L196" s="38">
        <v>2402.3833333333332</v>
      </c>
      <c r="M196" s="28">
        <v>2352.5500000000002</v>
      </c>
      <c r="N196" s="28">
        <v>2311.6999999999998</v>
      </c>
      <c r="O196" s="39">
        <v>5237625</v>
      </c>
      <c r="P196" s="40">
        <v>-0.136026227885686</v>
      </c>
    </row>
    <row r="197" spans="1:16" ht="12.75" customHeight="1">
      <c r="A197" s="28">
        <v>187</v>
      </c>
      <c r="B197" s="29" t="s">
        <v>47</v>
      </c>
      <c r="C197" s="30" t="s">
        <v>203</v>
      </c>
      <c r="D197" s="31">
        <v>44798</v>
      </c>
      <c r="E197" s="37">
        <v>1506.4</v>
      </c>
      <c r="F197" s="37">
        <v>1502.45</v>
      </c>
      <c r="G197" s="38">
        <v>1485.0500000000002</v>
      </c>
      <c r="H197" s="38">
        <v>1463.7</v>
      </c>
      <c r="I197" s="38">
        <v>1446.3000000000002</v>
      </c>
      <c r="J197" s="38">
        <v>1523.8000000000002</v>
      </c>
      <c r="K197" s="38">
        <v>1541.2000000000003</v>
      </c>
      <c r="L197" s="38">
        <v>1562.5500000000002</v>
      </c>
      <c r="M197" s="28">
        <v>1519.85</v>
      </c>
      <c r="N197" s="28">
        <v>1481.1</v>
      </c>
      <c r="O197" s="39">
        <v>1537000</v>
      </c>
      <c r="P197" s="40">
        <v>-0.13212874082439299</v>
      </c>
    </row>
    <row r="198" spans="1:16" ht="12.75" customHeight="1">
      <c r="A198" s="28">
        <v>188</v>
      </c>
      <c r="B198" s="29" t="s">
        <v>168</v>
      </c>
      <c r="C198" s="30" t="s">
        <v>204</v>
      </c>
      <c r="D198" s="31">
        <v>44798</v>
      </c>
      <c r="E198" s="37">
        <v>504.15</v>
      </c>
      <c r="F198" s="37">
        <v>506.16666666666669</v>
      </c>
      <c r="G198" s="38">
        <v>499.83333333333337</v>
      </c>
      <c r="H198" s="38">
        <v>495.51666666666671</v>
      </c>
      <c r="I198" s="38">
        <v>489.18333333333339</v>
      </c>
      <c r="J198" s="38">
        <v>510.48333333333335</v>
      </c>
      <c r="K198" s="38">
        <v>516.81666666666672</v>
      </c>
      <c r="L198" s="38">
        <v>521.13333333333333</v>
      </c>
      <c r="M198" s="28">
        <v>512.5</v>
      </c>
      <c r="N198" s="28">
        <v>501.85</v>
      </c>
      <c r="O198" s="39">
        <v>3336000</v>
      </c>
      <c r="P198" s="40">
        <v>-5.4823629409264767E-2</v>
      </c>
    </row>
    <row r="199" spans="1:16" ht="12.75" customHeight="1">
      <c r="A199" s="28">
        <v>189</v>
      </c>
      <c r="B199" s="29" t="s">
        <v>44</v>
      </c>
      <c r="C199" s="30" t="s">
        <v>205</v>
      </c>
      <c r="D199" s="31">
        <v>44798</v>
      </c>
      <c r="E199" s="37">
        <v>1266.55</v>
      </c>
      <c r="F199" s="37">
        <v>1266.3666666666666</v>
      </c>
      <c r="G199" s="38">
        <v>1253.6833333333332</v>
      </c>
      <c r="H199" s="38">
        <v>1240.8166666666666</v>
      </c>
      <c r="I199" s="38">
        <v>1228.1333333333332</v>
      </c>
      <c r="J199" s="38">
        <v>1279.2333333333331</v>
      </c>
      <c r="K199" s="38">
        <v>1291.9166666666665</v>
      </c>
      <c r="L199" s="38">
        <v>1304.7833333333331</v>
      </c>
      <c r="M199" s="28">
        <v>1279.05</v>
      </c>
      <c r="N199" s="28">
        <v>1253.5</v>
      </c>
      <c r="O199" s="39">
        <v>5283075</v>
      </c>
      <c r="P199" s="40">
        <v>-6.0105765510125114E-2</v>
      </c>
    </row>
    <row r="200" spans="1:16" ht="12.75" customHeight="1">
      <c r="A200" s="28">
        <v>190</v>
      </c>
      <c r="B200" s="29" t="s">
        <v>49</v>
      </c>
      <c r="C200" s="30" t="s">
        <v>206</v>
      </c>
      <c r="D200" s="31">
        <v>44798</v>
      </c>
      <c r="E200" s="37">
        <v>861.7</v>
      </c>
      <c r="F200" s="37">
        <v>855.61666666666679</v>
      </c>
      <c r="G200" s="38">
        <v>846.03333333333353</v>
      </c>
      <c r="H200" s="38">
        <v>830.36666666666679</v>
      </c>
      <c r="I200" s="38">
        <v>820.78333333333353</v>
      </c>
      <c r="J200" s="38">
        <v>871.28333333333353</v>
      </c>
      <c r="K200" s="38">
        <v>880.86666666666679</v>
      </c>
      <c r="L200" s="38">
        <v>896.53333333333353</v>
      </c>
      <c r="M200" s="28">
        <v>865.2</v>
      </c>
      <c r="N200" s="28">
        <v>839.95</v>
      </c>
      <c r="O200" s="39">
        <v>8979600</v>
      </c>
      <c r="P200" s="40">
        <v>-0.14193979933110368</v>
      </c>
    </row>
    <row r="201" spans="1:16" ht="12.75" customHeight="1">
      <c r="A201" s="28">
        <v>191</v>
      </c>
      <c r="B201" s="29" t="s">
        <v>56</v>
      </c>
      <c r="C201" s="30" t="s">
        <v>207</v>
      </c>
      <c r="D201" s="31">
        <v>44798</v>
      </c>
      <c r="E201" s="37">
        <v>1616.4</v>
      </c>
      <c r="F201" s="37">
        <v>1629.6833333333334</v>
      </c>
      <c r="G201" s="38">
        <v>1583.0166666666669</v>
      </c>
      <c r="H201" s="38">
        <v>1549.6333333333334</v>
      </c>
      <c r="I201" s="38">
        <v>1502.9666666666669</v>
      </c>
      <c r="J201" s="38">
        <v>1663.0666666666668</v>
      </c>
      <c r="K201" s="38">
        <v>1709.7333333333333</v>
      </c>
      <c r="L201" s="38">
        <v>1743.1166666666668</v>
      </c>
      <c r="M201" s="28">
        <v>1676.35</v>
      </c>
      <c r="N201" s="28">
        <v>1596.3</v>
      </c>
      <c r="O201" s="39">
        <v>1218800</v>
      </c>
      <c r="P201" s="40">
        <v>-3.484320557491289E-2</v>
      </c>
    </row>
    <row r="202" spans="1:16" ht="12.75" customHeight="1">
      <c r="A202" s="28">
        <v>192</v>
      </c>
      <c r="B202" s="29" t="s">
        <v>42</v>
      </c>
      <c r="C202" s="30" t="s">
        <v>208</v>
      </c>
      <c r="D202" s="31">
        <v>44798</v>
      </c>
      <c r="E202" s="37">
        <v>6461.2</v>
      </c>
      <c r="F202" s="37">
        <v>6475.8833333333323</v>
      </c>
      <c r="G202" s="38">
        <v>6411.616666666665</v>
      </c>
      <c r="H202" s="38">
        <v>6362.0333333333328</v>
      </c>
      <c r="I202" s="38">
        <v>6297.7666666666655</v>
      </c>
      <c r="J202" s="38">
        <v>6525.4666666666644</v>
      </c>
      <c r="K202" s="38">
        <v>6589.7333333333327</v>
      </c>
      <c r="L202" s="38">
        <v>6639.3166666666639</v>
      </c>
      <c r="M202" s="28">
        <v>6540.15</v>
      </c>
      <c r="N202" s="28">
        <v>6426.3</v>
      </c>
      <c r="O202" s="39">
        <v>2222100</v>
      </c>
      <c r="P202" s="40">
        <v>-0.108985925658607</v>
      </c>
    </row>
    <row r="203" spans="1:16" ht="12.75" customHeight="1">
      <c r="A203" s="28">
        <v>193</v>
      </c>
      <c r="B203" s="29" t="s">
        <v>38</v>
      </c>
      <c r="C203" s="30" t="s">
        <v>209</v>
      </c>
      <c r="D203" s="31">
        <v>44798</v>
      </c>
      <c r="E203" s="37">
        <v>730.75</v>
      </c>
      <c r="F203" s="37">
        <v>728.73333333333323</v>
      </c>
      <c r="G203" s="38">
        <v>724.01666666666642</v>
      </c>
      <c r="H203" s="38">
        <v>717.28333333333319</v>
      </c>
      <c r="I203" s="38">
        <v>712.56666666666638</v>
      </c>
      <c r="J203" s="38">
        <v>735.46666666666647</v>
      </c>
      <c r="K203" s="38">
        <v>740.18333333333339</v>
      </c>
      <c r="L203" s="38">
        <v>746.91666666666652</v>
      </c>
      <c r="M203" s="28">
        <v>733.45</v>
      </c>
      <c r="N203" s="28">
        <v>722</v>
      </c>
      <c r="O203" s="39">
        <v>20798700</v>
      </c>
      <c r="P203" s="40">
        <v>-5.0109837914860775E-2</v>
      </c>
    </row>
    <row r="204" spans="1:16" ht="12.75" customHeight="1">
      <c r="A204" s="28">
        <v>194</v>
      </c>
      <c r="B204" s="29" t="s">
        <v>119</v>
      </c>
      <c r="C204" s="30" t="s">
        <v>210</v>
      </c>
      <c r="D204" s="31">
        <v>44798</v>
      </c>
      <c r="E204" s="37">
        <v>247.1</v>
      </c>
      <c r="F204" s="37">
        <v>245.91666666666666</v>
      </c>
      <c r="G204" s="38">
        <v>242.68333333333331</v>
      </c>
      <c r="H204" s="38">
        <v>238.26666666666665</v>
      </c>
      <c r="I204" s="38">
        <v>235.0333333333333</v>
      </c>
      <c r="J204" s="38">
        <v>250.33333333333331</v>
      </c>
      <c r="K204" s="38">
        <v>253.56666666666666</v>
      </c>
      <c r="L204" s="38">
        <v>257.98333333333335</v>
      </c>
      <c r="M204" s="28">
        <v>249.15</v>
      </c>
      <c r="N204" s="28">
        <v>241.5</v>
      </c>
      <c r="O204" s="39">
        <v>42161550</v>
      </c>
      <c r="P204" s="40">
        <v>-0.1307085104343102</v>
      </c>
    </row>
    <row r="205" spans="1:16" ht="12.75" customHeight="1">
      <c r="A205" s="28">
        <v>195</v>
      </c>
      <c r="B205" s="29" t="s">
        <v>70</v>
      </c>
      <c r="C205" s="30" t="s">
        <v>211</v>
      </c>
      <c r="D205" s="31">
        <v>44798</v>
      </c>
      <c r="E205" s="37">
        <v>975.55</v>
      </c>
      <c r="F205" s="37">
        <v>979.01666666666654</v>
      </c>
      <c r="G205" s="38">
        <v>968.8833333333331</v>
      </c>
      <c r="H205" s="38">
        <v>962.21666666666658</v>
      </c>
      <c r="I205" s="38">
        <v>952.08333333333314</v>
      </c>
      <c r="J205" s="38">
        <v>985.68333333333305</v>
      </c>
      <c r="K205" s="38">
        <v>995.81666666666649</v>
      </c>
      <c r="L205" s="38">
        <v>1002.483333333333</v>
      </c>
      <c r="M205" s="28">
        <v>989.15</v>
      </c>
      <c r="N205" s="28">
        <v>972.35</v>
      </c>
      <c r="O205" s="39">
        <v>3307500</v>
      </c>
      <c r="P205" s="40">
        <v>-0.17580363817592823</v>
      </c>
    </row>
    <row r="206" spans="1:16" ht="12.75" customHeight="1">
      <c r="A206" s="28">
        <v>196</v>
      </c>
      <c r="B206" s="29" t="s">
        <v>70</v>
      </c>
      <c r="C206" s="30" t="s">
        <v>280</v>
      </c>
      <c r="D206" s="31">
        <v>44798</v>
      </c>
      <c r="E206" s="37">
        <v>1789.85</v>
      </c>
      <c r="F206" s="37">
        <v>1786.1666666666667</v>
      </c>
      <c r="G206" s="38">
        <v>1772.3333333333335</v>
      </c>
      <c r="H206" s="38">
        <v>1754.8166666666668</v>
      </c>
      <c r="I206" s="38">
        <v>1740.9833333333336</v>
      </c>
      <c r="J206" s="38">
        <v>1803.6833333333334</v>
      </c>
      <c r="K206" s="38">
        <v>1817.5166666666669</v>
      </c>
      <c r="L206" s="38">
        <v>1835.0333333333333</v>
      </c>
      <c r="M206" s="28">
        <v>1800</v>
      </c>
      <c r="N206" s="28">
        <v>1768.65</v>
      </c>
      <c r="O206" s="39">
        <v>593600</v>
      </c>
      <c r="P206" s="40">
        <v>-8.0260303687635579E-2</v>
      </c>
    </row>
    <row r="207" spans="1:16" ht="12.75" customHeight="1">
      <c r="A207" s="28">
        <v>197</v>
      </c>
      <c r="B207" s="29" t="s">
        <v>86</v>
      </c>
      <c r="C207" s="30" t="s">
        <v>212</v>
      </c>
      <c r="D207" s="31">
        <v>44798</v>
      </c>
      <c r="E207" s="37">
        <v>418.25</v>
      </c>
      <c r="F207" s="37">
        <v>416.75</v>
      </c>
      <c r="G207" s="38">
        <v>413.95</v>
      </c>
      <c r="H207" s="38">
        <v>409.65</v>
      </c>
      <c r="I207" s="38">
        <v>406.84999999999997</v>
      </c>
      <c r="J207" s="38">
        <v>421.05</v>
      </c>
      <c r="K207" s="38">
        <v>423.84999999999997</v>
      </c>
      <c r="L207" s="38">
        <v>428.15000000000003</v>
      </c>
      <c r="M207" s="28">
        <v>419.55</v>
      </c>
      <c r="N207" s="28">
        <v>412.45</v>
      </c>
      <c r="O207" s="39">
        <v>44330000</v>
      </c>
      <c r="P207" s="40">
        <v>-5.1054265225302368E-2</v>
      </c>
    </row>
    <row r="208" spans="1:16" ht="12.75" customHeight="1">
      <c r="A208" s="28">
        <v>198</v>
      </c>
      <c r="B208" s="29" t="s">
        <v>180</v>
      </c>
      <c r="C208" s="30" t="s">
        <v>213</v>
      </c>
      <c r="D208" s="31">
        <v>44798</v>
      </c>
      <c r="E208" s="37">
        <v>249.35</v>
      </c>
      <c r="F208" s="37">
        <v>245.56666666666669</v>
      </c>
      <c r="G208" s="38">
        <v>240.88333333333338</v>
      </c>
      <c r="H208" s="38">
        <v>232.41666666666669</v>
      </c>
      <c r="I208" s="38">
        <v>227.73333333333338</v>
      </c>
      <c r="J208" s="38">
        <v>254.03333333333339</v>
      </c>
      <c r="K208" s="38">
        <v>258.7166666666667</v>
      </c>
      <c r="L208" s="38">
        <v>267.18333333333339</v>
      </c>
      <c r="M208" s="28">
        <v>250.25</v>
      </c>
      <c r="N208" s="28">
        <v>237.1</v>
      </c>
      <c r="O208" s="39">
        <v>77232000</v>
      </c>
      <c r="P208" s="40">
        <v>-4.2333159735138758E-2</v>
      </c>
    </row>
    <row r="209" spans="1:16" ht="12.75" customHeight="1">
      <c r="A209" s="28">
        <v>199</v>
      </c>
      <c r="B209" s="29" t="s">
        <v>47</v>
      </c>
      <c r="C209" s="30" t="s">
        <v>829</v>
      </c>
      <c r="D209" s="31">
        <v>44798</v>
      </c>
      <c r="E209" s="37">
        <v>351.55</v>
      </c>
      <c r="F209" s="37">
        <v>351.76666666666671</v>
      </c>
      <c r="G209" s="38">
        <v>349.88333333333344</v>
      </c>
      <c r="H209" s="38">
        <v>348.21666666666675</v>
      </c>
      <c r="I209" s="38">
        <v>346.33333333333348</v>
      </c>
      <c r="J209" s="38">
        <v>353.43333333333339</v>
      </c>
      <c r="K209" s="38">
        <v>355.31666666666672</v>
      </c>
      <c r="L209" s="38">
        <v>356.98333333333335</v>
      </c>
      <c r="M209" s="28">
        <v>353.65</v>
      </c>
      <c r="N209" s="28">
        <v>350.1</v>
      </c>
      <c r="O209" s="39">
        <v>12567600</v>
      </c>
      <c r="P209" s="40">
        <v>-0.10406775311176697</v>
      </c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82"/>
      <c r="C212" s="261"/>
      <c r="D212" s="283"/>
      <c r="E212" s="262"/>
      <c r="F212" s="262"/>
      <c r="G212" s="284"/>
      <c r="H212" s="284"/>
      <c r="I212" s="284"/>
      <c r="J212" s="284"/>
      <c r="K212" s="284"/>
      <c r="L212" s="284"/>
      <c r="M212" s="261"/>
      <c r="N212" s="261"/>
      <c r="O212" s="285"/>
      <c r="P212" s="286"/>
    </row>
    <row r="213" spans="1:16" ht="12.75" customHeight="1">
      <c r="A213" s="28"/>
      <c r="B213" s="282"/>
      <c r="C213" s="261"/>
      <c r="D213" s="283"/>
      <c r="E213" s="262"/>
      <c r="F213" s="262"/>
      <c r="G213" s="284"/>
      <c r="H213" s="284"/>
      <c r="I213" s="284"/>
      <c r="J213" s="284"/>
      <c r="K213" s="284"/>
      <c r="L213" s="284"/>
      <c r="M213" s="261"/>
      <c r="N213" s="261"/>
      <c r="O213" s="285"/>
      <c r="P213" s="286"/>
    </row>
    <row r="214" spans="1:16" ht="12.75" customHeight="1">
      <c r="A214" s="261"/>
      <c r="B214" s="42"/>
      <c r="C214" s="41"/>
      <c r="D214" s="43"/>
      <c r="E214" s="44"/>
      <c r="F214" s="44"/>
      <c r="G214" s="45"/>
      <c r="H214" s="45"/>
      <c r="I214" s="45"/>
      <c r="J214" s="45"/>
      <c r="K214" s="45"/>
      <c r="L214" s="1"/>
      <c r="M214" s="1"/>
      <c r="N214" s="1"/>
      <c r="O214" s="1"/>
      <c r="P214" s="1"/>
    </row>
    <row r="215" spans="1:16" ht="12.75" customHeight="1">
      <c r="A215" s="261"/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21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</row>
    <row r="519" spans="1:16" ht="12.75" customHeight="1">
      <c r="A519" s="1"/>
    </row>
    <row r="520" spans="1:16" ht="12.75" customHeight="1">
      <c r="A52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3" sqref="B13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94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44771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9" t="s">
        <v>16</v>
      </c>
      <c r="B8" s="461"/>
      <c r="C8" s="465" t="s">
        <v>20</v>
      </c>
      <c r="D8" s="465" t="s">
        <v>21</v>
      </c>
      <c r="E8" s="456" t="s">
        <v>22</v>
      </c>
      <c r="F8" s="457"/>
      <c r="G8" s="458"/>
      <c r="H8" s="456" t="s">
        <v>23</v>
      </c>
      <c r="I8" s="457"/>
      <c r="J8" s="458"/>
      <c r="K8" s="23"/>
      <c r="L8" s="50"/>
      <c r="M8" s="50"/>
      <c r="N8" s="1"/>
      <c r="O8" s="1"/>
    </row>
    <row r="9" spans="1:15" ht="36" customHeight="1">
      <c r="A9" s="463"/>
      <c r="B9" s="464"/>
      <c r="C9" s="464"/>
      <c r="D9" s="46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16929.599999999999</v>
      </c>
      <c r="D10" s="32">
        <v>16874.5</v>
      </c>
      <c r="E10" s="32">
        <v>16801.349999999999</v>
      </c>
      <c r="F10" s="32">
        <v>16673.099999999999</v>
      </c>
      <c r="G10" s="32">
        <v>16599.949999999997</v>
      </c>
      <c r="H10" s="32">
        <v>17002.75</v>
      </c>
      <c r="I10" s="32">
        <v>17075.900000000001</v>
      </c>
      <c r="J10" s="32">
        <v>17204.150000000001</v>
      </c>
      <c r="K10" s="34">
        <v>16947.650000000001</v>
      </c>
      <c r="L10" s="34">
        <v>16746.25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37378.15</v>
      </c>
      <c r="D11" s="37">
        <v>37273.683333333334</v>
      </c>
      <c r="E11" s="37">
        <v>37132.966666666667</v>
      </c>
      <c r="F11" s="37">
        <v>36887.783333333333</v>
      </c>
      <c r="G11" s="37">
        <v>36747.066666666666</v>
      </c>
      <c r="H11" s="37">
        <v>37518.866666666669</v>
      </c>
      <c r="I11" s="37">
        <v>37659.583333333343</v>
      </c>
      <c r="J11" s="37">
        <v>37904.76666666667</v>
      </c>
      <c r="K11" s="28">
        <v>37414.400000000001</v>
      </c>
      <c r="L11" s="28">
        <v>37028.5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2484.5500000000002</v>
      </c>
      <c r="D12" s="37">
        <v>2479.6833333333334</v>
      </c>
      <c r="E12" s="37">
        <v>2472.416666666667</v>
      </c>
      <c r="F12" s="37">
        <v>2460.2833333333338</v>
      </c>
      <c r="G12" s="37">
        <v>2453.0166666666673</v>
      </c>
      <c r="H12" s="37">
        <v>2491.8166666666666</v>
      </c>
      <c r="I12" s="37">
        <v>2499.083333333333</v>
      </c>
      <c r="J12" s="37">
        <v>2511.2166666666662</v>
      </c>
      <c r="K12" s="28">
        <v>2486.9499999999998</v>
      </c>
      <c r="L12" s="28">
        <v>2467.5500000000002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4825.3500000000004</v>
      </c>
      <c r="D13" s="37">
        <v>4823.3</v>
      </c>
      <c r="E13" s="37">
        <v>4808.4000000000005</v>
      </c>
      <c r="F13" s="37">
        <v>4791.4500000000007</v>
      </c>
      <c r="G13" s="37">
        <v>4776.5500000000011</v>
      </c>
      <c r="H13" s="37">
        <v>4840.25</v>
      </c>
      <c r="I13" s="37">
        <v>4855.1499999999996</v>
      </c>
      <c r="J13" s="37">
        <v>4872.0999999999995</v>
      </c>
      <c r="K13" s="28">
        <v>4838.2</v>
      </c>
      <c r="L13" s="28">
        <v>4806.3500000000004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28663.05</v>
      </c>
      <c r="D14" s="37">
        <v>28512.3</v>
      </c>
      <c r="E14" s="37">
        <v>28321.199999999997</v>
      </c>
      <c r="F14" s="37">
        <v>27979.35</v>
      </c>
      <c r="G14" s="37">
        <v>27788.249999999996</v>
      </c>
      <c r="H14" s="37">
        <v>28854.149999999998</v>
      </c>
      <c r="I14" s="37">
        <v>29045.249999999996</v>
      </c>
      <c r="J14" s="37">
        <v>29387.1</v>
      </c>
      <c r="K14" s="28">
        <v>28703.4</v>
      </c>
      <c r="L14" s="28">
        <v>28170.45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3943.85</v>
      </c>
      <c r="D15" s="37">
        <v>3936.6499999999996</v>
      </c>
      <c r="E15" s="37">
        <v>3925.3499999999995</v>
      </c>
      <c r="F15" s="37">
        <v>3906.85</v>
      </c>
      <c r="G15" s="37">
        <v>3895.5499999999997</v>
      </c>
      <c r="H15" s="37">
        <v>3955.1499999999992</v>
      </c>
      <c r="I15" s="37">
        <v>3966.4499999999994</v>
      </c>
      <c r="J15" s="37">
        <v>3984.9499999999989</v>
      </c>
      <c r="K15" s="28">
        <v>3947.95</v>
      </c>
      <c r="L15" s="28">
        <v>3918.15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8068.5</v>
      </c>
      <c r="D16" s="37">
        <v>8055.7833333333328</v>
      </c>
      <c r="E16" s="37">
        <v>8025.2166666666653</v>
      </c>
      <c r="F16" s="37">
        <v>7981.9333333333325</v>
      </c>
      <c r="G16" s="37">
        <v>7951.366666666665</v>
      </c>
      <c r="H16" s="37">
        <v>8099.0666666666657</v>
      </c>
      <c r="I16" s="37">
        <v>8129.6333333333332</v>
      </c>
      <c r="J16" s="37">
        <v>8172.9166666666661</v>
      </c>
      <c r="K16" s="28">
        <v>8086.35</v>
      </c>
      <c r="L16" s="28">
        <v>8012.5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2722.25</v>
      </c>
      <c r="D17" s="37">
        <v>2718.7333333333331</v>
      </c>
      <c r="E17" s="37">
        <v>2689.4666666666662</v>
      </c>
      <c r="F17" s="37">
        <v>2656.6833333333329</v>
      </c>
      <c r="G17" s="37">
        <v>2627.4166666666661</v>
      </c>
      <c r="H17" s="37">
        <v>2751.5166666666664</v>
      </c>
      <c r="I17" s="37">
        <v>2780.7833333333338</v>
      </c>
      <c r="J17" s="37">
        <v>2813.5666666666666</v>
      </c>
      <c r="K17" s="28">
        <v>2748</v>
      </c>
      <c r="L17" s="28">
        <v>2685.95</v>
      </c>
      <c r="M17" s="28">
        <v>3.3526500000000001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2180.75</v>
      </c>
      <c r="D18" s="37">
        <v>2187.3833333333332</v>
      </c>
      <c r="E18" s="37">
        <v>2169.8666666666663</v>
      </c>
      <c r="F18" s="37">
        <v>2158.9833333333331</v>
      </c>
      <c r="G18" s="37">
        <v>2141.4666666666662</v>
      </c>
      <c r="H18" s="37">
        <v>2198.2666666666664</v>
      </c>
      <c r="I18" s="37">
        <v>2215.7833333333328</v>
      </c>
      <c r="J18" s="37">
        <v>2226.6666666666665</v>
      </c>
      <c r="K18" s="28">
        <v>2204.9</v>
      </c>
      <c r="L18" s="28">
        <v>2176.5</v>
      </c>
      <c r="M18" s="28">
        <v>2.49369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590.79999999999995</v>
      </c>
      <c r="D19" s="37">
        <v>587.44999999999993</v>
      </c>
      <c r="E19" s="37">
        <v>580.84999999999991</v>
      </c>
      <c r="F19" s="37">
        <v>570.9</v>
      </c>
      <c r="G19" s="37">
        <v>564.29999999999995</v>
      </c>
      <c r="H19" s="37">
        <v>597.39999999999986</v>
      </c>
      <c r="I19" s="37">
        <v>604</v>
      </c>
      <c r="J19" s="37">
        <v>613.94999999999982</v>
      </c>
      <c r="K19" s="28">
        <v>594.04999999999995</v>
      </c>
      <c r="L19" s="28">
        <v>577.5</v>
      </c>
      <c r="M19" s="28">
        <v>12.87017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19762.3</v>
      </c>
      <c r="D20" s="37">
        <v>19781.75</v>
      </c>
      <c r="E20" s="37">
        <v>19564.5</v>
      </c>
      <c r="F20" s="37">
        <v>19366.7</v>
      </c>
      <c r="G20" s="37">
        <v>19149.45</v>
      </c>
      <c r="H20" s="37">
        <v>19979.55</v>
      </c>
      <c r="I20" s="37">
        <v>20196.8</v>
      </c>
      <c r="J20" s="37">
        <v>20394.599999999999</v>
      </c>
      <c r="K20" s="28">
        <v>19999</v>
      </c>
      <c r="L20" s="28">
        <v>19583.95</v>
      </c>
      <c r="M20" s="28">
        <v>8.7529999999999997E-2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2550.4</v>
      </c>
      <c r="D21" s="37">
        <v>2549.2166666666667</v>
      </c>
      <c r="E21" s="37">
        <v>2532.7833333333333</v>
      </c>
      <c r="F21" s="37">
        <v>2515.1666666666665</v>
      </c>
      <c r="G21" s="37">
        <v>2498.7333333333331</v>
      </c>
      <c r="H21" s="37">
        <v>2566.8333333333335</v>
      </c>
      <c r="I21" s="37">
        <v>2583.2666666666669</v>
      </c>
      <c r="J21" s="37">
        <v>2600.8833333333337</v>
      </c>
      <c r="K21" s="28">
        <v>2565.65</v>
      </c>
      <c r="L21" s="28">
        <v>2531.6</v>
      </c>
      <c r="M21" s="28">
        <v>7.5944200000000004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2143.9499999999998</v>
      </c>
      <c r="D22" s="37">
        <v>2137.6666666666665</v>
      </c>
      <c r="E22" s="37">
        <v>2116.333333333333</v>
      </c>
      <c r="F22" s="37">
        <v>2088.7166666666667</v>
      </c>
      <c r="G22" s="37">
        <v>2067.3833333333332</v>
      </c>
      <c r="H22" s="37">
        <v>2165.2833333333328</v>
      </c>
      <c r="I22" s="37">
        <v>2186.6166666666659</v>
      </c>
      <c r="J22" s="37">
        <v>2214.2333333333327</v>
      </c>
      <c r="K22" s="28">
        <v>2159</v>
      </c>
      <c r="L22" s="28">
        <v>2110.0500000000002</v>
      </c>
      <c r="M22" s="28">
        <v>11.08183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764.5</v>
      </c>
      <c r="D23" s="37">
        <v>763.58333333333337</v>
      </c>
      <c r="E23" s="37">
        <v>758.56666666666672</v>
      </c>
      <c r="F23" s="37">
        <v>752.63333333333333</v>
      </c>
      <c r="G23" s="37">
        <v>747.61666666666667</v>
      </c>
      <c r="H23" s="37">
        <v>769.51666666666677</v>
      </c>
      <c r="I23" s="37">
        <v>774.53333333333342</v>
      </c>
      <c r="J23" s="37">
        <v>780.46666666666681</v>
      </c>
      <c r="K23" s="28">
        <v>768.6</v>
      </c>
      <c r="L23" s="28">
        <v>757.65</v>
      </c>
      <c r="M23" s="28">
        <v>26.96358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3005.9</v>
      </c>
      <c r="D24" s="37">
        <v>2994.0666666666671</v>
      </c>
      <c r="E24" s="37">
        <v>2970.1333333333341</v>
      </c>
      <c r="F24" s="37">
        <v>2934.3666666666672</v>
      </c>
      <c r="G24" s="37">
        <v>2910.4333333333343</v>
      </c>
      <c r="H24" s="37">
        <v>3029.8333333333339</v>
      </c>
      <c r="I24" s="37">
        <v>3053.7666666666673</v>
      </c>
      <c r="J24" s="37">
        <v>3089.5333333333338</v>
      </c>
      <c r="K24" s="28">
        <v>3018</v>
      </c>
      <c r="L24" s="28">
        <v>2958.3</v>
      </c>
      <c r="M24" s="28">
        <v>2.5879599999999998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3012.65</v>
      </c>
      <c r="D25" s="37">
        <v>2999.2166666666667</v>
      </c>
      <c r="E25" s="37">
        <v>2978.4333333333334</v>
      </c>
      <c r="F25" s="37">
        <v>2944.2166666666667</v>
      </c>
      <c r="G25" s="37">
        <v>2923.4333333333334</v>
      </c>
      <c r="H25" s="37">
        <v>3033.4333333333334</v>
      </c>
      <c r="I25" s="37">
        <v>3054.2166666666672</v>
      </c>
      <c r="J25" s="37">
        <v>3088.4333333333334</v>
      </c>
      <c r="K25" s="28">
        <v>3020</v>
      </c>
      <c r="L25" s="28">
        <v>2965</v>
      </c>
      <c r="M25" s="28">
        <v>3.6431100000000001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103.5</v>
      </c>
      <c r="D26" s="37">
        <v>103.41666666666667</v>
      </c>
      <c r="E26" s="37">
        <v>102.58333333333334</v>
      </c>
      <c r="F26" s="37">
        <v>101.66666666666667</v>
      </c>
      <c r="G26" s="37">
        <v>100.83333333333334</v>
      </c>
      <c r="H26" s="37">
        <v>104.33333333333334</v>
      </c>
      <c r="I26" s="37">
        <v>105.16666666666669</v>
      </c>
      <c r="J26" s="37">
        <v>106.08333333333334</v>
      </c>
      <c r="K26" s="28">
        <v>104.25</v>
      </c>
      <c r="L26" s="28">
        <v>102.5</v>
      </c>
      <c r="M26" s="28">
        <v>40.851840000000003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267.14999999999998</v>
      </c>
      <c r="D27" s="37">
        <v>267.81666666666666</v>
      </c>
      <c r="E27" s="37">
        <v>264.68333333333334</v>
      </c>
      <c r="F27" s="37">
        <v>262.2166666666667</v>
      </c>
      <c r="G27" s="37">
        <v>259.08333333333337</v>
      </c>
      <c r="H27" s="37">
        <v>270.2833333333333</v>
      </c>
      <c r="I27" s="37">
        <v>273.41666666666663</v>
      </c>
      <c r="J27" s="37">
        <v>275.88333333333327</v>
      </c>
      <c r="K27" s="28">
        <v>270.95</v>
      </c>
      <c r="L27" s="28">
        <v>265.35000000000002</v>
      </c>
      <c r="M27" s="28">
        <v>11.06068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701.05</v>
      </c>
      <c r="D28" s="37">
        <v>699.01666666666654</v>
      </c>
      <c r="E28" s="37">
        <v>693.1333333333331</v>
      </c>
      <c r="F28" s="37">
        <v>685.21666666666658</v>
      </c>
      <c r="G28" s="37">
        <v>679.33333333333314</v>
      </c>
      <c r="H28" s="37">
        <v>706.93333333333305</v>
      </c>
      <c r="I28" s="37">
        <v>712.81666666666649</v>
      </c>
      <c r="J28" s="37">
        <v>720.73333333333301</v>
      </c>
      <c r="K28" s="28">
        <v>704.9</v>
      </c>
      <c r="L28" s="28">
        <v>691.1</v>
      </c>
      <c r="M28" s="28">
        <v>0.64107999999999998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3227.7</v>
      </c>
      <c r="D29" s="37">
        <v>3196.5</v>
      </c>
      <c r="E29" s="37">
        <v>3157.25</v>
      </c>
      <c r="F29" s="37">
        <v>3086.8</v>
      </c>
      <c r="G29" s="37">
        <v>3047.55</v>
      </c>
      <c r="H29" s="37">
        <v>3266.95</v>
      </c>
      <c r="I29" s="37">
        <v>3306.2</v>
      </c>
      <c r="J29" s="37">
        <v>3376.6499999999996</v>
      </c>
      <c r="K29" s="28">
        <v>3235.75</v>
      </c>
      <c r="L29" s="28">
        <v>3126.05</v>
      </c>
      <c r="M29" s="28">
        <v>0.56144000000000005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370.85</v>
      </c>
      <c r="D30" s="37">
        <v>370.98333333333335</v>
      </c>
      <c r="E30" s="37">
        <v>369.4666666666667</v>
      </c>
      <c r="F30" s="37">
        <v>368.08333333333337</v>
      </c>
      <c r="G30" s="37">
        <v>366.56666666666672</v>
      </c>
      <c r="H30" s="37">
        <v>372.36666666666667</v>
      </c>
      <c r="I30" s="37">
        <v>373.88333333333333</v>
      </c>
      <c r="J30" s="37">
        <v>375.26666666666665</v>
      </c>
      <c r="K30" s="28">
        <v>372.5</v>
      </c>
      <c r="L30" s="28">
        <v>369.6</v>
      </c>
      <c r="M30" s="28">
        <v>27.111899999999999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4190.5</v>
      </c>
      <c r="D31" s="37">
        <v>4177.166666666667</v>
      </c>
      <c r="E31" s="37">
        <v>4148.3333333333339</v>
      </c>
      <c r="F31" s="37">
        <v>4106.166666666667</v>
      </c>
      <c r="G31" s="37">
        <v>4077.3333333333339</v>
      </c>
      <c r="H31" s="37">
        <v>4219.3333333333339</v>
      </c>
      <c r="I31" s="37">
        <v>4248.1666666666679</v>
      </c>
      <c r="J31" s="37">
        <v>4290.3333333333339</v>
      </c>
      <c r="K31" s="28">
        <v>4206</v>
      </c>
      <c r="L31" s="28">
        <v>4135</v>
      </c>
      <c r="M31" s="28">
        <v>3.6471100000000001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218.15</v>
      </c>
      <c r="D32" s="37">
        <v>215.94999999999996</v>
      </c>
      <c r="E32" s="37">
        <v>213.14999999999992</v>
      </c>
      <c r="F32" s="37">
        <v>208.14999999999995</v>
      </c>
      <c r="G32" s="37">
        <v>205.34999999999991</v>
      </c>
      <c r="H32" s="37">
        <v>220.94999999999993</v>
      </c>
      <c r="I32" s="37">
        <v>223.74999999999994</v>
      </c>
      <c r="J32" s="37">
        <v>228.74999999999994</v>
      </c>
      <c r="K32" s="28">
        <v>218.75</v>
      </c>
      <c r="L32" s="28">
        <v>210.95</v>
      </c>
      <c r="M32" s="28">
        <v>29.442720000000001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145.55000000000001</v>
      </c>
      <c r="D33" s="37">
        <v>145.95000000000002</v>
      </c>
      <c r="E33" s="37">
        <v>143.00000000000003</v>
      </c>
      <c r="F33" s="37">
        <v>140.45000000000002</v>
      </c>
      <c r="G33" s="37">
        <v>137.50000000000003</v>
      </c>
      <c r="H33" s="37">
        <v>148.50000000000003</v>
      </c>
      <c r="I33" s="37">
        <v>151.45000000000002</v>
      </c>
      <c r="J33" s="37">
        <v>154.00000000000003</v>
      </c>
      <c r="K33" s="28">
        <v>148.9</v>
      </c>
      <c r="L33" s="28">
        <v>143.4</v>
      </c>
      <c r="M33" s="28">
        <v>120.63885999999999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3272.4</v>
      </c>
      <c r="D34" s="37">
        <v>3244.7999999999997</v>
      </c>
      <c r="E34" s="37">
        <v>3209.5999999999995</v>
      </c>
      <c r="F34" s="37">
        <v>3146.7999999999997</v>
      </c>
      <c r="G34" s="37">
        <v>3111.5999999999995</v>
      </c>
      <c r="H34" s="37">
        <v>3307.5999999999995</v>
      </c>
      <c r="I34" s="37">
        <v>3342.7999999999993</v>
      </c>
      <c r="J34" s="37">
        <v>3405.5999999999995</v>
      </c>
      <c r="K34" s="28">
        <v>3280</v>
      </c>
      <c r="L34" s="28">
        <v>3182</v>
      </c>
      <c r="M34" s="28">
        <v>13.32572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1791.7</v>
      </c>
      <c r="D35" s="37">
        <v>1804.2666666666667</v>
      </c>
      <c r="E35" s="37">
        <v>1772.5833333333333</v>
      </c>
      <c r="F35" s="37">
        <v>1753.4666666666667</v>
      </c>
      <c r="G35" s="37">
        <v>1721.7833333333333</v>
      </c>
      <c r="H35" s="37">
        <v>1823.3833333333332</v>
      </c>
      <c r="I35" s="37">
        <v>1855.0666666666666</v>
      </c>
      <c r="J35" s="37">
        <v>1874.1833333333332</v>
      </c>
      <c r="K35" s="28">
        <v>1835.95</v>
      </c>
      <c r="L35" s="28">
        <v>1785.15</v>
      </c>
      <c r="M35" s="28">
        <v>4.43187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543.75</v>
      </c>
      <c r="D36" s="37">
        <v>541.86666666666667</v>
      </c>
      <c r="E36" s="37">
        <v>537.83333333333337</v>
      </c>
      <c r="F36" s="37">
        <v>531.91666666666674</v>
      </c>
      <c r="G36" s="37">
        <v>527.88333333333344</v>
      </c>
      <c r="H36" s="37">
        <v>547.7833333333333</v>
      </c>
      <c r="I36" s="37">
        <v>551.81666666666661</v>
      </c>
      <c r="J36" s="37">
        <v>557.73333333333323</v>
      </c>
      <c r="K36" s="28">
        <v>545.9</v>
      </c>
      <c r="L36" s="28">
        <v>535.95000000000005</v>
      </c>
      <c r="M36" s="28">
        <v>7.7431700000000001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4147.8</v>
      </c>
      <c r="D37" s="37">
        <v>4104.2666666666664</v>
      </c>
      <c r="E37" s="37">
        <v>4044.5333333333328</v>
      </c>
      <c r="F37" s="37">
        <v>3941.2666666666664</v>
      </c>
      <c r="G37" s="37">
        <v>3881.5333333333328</v>
      </c>
      <c r="H37" s="37">
        <v>4207.5333333333328</v>
      </c>
      <c r="I37" s="37">
        <v>4267.2666666666664</v>
      </c>
      <c r="J37" s="37">
        <v>4370.5333333333328</v>
      </c>
      <c r="K37" s="28">
        <v>4164</v>
      </c>
      <c r="L37" s="28">
        <v>4001</v>
      </c>
      <c r="M37" s="28">
        <v>7.2528100000000002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725.9</v>
      </c>
      <c r="D38" s="37">
        <v>727.54999999999984</v>
      </c>
      <c r="E38" s="37">
        <v>721.39999999999964</v>
      </c>
      <c r="F38" s="37">
        <v>716.89999999999975</v>
      </c>
      <c r="G38" s="37">
        <v>710.74999999999955</v>
      </c>
      <c r="H38" s="37">
        <v>732.04999999999973</v>
      </c>
      <c r="I38" s="37">
        <v>738.2</v>
      </c>
      <c r="J38" s="37">
        <v>742.69999999999982</v>
      </c>
      <c r="K38" s="28">
        <v>733.7</v>
      </c>
      <c r="L38" s="28">
        <v>723.05</v>
      </c>
      <c r="M38" s="28">
        <v>69.648380000000003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3858.25</v>
      </c>
      <c r="D39" s="37">
        <v>3872.9833333333336</v>
      </c>
      <c r="E39" s="37">
        <v>3832.2666666666673</v>
      </c>
      <c r="F39" s="37">
        <v>3806.2833333333338</v>
      </c>
      <c r="G39" s="37">
        <v>3765.5666666666675</v>
      </c>
      <c r="H39" s="37">
        <v>3898.9666666666672</v>
      </c>
      <c r="I39" s="37">
        <v>3939.6833333333334</v>
      </c>
      <c r="J39" s="37">
        <v>3965.666666666667</v>
      </c>
      <c r="K39" s="28">
        <v>3913.7</v>
      </c>
      <c r="L39" s="28">
        <v>3847</v>
      </c>
      <c r="M39" s="28">
        <v>4.2375800000000003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7076.6</v>
      </c>
      <c r="D40" s="37">
        <v>6902.8499999999995</v>
      </c>
      <c r="E40" s="37">
        <v>6695.7499999999991</v>
      </c>
      <c r="F40" s="37">
        <v>6314.9</v>
      </c>
      <c r="G40" s="37">
        <v>6107.7999999999993</v>
      </c>
      <c r="H40" s="37">
        <v>7283.6999999999989</v>
      </c>
      <c r="I40" s="37">
        <v>7490.7999999999993</v>
      </c>
      <c r="J40" s="37">
        <v>7871.6499999999987</v>
      </c>
      <c r="K40" s="28">
        <v>7109.95</v>
      </c>
      <c r="L40" s="28">
        <v>6522</v>
      </c>
      <c r="M40" s="28">
        <v>64.857820000000004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14642.05</v>
      </c>
      <c r="D41" s="37">
        <v>14457.433333333334</v>
      </c>
      <c r="E41" s="37">
        <v>13691.616666666669</v>
      </c>
      <c r="F41" s="37">
        <v>12741.183333333334</v>
      </c>
      <c r="G41" s="37">
        <v>11975.366666666669</v>
      </c>
      <c r="H41" s="37">
        <v>15407.866666666669</v>
      </c>
      <c r="I41" s="37">
        <v>16173.683333333334</v>
      </c>
      <c r="J41" s="37">
        <v>17124.116666666669</v>
      </c>
      <c r="K41" s="28">
        <v>15223.25</v>
      </c>
      <c r="L41" s="28">
        <v>13507</v>
      </c>
      <c r="M41" s="28">
        <v>16.276260000000001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5187.5</v>
      </c>
      <c r="D42" s="37">
        <v>5114.166666666667</v>
      </c>
      <c r="E42" s="37">
        <v>4983.3333333333339</v>
      </c>
      <c r="F42" s="37">
        <v>4779.166666666667</v>
      </c>
      <c r="G42" s="37">
        <v>4648.3333333333339</v>
      </c>
      <c r="H42" s="37">
        <v>5318.3333333333339</v>
      </c>
      <c r="I42" s="37">
        <v>5449.1666666666679</v>
      </c>
      <c r="J42" s="37">
        <v>5653.3333333333339</v>
      </c>
      <c r="K42" s="28">
        <v>5245</v>
      </c>
      <c r="L42" s="28">
        <v>4910</v>
      </c>
      <c r="M42" s="28">
        <v>2.4461300000000001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2278.65</v>
      </c>
      <c r="D43" s="37">
        <v>2277.65</v>
      </c>
      <c r="E43" s="37">
        <v>2257.8000000000002</v>
      </c>
      <c r="F43" s="37">
        <v>2236.9500000000003</v>
      </c>
      <c r="G43" s="37">
        <v>2217.1000000000004</v>
      </c>
      <c r="H43" s="37">
        <v>2298.5</v>
      </c>
      <c r="I43" s="37">
        <v>2318.3499999999995</v>
      </c>
      <c r="J43" s="37">
        <v>2339.1999999999998</v>
      </c>
      <c r="K43" s="28">
        <v>2297.5</v>
      </c>
      <c r="L43" s="28">
        <v>2256.8000000000002</v>
      </c>
      <c r="M43" s="28">
        <v>1.64924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280.5</v>
      </c>
      <c r="D44" s="37">
        <v>280.58333333333331</v>
      </c>
      <c r="E44" s="37">
        <v>278.16666666666663</v>
      </c>
      <c r="F44" s="37">
        <v>275.83333333333331</v>
      </c>
      <c r="G44" s="37">
        <v>273.41666666666663</v>
      </c>
      <c r="H44" s="37">
        <v>282.91666666666663</v>
      </c>
      <c r="I44" s="37">
        <v>285.33333333333326</v>
      </c>
      <c r="J44" s="37">
        <v>287.66666666666663</v>
      </c>
      <c r="K44" s="28">
        <v>283</v>
      </c>
      <c r="L44" s="28">
        <v>278.25</v>
      </c>
      <c r="M44" s="28">
        <v>58.589570000000002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117.15</v>
      </c>
      <c r="D45" s="37">
        <v>117.83333333333333</v>
      </c>
      <c r="E45" s="37">
        <v>115.81666666666666</v>
      </c>
      <c r="F45" s="37">
        <v>114.48333333333333</v>
      </c>
      <c r="G45" s="37">
        <v>112.46666666666667</v>
      </c>
      <c r="H45" s="37">
        <v>119.16666666666666</v>
      </c>
      <c r="I45" s="37">
        <v>121.18333333333334</v>
      </c>
      <c r="J45" s="37">
        <v>122.51666666666665</v>
      </c>
      <c r="K45" s="28">
        <v>119.85</v>
      </c>
      <c r="L45" s="28">
        <v>116.5</v>
      </c>
      <c r="M45" s="28">
        <v>260.55142999999998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48</v>
      </c>
      <c r="D46" s="37">
        <v>48.116666666666667</v>
      </c>
      <c r="E46" s="37">
        <v>47.533333333333331</v>
      </c>
      <c r="F46" s="37">
        <v>47.066666666666663</v>
      </c>
      <c r="G46" s="37">
        <v>46.483333333333327</v>
      </c>
      <c r="H46" s="37">
        <v>48.583333333333336</v>
      </c>
      <c r="I46" s="37">
        <v>49.166666666666664</v>
      </c>
      <c r="J46" s="37">
        <v>49.63333333333334</v>
      </c>
      <c r="K46" s="28">
        <v>48.7</v>
      </c>
      <c r="L46" s="28">
        <v>47.65</v>
      </c>
      <c r="M46" s="28">
        <v>20.104710000000001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1881.45</v>
      </c>
      <c r="D47" s="37">
        <v>1868.6499999999999</v>
      </c>
      <c r="E47" s="37">
        <v>1850.2999999999997</v>
      </c>
      <c r="F47" s="37">
        <v>1819.1499999999999</v>
      </c>
      <c r="G47" s="37">
        <v>1800.7999999999997</v>
      </c>
      <c r="H47" s="37">
        <v>1899.7999999999997</v>
      </c>
      <c r="I47" s="37">
        <v>1918.1499999999996</v>
      </c>
      <c r="J47" s="37">
        <v>1949.2999999999997</v>
      </c>
      <c r="K47" s="28">
        <v>1887</v>
      </c>
      <c r="L47" s="28">
        <v>1837.5</v>
      </c>
      <c r="M47" s="28">
        <v>4.5154199999999998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617.20000000000005</v>
      </c>
      <c r="D48" s="37">
        <v>610.05000000000007</v>
      </c>
      <c r="E48" s="37">
        <v>601.75000000000011</v>
      </c>
      <c r="F48" s="37">
        <v>586.30000000000007</v>
      </c>
      <c r="G48" s="37">
        <v>578.00000000000011</v>
      </c>
      <c r="H48" s="37">
        <v>625.50000000000011</v>
      </c>
      <c r="I48" s="37">
        <v>633.80000000000007</v>
      </c>
      <c r="J48" s="37">
        <v>649.25000000000011</v>
      </c>
      <c r="K48" s="28">
        <v>618.35</v>
      </c>
      <c r="L48" s="28">
        <v>594.6</v>
      </c>
      <c r="M48" s="28">
        <v>19.174330000000001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272.35000000000002</v>
      </c>
      <c r="D49" s="37">
        <v>273.46666666666664</v>
      </c>
      <c r="E49" s="37">
        <v>270.0333333333333</v>
      </c>
      <c r="F49" s="37">
        <v>267.71666666666664</v>
      </c>
      <c r="G49" s="37">
        <v>264.2833333333333</v>
      </c>
      <c r="H49" s="37">
        <v>275.7833333333333</v>
      </c>
      <c r="I49" s="37">
        <v>279.21666666666658</v>
      </c>
      <c r="J49" s="37">
        <v>281.5333333333333</v>
      </c>
      <c r="K49" s="28">
        <v>276.89999999999998</v>
      </c>
      <c r="L49" s="28">
        <v>271.14999999999998</v>
      </c>
      <c r="M49" s="28">
        <v>89.29213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730.75</v>
      </c>
      <c r="D50" s="37">
        <v>727.25</v>
      </c>
      <c r="E50" s="37">
        <v>717</v>
      </c>
      <c r="F50" s="37">
        <v>703.25</v>
      </c>
      <c r="G50" s="37">
        <v>693</v>
      </c>
      <c r="H50" s="37">
        <v>741</v>
      </c>
      <c r="I50" s="37">
        <v>751.25</v>
      </c>
      <c r="J50" s="37">
        <v>765</v>
      </c>
      <c r="K50" s="28">
        <v>737.5</v>
      </c>
      <c r="L50" s="28">
        <v>713.5</v>
      </c>
      <c r="M50" s="28">
        <v>23.298459999999999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53.25</v>
      </c>
      <c r="D51" s="37">
        <v>52.966666666666669</v>
      </c>
      <c r="E51" s="37">
        <v>52.433333333333337</v>
      </c>
      <c r="F51" s="37">
        <v>51.616666666666667</v>
      </c>
      <c r="G51" s="37">
        <v>51.083333333333336</v>
      </c>
      <c r="H51" s="37">
        <v>53.783333333333339</v>
      </c>
      <c r="I51" s="37">
        <v>54.31666666666667</v>
      </c>
      <c r="J51" s="37">
        <v>55.13333333333334</v>
      </c>
      <c r="K51" s="28">
        <v>53.5</v>
      </c>
      <c r="L51" s="28">
        <v>52.15</v>
      </c>
      <c r="M51" s="28">
        <v>156.80824999999999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326.05</v>
      </c>
      <c r="D52" s="37">
        <v>325.60000000000002</v>
      </c>
      <c r="E52" s="37">
        <v>322.30000000000007</v>
      </c>
      <c r="F52" s="37">
        <v>318.55000000000007</v>
      </c>
      <c r="G52" s="37">
        <v>315.25000000000011</v>
      </c>
      <c r="H52" s="37">
        <v>329.35</v>
      </c>
      <c r="I52" s="37">
        <v>332.65</v>
      </c>
      <c r="J52" s="37">
        <v>336.4</v>
      </c>
      <c r="K52" s="28">
        <v>328.9</v>
      </c>
      <c r="L52" s="28">
        <v>321.85000000000002</v>
      </c>
      <c r="M52" s="28">
        <v>34.667650000000002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666.85</v>
      </c>
      <c r="D53" s="37">
        <v>670.15</v>
      </c>
      <c r="E53" s="37">
        <v>660.9</v>
      </c>
      <c r="F53" s="37">
        <v>654.95000000000005</v>
      </c>
      <c r="G53" s="37">
        <v>645.70000000000005</v>
      </c>
      <c r="H53" s="37">
        <v>676.09999999999991</v>
      </c>
      <c r="I53" s="37">
        <v>685.34999999999991</v>
      </c>
      <c r="J53" s="37">
        <v>691.29999999999984</v>
      </c>
      <c r="K53" s="28">
        <v>679.4</v>
      </c>
      <c r="L53" s="28">
        <v>664.2</v>
      </c>
      <c r="M53" s="28">
        <v>73.741699999999994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306.75</v>
      </c>
      <c r="D54" s="37">
        <v>309.26666666666665</v>
      </c>
      <c r="E54" s="37">
        <v>302.5333333333333</v>
      </c>
      <c r="F54" s="37">
        <v>298.31666666666666</v>
      </c>
      <c r="G54" s="37">
        <v>291.58333333333331</v>
      </c>
      <c r="H54" s="37">
        <v>313.48333333333329</v>
      </c>
      <c r="I54" s="37">
        <v>320.21666666666664</v>
      </c>
      <c r="J54" s="37">
        <v>324.43333333333328</v>
      </c>
      <c r="K54" s="28">
        <v>316</v>
      </c>
      <c r="L54" s="28">
        <v>305.05</v>
      </c>
      <c r="M54" s="28">
        <v>84.679010000000005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16571.8</v>
      </c>
      <c r="D55" s="37">
        <v>16634.600000000002</v>
      </c>
      <c r="E55" s="37">
        <v>16319.200000000004</v>
      </c>
      <c r="F55" s="37">
        <v>16066.600000000002</v>
      </c>
      <c r="G55" s="37">
        <v>15751.200000000004</v>
      </c>
      <c r="H55" s="37">
        <v>16887.200000000004</v>
      </c>
      <c r="I55" s="37">
        <v>17202.600000000006</v>
      </c>
      <c r="J55" s="37">
        <v>17455.200000000004</v>
      </c>
      <c r="K55" s="28">
        <v>16950</v>
      </c>
      <c r="L55" s="28">
        <v>16382</v>
      </c>
      <c r="M55" s="28">
        <v>0.30048000000000002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3869.35</v>
      </c>
      <c r="D56" s="37">
        <v>3862.5833333333335</v>
      </c>
      <c r="E56" s="37">
        <v>3843.166666666667</v>
      </c>
      <c r="F56" s="37">
        <v>3816.9833333333336</v>
      </c>
      <c r="G56" s="37">
        <v>3797.5666666666671</v>
      </c>
      <c r="H56" s="37">
        <v>3888.7666666666669</v>
      </c>
      <c r="I56" s="37">
        <v>3908.1833333333338</v>
      </c>
      <c r="J56" s="37">
        <v>3934.3666666666668</v>
      </c>
      <c r="K56" s="28">
        <v>3882</v>
      </c>
      <c r="L56" s="28">
        <v>3836.4</v>
      </c>
      <c r="M56" s="28">
        <v>3.1600799999999998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226.2</v>
      </c>
      <c r="D57" s="37">
        <v>226.85</v>
      </c>
      <c r="E57" s="37">
        <v>223.7</v>
      </c>
      <c r="F57" s="37">
        <v>221.2</v>
      </c>
      <c r="G57" s="37">
        <v>218.04999999999998</v>
      </c>
      <c r="H57" s="37">
        <v>229.35</v>
      </c>
      <c r="I57" s="37">
        <v>232.50000000000003</v>
      </c>
      <c r="J57" s="37">
        <v>235</v>
      </c>
      <c r="K57" s="28">
        <v>230</v>
      </c>
      <c r="L57" s="28">
        <v>224.35</v>
      </c>
      <c r="M57" s="28">
        <v>81.423500000000004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690.1</v>
      </c>
      <c r="D58" s="37">
        <v>687.75</v>
      </c>
      <c r="E58" s="37">
        <v>680.5</v>
      </c>
      <c r="F58" s="37">
        <v>670.9</v>
      </c>
      <c r="G58" s="37">
        <v>663.65</v>
      </c>
      <c r="H58" s="37">
        <v>697.35</v>
      </c>
      <c r="I58" s="37">
        <v>704.6</v>
      </c>
      <c r="J58" s="37">
        <v>714.2</v>
      </c>
      <c r="K58" s="28">
        <v>695</v>
      </c>
      <c r="L58" s="28">
        <v>678.15</v>
      </c>
      <c r="M58" s="28">
        <v>27.624759999999998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967.45</v>
      </c>
      <c r="D59" s="37">
        <v>970.20000000000016</v>
      </c>
      <c r="E59" s="37">
        <v>961.45000000000027</v>
      </c>
      <c r="F59" s="37">
        <v>955.45000000000016</v>
      </c>
      <c r="G59" s="37">
        <v>946.70000000000027</v>
      </c>
      <c r="H59" s="37">
        <v>976.20000000000027</v>
      </c>
      <c r="I59" s="37">
        <v>984.95</v>
      </c>
      <c r="J59" s="37">
        <v>990.95000000000027</v>
      </c>
      <c r="K59" s="28">
        <v>978.95</v>
      </c>
      <c r="L59" s="28">
        <v>964.2</v>
      </c>
      <c r="M59" s="28">
        <v>10.438370000000001</v>
      </c>
      <c r="N59" s="1"/>
      <c r="O59" s="1"/>
    </row>
    <row r="60" spans="1:15" ht="12.75" customHeight="1">
      <c r="A60" s="53">
        <v>51</v>
      </c>
      <c r="B60" s="28" t="s">
        <v>849</v>
      </c>
      <c r="C60" s="28">
        <v>1699.25</v>
      </c>
      <c r="D60" s="37">
        <v>1719.0833333333333</v>
      </c>
      <c r="E60" s="37">
        <v>1665.1666666666665</v>
      </c>
      <c r="F60" s="37">
        <v>1631.0833333333333</v>
      </c>
      <c r="G60" s="37">
        <v>1577.1666666666665</v>
      </c>
      <c r="H60" s="37">
        <v>1753.1666666666665</v>
      </c>
      <c r="I60" s="37">
        <v>1807.083333333333</v>
      </c>
      <c r="J60" s="37">
        <v>1841.1666666666665</v>
      </c>
      <c r="K60" s="28">
        <v>1773</v>
      </c>
      <c r="L60" s="28">
        <v>1685</v>
      </c>
      <c r="M60" s="28">
        <v>2.9507500000000002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202.85</v>
      </c>
      <c r="D61" s="37">
        <v>203.06666666666669</v>
      </c>
      <c r="E61" s="37">
        <v>201.13333333333338</v>
      </c>
      <c r="F61" s="37">
        <v>199.41666666666669</v>
      </c>
      <c r="G61" s="37">
        <v>197.48333333333338</v>
      </c>
      <c r="H61" s="37">
        <v>204.78333333333339</v>
      </c>
      <c r="I61" s="37">
        <v>206.71666666666673</v>
      </c>
      <c r="J61" s="37">
        <v>208.43333333333339</v>
      </c>
      <c r="K61" s="28">
        <v>205</v>
      </c>
      <c r="L61" s="28">
        <v>201.35</v>
      </c>
      <c r="M61" s="28">
        <v>50.964030000000001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3846.05</v>
      </c>
      <c r="D62" s="37">
        <v>3832.3833333333332</v>
      </c>
      <c r="E62" s="37">
        <v>3800.6666666666665</v>
      </c>
      <c r="F62" s="37">
        <v>3755.2833333333333</v>
      </c>
      <c r="G62" s="37">
        <v>3723.5666666666666</v>
      </c>
      <c r="H62" s="37">
        <v>3877.7666666666664</v>
      </c>
      <c r="I62" s="37">
        <v>3909.4833333333336</v>
      </c>
      <c r="J62" s="37">
        <v>3954.8666666666663</v>
      </c>
      <c r="K62" s="28">
        <v>3864.1</v>
      </c>
      <c r="L62" s="28">
        <v>3787</v>
      </c>
      <c r="M62" s="28">
        <v>6.5020300000000004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1548.85</v>
      </c>
      <c r="D63" s="37">
        <v>1553.75</v>
      </c>
      <c r="E63" s="37">
        <v>1531.1</v>
      </c>
      <c r="F63" s="37">
        <v>1513.35</v>
      </c>
      <c r="G63" s="37">
        <v>1490.6999999999998</v>
      </c>
      <c r="H63" s="37">
        <v>1571.5</v>
      </c>
      <c r="I63" s="37">
        <v>1594.15</v>
      </c>
      <c r="J63" s="37">
        <v>1611.9</v>
      </c>
      <c r="K63" s="28">
        <v>1576.4</v>
      </c>
      <c r="L63" s="28">
        <v>1536</v>
      </c>
      <c r="M63" s="28">
        <v>4.1260899999999996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686.05</v>
      </c>
      <c r="D64" s="37">
        <v>686.94999999999993</v>
      </c>
      <c r="E64" s="37">
        <v>679.09999999999991</v>
      </c>
      <c r="F64" s="37">
        <v>672.15</v>
      </c>
      <c r="G64" s="37">
        <v>664.3</v>
      </c>
      <c r="H64" s="37">
        <v>693.89999999999986</v>
      </c>
      <c r="I64" s="37">
        <v>701.75</v>
      </c>
      <c r="J64" s="37">
        <v>708.69999999999982</v>
      </c>
      <c r="K64" s="28">
        <v>694.8</v>
      </c>
      <c r="L64" s="28">
        <v>680</v>
      </c>
      <c r="M64" s="28">
        <v>12.18683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1058.9000000000001</v>
      </c>
      <c r="D65" s="37">
        <v>1058.3666666666666</v>
      </c>
      <c r="E65" s="37">
        <v>1041.6333333333332</v>
      </c>
      <c r="F65" s="37">
        <v>1024.3666666666666</v>
      </c>
      <c r="G65" s="37">
        <v>1007.6333333333332</v>
      </c>
      <c r="H65" s="37">
        <v>1075.6333333333332</v>
      </c>
      <c r="I65" s="37">
        <v>1092.3666666666663</v>
      </c>
      <c r="J65" s="37">
        <v>1109.6333333333332</v>
      </c>
      <c r="K65" s="28">
        <v>1075.0999999999999</v>
      </c>
      <c r="L65" s="28">
        <v>1041.0999999999999</v>
      </c>
      <c r="M65" s="28">
        <v>8.5691600000000001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383.35</v>
      </c>
      <c r="D66" s="37">
        <v>382.33333333333331</v>
      </c>
      <c r="E66" s="37">
        <v>380.16666666666663</v>
      </c>
      <c r="F66" s="37">
        <v>376.98333333333329</v>
      </c>
      <c r="G66" s="37">
        <v>374.81666666666661</v>
      </c>
      <c r="H66" s="37">
        <v>385.51666666666665</v>
      </c>
      <c r="I66" s="37">
        <v>387.68333333333328</v>
      </c>
      <c r="J66" s="37">
        <v>390.86666666666667</v>
      </c>
      <c r="K66" s="28">
        <v>384.5</v>
      </c>
      <c r="L66" s="28">
        <v>379.15</v>
      </c>
      <c r="M66" s="28">
        <v>22.77938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1208.6500000000001</v>
      </c>
      <c r="D67" s="37">
        <v>1201.2833333333333</v>
      </c>
      <c r="E67" s="37">
        <v>1190.0166666666667</v>
      </c>
      <c r="F67" s="37">
        <v>1171.3833333333334</v>
      </c>
      <c r="G67" s="37">
        <v>1160.1166666666668</v>
      </c>
      <c r="H67" s="37">
        <v>1219.9166666666665</v>
      </c>
      <c r="I67" s="37">
        <v>1231.1833333333329</v>
      </c>
      <c r="J67" s="37">
        <v>1249.8166666666664</v>
      </c>
      <c r="K67" s="28">
        <v>1212.55</v>
      </c>
      <c r="L67" s="28">
        <v>1182.6500000000001</v>
      </c>
      <c r="M67" s="28">
        <v>8.7988599999999995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382</v>
      </c>
      <c r="D68" s="37">
        <v>379.16666666666669</v>
      </c>
      <c r="E68" s="37">
        <v>374.33333333333337</v>
      </c>
      <c r="F68" s="37">
        <v>366.66666666666669</v>
      </c>
      <c r="G68" s="37">
        <v>361.83333333333337</v>
      </c>
      <c r="H68" s="37">
        <v>386.83333333333337</v>
      </c>
      <c r="I68" s="37">
        <v>391.66666666666674</v>
      </c>
      <c r="J68" s="37">
        <v>399.33333333333337</v>
      </c>
      <c r="K68" s="28">
        <v>384</v>
      </c>
      <c r="L68" s="28">
        <v>371.5</v>
      </c>
      <c r="M68" s="28">
        <v>84.801969999999997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572.70000000000005</v>
      </c>
      <c r="D69" s="37">
        <v>572.88333333333333</v>
      </c>
      <c r="E69" s="37">
        <v>567.86666666666667</v>
      </c>
      <c r="F69" s="37">
        <v>563.0333333333333</v>
      </c>
      <c r="G69" s="37">
        <v>558.01666666666665</v>
      </c>
      <c r="H69" s="37">
        <v>577.7166666666667</v>
      </c>
      <c r="I69" s="37">
        <v>582.73333333333335</v>
      </c>
      <c r="J69" s="37">
        <v>587.56666666666672</v>
      </c>
      <c r="K69" s="28">
        <v>577.9</v>
      </c>
      <c r="L69" s="28">
        <v>568.04999999999995</v>
      </c>
      <c r="M69" s="28">
        <v>19.143360000000001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1585.3</v>
      </c>
      <c r="D70" s="37">
        <v>1588.4833333333336</v>
      </c>
      <c r="E70" s="37">
        <v>1564.9666666666672</v>
      </c>
      <c r="F70" s="37">
        <v>1544.6333333333337</v>
      </c>
      <c r="G70" s="37">
        <v>1521.1166666666672</v>
      </c>
      <c r="H70" s="37">
        <v>1608.8166666666671</v>
      </c>
      <c r="I70" s="37">
        <v>1632.3333333333335</v>
      </c>
      <c r="J70" s="37">
        <v>1652.666666666667</v>
      </c>
      <c r="K70" s="28">
        <v>1612</v>
      </c>
      <c r="L70" s="28">
        <v>1568.15</v>
      </c>
      <c r="M70" s="28">
        <v>1.8572500000000001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1902.6</v>
      </c>
      <c r="D71" s="37">
        <v>1883.4833333333333</v>
      </c>
      <c r="E71" s="37">
        <v>1852.1166666666668</v>
      </c>
      <c r="F71" s="37">
        <v>1801.6333333333334</v>
      </c>
      <c r="G71" s="37">
        <v>1770.2666666666669</v>
      </c>
      <c r="H71" s="37">
        <v>1933.9666666666667</v>
      </c>
      <c r="I71" s="37">
        <v>1965.333333333333</v>
      </c>
      <c r="J71" s="37">
        <v>2015.8166666666666</v>
      </c>
      <c r="K71" s="28">
        <v>1914.85</v>
      </c>
      <c r="L71" s="28">
        <v>1833</v>
      </c>
      <c r="M71" s="28">
        <v>14.37791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3849.65</v>
      </c>
      <c r="D72" s="37">
        <v>3828.2166666666667</v>
      </c>
      <c r="E72" s="37">
        <v>3796.5333333333333</v>
      </c>
      <c r="F72" s="37">
        <v>3743.4166666666665</v>
      </c>
      <c r="G72" s="37">
        <v>3711.7333333333331</v>
      </c>
      <c r="H72" s="37">
        <v>3881.3333333333335</v>
      </c>
      <c r="I72" s="37">
        <v>3913.0166666666669</v>
      </c>
      <c r="J72" s="37">
        <v>3966.1333333333337</v>
      </c>
      <c r="K72" s="28">
        <v>3859.9</v>
      </c>
      <c r="L72" s="28">
        <v>3775.1</v>
      </c>
      <c r="M72" s="28">
        <v>3.3991400000000001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3578.5</v>
      </c>
      <c r="D73" s="37">
        <v>3610.1666666666665</v>
      </c>
      <c r="E73" s="37">
        <v>3518.333333333333</v>
      </c>
      <c r="F73" s="37">
        <v>3458.1666666666665</v>
      </c>
      <c r="G73" s="37">
        <v>3366.333333333333</v>
      </c>
      <c r="H73" s="37">
        <v>3670.333333333333</v>
      </c>
      <c r="I73" s="37">
        <v>3762.1666666666661</v>
      </c>
      <c r="J73" s="37">
        <v>3822.333333333333</v>
      </c>
      <c r="K73" s="28">
        <v>3702</v>
      </c>
      <c r="L73" s="28">
        <v>3550</v>
      </c>
      <c r="M73" s="28">
        <v>6.8695300000000001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2144.5</v>
      </c>
      <c r="D74" s="37">
        <v>2130.4333333333334</v>
      </c>
      <c r="E74" s="37">
        <v>2069.0666666666666</v>
      </c>
      <c r="F74" s="37">
        <v>1993.6333333333332</v>
      </c>
      <c r="G74" s="37">
        <v>1932.2666666666664</v>
      </c>
      <c r="H74" s="37">
        <v>2205.8666666666668</v>
      </c>
      <c r="I74" s="37">
        <v>2267.2333333333336</v>
      </c>
      <c r="J74" s="37">
        <v>2342.666666666667</v>
      </c>
      <c r="K74" s="28">
        <v>2191.8000000000002</v>
      </c>
      <c r="L74" s="28">
        <v>2055</v>
      </c>
      <c r="M74" s="28">
        <v>6.5388500000000001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4260.05</v>
      </c>
      <c r="D75" s="37">
        <v>4256.6500000000005</v>
      </c>
      <c r="E75" s="37">
        <v>4198.4000000000015</v>
      </c>
      <c r="F75" s="37">
        <v>4136.7500000000009</v>
      </c>
      <c r="G75" s="37">
        <v>4078.5000000000018</v>
      </c>
      <c r="H75" s="37">
        <v>4318.3000000000011</v>
      </c>
      <c r="I75" s="37">
        <v>4376.5499999999993</v>
      </c>
      <c r="J75" s="37">
        <v>4438.2000000000007</v>
      </c>
      <c r="K75" s="28">
        <v>4314.8999999999996</v>
      </c>
      <c r="L75" s="28">
        <v>4195</v>
      </c>
      <c r="M75" s="28">
        <v>5.6656700000000004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3054</v>
      </c>
      <c r="D76" s="37">
        <v>3055.0333333333333</v>
      </c>
      <c r="E76" s="37">
        <v>3030.0666666666666</v>
      </c>
      <c r="F76" s="37">
        <v>3006.1333333333332</v>
      </c>
      <c r="G76" s="37">
        <v>2981.1666666666665</v>
      </c>
      <c r="H76" s="37">
        <v>3078.9666666666667</v>
      </c>
      <c r="I76" s="37">
        <v>3103.9333333333329</v>
      </c>
      <c r="J76" s="37">
        <v>3127.8666666666668</v>
      </c>
      <c r="K76" s="28">
        <v>3080</v>
      </c>
      <c r="L76" s="28">
        <v>3031.1</v>
      </c>
      <c r="M76" s="28">
        <v>4.8639000000000001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454.3</v>
      </c>
      <c r="D77" s="37">
        <v>457.41666666666669</v>
      </c>
      <c r="E77" s="37">
        <v>448.08333333333337</v>
      </c>
      <c r="F77" s="37">
        <v>441.86666666666667</v>
      </c>
      <c r="G77" s="37">
        <v>432.53333333333336</v>
      </c>
      <c r="H77" s="37">
        <v>463.63333333333338</v>
      </c>
      <c r="I77" s="37">
        <v>472.96666666666675</v>
      </c>
      <c r="J77" s="37">
        <v>479.18333333333339</v>
      </c>
      <c r="K77" s="28">
        <v>466.75</v>
      </c>
      <c r="L77" s="28">
        <v>451.2</v>
      </c>
      <c r="M77" s="28">
        <v>1.36006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1722.2</v>
      </c>
      <c r="D78" s="37">
        <v>1715.4166666666667</v>
      </c>
      <c r="E78" s="37">
        <v>1698.8333333333335</v>
      </c>
      <c r="F78" s="37">
        <v>1675.4666666666667</v>
      </c>
      <c r="G78" s="37">
        <v>1658.8833333333334</v>
      </c>
      <c r="H78" s="37">
        <v>1738.7833333333335</v>
      </c>
      <c r="I78" s="37">
        <v>1755.366666666667</v>
      </c>
      <c r="J78" s="37">
        <v>1778.7333333333336</v>
      </c>
      <c r="K78" s="28">
        <v>1732</v>
      </c>
      <c r="L78" s="28">
        <v>1692.05</v>
      </c>
      <c r="M78" s="28">
        <v>3.22648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156</v>
      </c>
      <c r="D79" s="37">
        <v>156.31666666666666</v>
      </c>
      <c r="E79" s="37">
        <v>154.63333333333333</v>
      </c>
      <c r="F79" s="37">
        <v>153.26666666666665</v>
      </c>
      <c r="G79" s="37">
        <v>151.58333333333331</v>
      </c>
      <c r="H79" s="37">
        <v>157.68333333333334</v>
      </c>
      <c r="I79" s="37">
        <v>159.36666666666667</v>
      </c>
      <c r="J79" s="37">
        <v>160.73333333333335</v>
      </c>
      <c r="K79" s="28">
        <v>158</v>
      </c>
      <c r="L79" s="28">
        <v>154.94999999999999</v>
      </c>
      <c r="M79" s="28">
        <v>28.442270000000001</v>
      </c>
      <c r="N79" s="1"/>
      <c r="O79" s="1"/>
    </row>
    <row r="80" spans="1:15" ht="12.75" customHeight="1">
      <c r="A80" s="53">
        <v>71</v>
      </c>
      <c r="B80" s="28" t="s">
        <v>850</v>
      </c>
      <c r="C80" s="28">
        <v>1400.95</v>
      </c>
      <c r="D80" s="37">
        <v>1415.9666666666665</v>
      </c>
      <c r="E80" s="37">
        <v>1373.9833333333329</v>
      </c>
      <c r="F80" s="37">
        <v>1347.0166666666664</v>
      </c>
      <c r="G80" s="37">
        <v>1305.0333333333328</v>
      </c>
      <c r="H80" s="37">
        <v>1442.9333333333329</v>
      </c>
      <c r="I80" s="37">
        <v>1484.9166666666665</v>
      </c>
      <c r="J80" s="37">
        <v>1511.883333333333</v>
      </c>
      <c r="K80" s="28">
        <v>1457.95</v>
      </c>
      <c r="L80" s="28">
        <v>1389</v>
      </c>
      <c r="M80" s="28">
        <v>4.6899100000000002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107.3</v>
      </c>
      <c r="D81" s="37">
        <v>107.68333333333334</v>
      </c>
      <c r="E81" s="37">
        <v>106.11666666666667</v>
      </c>
      <c r="F81" s="37">
        <v>104.93333333333334</v>
      </c>
      <c r="G81" s="37">
        <v>103.36666666666667</v>
      </c>
      <c r="H81" s="37">
        <v>108.86666666666667</v>
      </c>
      <c r="I81" s="37">
        <v>110.43333333333334</v>
      </c>
      <c r="J81" s="37">
        <v>111.61666666666667</v>
      </c>
      <c r="K81" s="28">
        <v>109.25</v>
      </c>
      <c r="L81" s="28">
        <v>106.5</v>
      </c>
      <c r="M81" s="28">
        <v>131.07518999999999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276.7</v>
      </c>
      <c r="D82" s="37">
        <v>272.86666666666667</v>
      </c>
      <c r="E82" s="37">
        <v>267.48333333333335</v>
      </c>
      <c r="F82" s="37">
        <v>258.26666666666665</v>
      </c>
      <c r="G82" s="37">
        <v>252.88333333333333</v>
      </c>
      <c r="H82" s="37">
        <v>282.08333333333337</v>
      </c>
      <c r="I82" s="37">
        <v>287.4666666666667</v>
      </c>
      <c r="J82" s="37">
        <v>296.68333333333339</v>
      </c>
      <c r="K82" s="28">
        <v>278.25</v>
      </c>
      <c r="L82" s="28">
        <v>263.64999999999998</v>
      </c>
      <c r="M82" s="28">
        <v>10.13941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145.94999999999999</v>
      </c>
      <c r="D83" s="37">
        <v>146.38333333333335</v>
      </c>
      <c r="E83" s="37">
        <v>144.8666666666667</v>
      </c>
      <c r="F83" s="37">
        <v>143.78333333333336</v>
      </c>
      <c r="G83" s="37">
        <v>142.26666666666671</v>
      </c>
      <c r="H83" s="37">
        <v>147.4666666666667</v>
      </c>
      <c r="I83" s="37">
        <v>148.98333333333335</v>
      </c>
      <c r="J83" s="37">
        <v>150.06666666666669</v>
      </c>
      <c r="K83" s="28">
        <v>147.9</v>
      </c>
      <c r="L83" s="28">
        <v>145.30000000000001</v>
      </c>
      <c r="M83" s="28">
        <v>56.492229999999999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2279.25</v>
      </c>
      <c r="D84" s="37">
        <v>2259.7833333333333</v>
      </c>
      <c r="E84" s="37">
        <v>2219.5666666666666</v>
      </c>
      <c r="F84" s="37">
        <v>2159.8833333333332</v>
      </c>
      <c r="G84" s="37">
        <v>2119.6666666666665</v>
      </c>
      <c r="H84" s="37">
        <v>2319.4666666666667</v>
      </c>
      <c r="I84" s="37">
        <v>2359.6833333333329</v>
      </c>
      <c r="J84" s="37">
        <v>2419.3666666666668</v>
      </c>
      <c r="K84" s="28">
        <v>2300</v>
      </c>
      <c r="L84" s="28">
        <v>2200.1</v>
      </c>
      <c r="M84" s="28">
        <v>19.474920000000001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380.05</v>
      </c>
      <c r="D85" s="37">
        <v>378.08333333333331</v>
      </c>
      <c r="E85" s="37">
        <v>375.16666666666663</v>
      </c>
      <c r="F85" s="37">
        <v>370.2833333333333</v>
      </c>
      <c r="G85" s="37">
        <v>367.36666666666662</v>
      </c>
      <c r="H85" s="37">
        <v>382.96666666666664</v>
      </c>
      <c r="I85" s="37">
        <v>385.88333333333327</v>
      </c>
      <c r="J85" s="37">
        <v>390.76666666666665</v>
      </c>
      <c r="K85" s="28">
        <v>381</v>
      </c>
      <c r="L85" s="28">
        <v>373.2</v>
      </c>
      <c r="M85" s="28">
        <v>7.5904199999999999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851.95</v>
      </c>
      <c r="D86" s="37">
        <v>849.25</v>
      </c>
      <c r="E86" s="37">
        <v>843.95</v>
      </c>
      <c r="F86" s="37">
        <v>835.95</v>
      </c>
      <c r="G86" s="37">
        <v>830.65000000000009</v>
      </c>
      <c r="H86" s="37">
        <v>857.25</v>
      </c>
      <c r="I86" s="37">
        <v>862.55</v>
      </c>
      <c r="J86" s="37">
        <v>870.55</v>
      </c>
      <c r="K86" s="28">
        <v>854.55</v>
      </c>
      <c r="L86" s="28">
        <v>841.25</v>
      </c>
      <c r="M86" s="28">
        <v>5.5704900000000004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1460</v>
      </c>
      <c r="D87" s="37">
        <v>1464.25</v>
      </c>
      <c r="E87" s="37">
        <v>1445.75</v>
      </c>
      <c r="F87" s="37">
        <v>1431.5</v>
      </c>
      <c r="G87" s="37">
        <v>1413</v>
      </c>
      <c r="H87" s="37">
        <v>1478.5</v>
      </c>
      <c r="I87" s="37">
        <v>1497</v>
      </c>
      <c r="J87" s="37">
        <v>1511.25</v>
      </c>
      <c r="K87" s="28">
        <v>1482.75</v>
      </c>
      <c r="L87" s="28">
        <v>1450</v>
      </c>
      <c r="M87" s="28">
        <v>7.6798099999999998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1550.6</v>
      </c>
      <c r="D88" s="37">
        <v>1551.8999999999999</v>
      </c>
      <c r="E88" s="37">
        <v>1536.7499999999998</v>
      </c>
      <c r="F88" s="37">
        <v>1522.8999999999999</v>
      </c>
      <c r="G88" s="37">
        <v>1507.7499999999998</v>
      </c>
      <c r="H88" s="37">
        <v>1565.7499999999998</v>
      </c>
      <c r="I88" s="37">
        <v>1580.8999999999999</v>
      </c>
      <c r="J88" s="37">
        <v>1594.7499999999998</v>
      </c>
      <c r="K88" s="28">
        <v>1567.05</v>
      </c>
      <c r="L88" s="28">
        <v>1538.05</v>
      </c>
      <c r="M88" s="28">
        <v>9.6226699999999994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444.2</v>
      </c>
      <c r="D89" s="37">
        <v>446.4666666666667</v>
      </c>
      <c r="E89" s="37">
        <v>440.73333333333341</v>
      </c>
      <c r="F89" s="37">
        <v>437.26666666666671</v>
      </c>
      <c r="G89" s="37">
        <v>431.53333333333342</v>
      </c>
      <c r="H89" s="37">
        <v>449.93333333333339</v>
      </c>
      <c r="I89" s="37">
        <v>455.66666666666674</v>
      </c>
      <c r="J89" s="37">
        <v>459.13333333333338</v>
      </c>
      <c r="K89" s="28">
        <v>452.2</v>
      </c>
      <c r="L89" s="28">
        <v>443</v>
      </c>
      <c r="M89" s="28">
        <v>9.0794800000000002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230.5</v>
      </c>
      <c r="D90" s="37">
        <v>230.11666666666667</v>
      </c>
      <c r="E90" s="37">
        <v>227.43333333333334</v>
      </c>
      <c r="F90" s="37">
        <v>224.36666666666667</v>
      </c>
      <c r="G90" s="37">
        <v>221.68333333333334</v>
      </c>
      <c r="H90" s="37">
        <v>233.18333333333334</v>
      </c>
      <c r="I90" s="37">
        <v>235.86666666666667</v>
      </c>
      <c r="J90" s="37">
        <v>238.93333333333334</v>
      </c>
      <c r="K90" s="28">
        <v>232.8</v>
      </c>
      <c r="L90" s="28">
        <v>227.05</v>
      </c>
      <c r="M90" s="28">
        <v>8.3651700000000009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946.1</v>
      </c>
      <c r="D91" s="37">
        <v>942.6</v>
      </c>
      <c r="E91" s="37">
        <v>936.2</v>
      </c>
      <c r="F91" s="37">
        <v>926.30000000000007</v>
      </c>
      <c r="G91" s="37">
        <v>919.90000000000009</v>
      </c>
      <c r="H91" s="37">
        <v>952.5</v>
      </c>
      <c r="I91" s="37">
        <v>958.89999999999986</v>
      </c>
      <c r="J91" s="37">
        <v>968.8</v>
      </c>
      <c r="K91" s="28">
        <v>949</v>
      </c>
      <c r="L91" s="28">
        <v>932.7</v>
      </c>
      <c r="M91" s="28">
        <v>28.43497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1945.15</v>
      </c>
      <c r="D92" s="37">
        <v>1938.4333333333334</v>
      </c>
      <c r="E92" s="37">
        <v>1918.8666666666668</v>
      </c>
      <c r="F92" s="37">
        <v>1892.5833333333335</v>
      </c>
      <c r="G92" s="37">
        <v>1873.0166666666669</v>
      </c>
      <c r="H92" s="37">
        <v>1964.7166666666667</v>
      </c>
      <c r="I92" s="37">
        <v>1984.2833333333333</v>
      </c>
      <c r="J92" s="37">
        <v>2010.5666666666666</v>
      </c>
      <c r="K92" s="28">
        <v>1958</v>
      </c>
      <c r="L92" s="28">
        <v>1912.15</v>
      </c>
      <c r="M92" s="28">
        <v>4.4890699999999999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1416.85</v>
      </c>
      <c r="D93" s="37">
        <v>1417.2833333333335</v>
      </c>
      <c r="E93" s="37">
        <v>1410.5666666666671</v>
      </c>
      <c r="F93" s="37">
        <v>1404.2833333333335</v>
      </c>
      <c r="G93" s="37">
        <v>1397.5666666666671</v>
      </c>
      <c r="H93" s="37">
        <v>1423.5666666666671</v>
      </c>
      <c r="I93" s="37">
        <v>1430.2833333333338</v>
      </c>
      <c r="J93" s="37">
        <v>1436.5666666666671</v>
      </c>
      <c r="K93" s="28">
        <v>1424</v>
      </c>
      <c r="L93" s="28">
        <v>1411</v>
      </c>
      <c r="M93" s="28">
        <v>87.102029999999999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531.6</v>
      </c>
      <c r="D94" s="37">
        <v>529.08333333333337</v>
      </c>
      <c r="E94" s="37">
        <v>522.16666666666674</v>
      </c>
      <c r="F94" s="37">
        <v>512.73333333333335</v>
      </c>
      <c r="G94" s="37">
        <v>505.81666666666672</v>
      </c>
      <c r="H94" s="37">
        <v>538.51666666666677</v>
      </c>
      <c r="I94" s="37">
        <v>545.43333333333351</v>
      </c>
      <c r="J94" s="37">
        <v>554.86666666666679</v>
      </c>
      <c r="K94" s="28">
        <v>536</v>
      </c>
      <c r="L94" s="28">
        <v>519.65</v>
      </c>
      <c r="M94" s="28">
        <v>115.04268999999999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1225.25</v>
      </c>
      <c r="D95" s="37">
        <v>1220.4333333333334</v>
      </c>
      <c r="E95" s="37">
        <v>1207.0666666666668</v>
      </c>
      <c r="F95" s="37">
        <v>1188.8833333333334</v>
      </c>
      <c r="G95" s="37">
        <v>1175.5166666666669</v>
      </c>
      <c r="H95" s="37">
        <v>1238.6166666666668</v>
      </c>
      <c r="I95" s="37">
        <v>1251.9833333333336</v>
      </c>
      <c r="J95" s="37">
        <v>1270.1666666666667</v>
      </c>
      <c r="K95" s="28">
        <v>1233.8</v>
      </c>
      <c r="L95" s="28">
        <v>1202.25</v>
      </c>
      <c r="M95" s="28">
        <v>8.85351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2780.7</v>
      </c>
      <c r="D96" s="37">
        <v>2782.3666666666668</v>
      </c>
      <c r="E96" s="37">
        <v>2752.7333333333336</v>
      </c>
      <c r="F96" s="37">
        <v>2724.7666666666669</v>
      </c>
      <c r="G96" s="37">
        <v>2695.1333333333337</v>
      </c>
      <c r="H96" s="37">
        <v>2810.3333333333335</v>
      </c>
      <c r="I96" s="37">
        <v>2839.9666666666667</v>
      </c>
      <c r="J96" s="37">
        <v>2867.9333333333334</v>
      </c>
      <c r="K96" s="28">
        <v>2812</v>
      </c>
      <c r="L96" s="28">
        <v>2754.4</v>
      </c>
      <c r="M96" s="28">
        <v>2.9436800000000001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392.4</v>
      </c>
      <c r="D97" s="37">
        <v>391.18333333333334</v>
      </c>
      <c r="E97" s="37">
        <v>387.11666666666667</v>
      </c>
      <c r="F97" s="37">
        <v>381.83333333333331</v>
      </c>
      <c r="G97" s="37">
        <v>377.76666666666665</v>
      </c>
      <c r="H97" s="37">
        <v>396.4666666666667</v>
      </c>
      <c r="I97" s="37">
        <v>400.53333333333342</v>
      </c>
      <c r="J97" s="37">
        <v>405.81666666666672</v>
      </c>
      <c r="K97" s="28">
        <v>395.25</v>
      </c>
      <c r="L97" s="28">
        <v>385.9</v>
      </c>
      <c r="M97" s="28">
        <v>75.864940000000004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2024.65</v>
      </c>
      <c r="D98" s="37">
        <v>2000.7166666666665</v>
      </c>
      <c r="E98" s="37">
        <v>1966.4333333333329</v>
      </c>
      <c r="F98" s="37">
        <v>1908.2166666666665</v>
      </c>
      <c r="G98" s="37">
        <v>1873.9333333333329</v>
      </c>
      <c r="H98" s="37">
        <v>2058.9333333333329</v>
      </c>
      <c r="I98" s="37">
        <v>2093.2166666666662</v>
      </c>
      <c r="J98" s="37">
        <v>2151.4333333333329</v>
      </c>
      <c r="K98" s="28">
        <v>2035</v>
      </c>
      <c r="L98" s="28">
        <v>1942.5</v>
      </c>
      <c r="M98" s="28">
        <v>19.423780000000001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233.4</v>
      </c>
      <c r="D99" s="37">
        <v>233.44999999999996</v>
      </c>
      <c r="E99" s="37">
        <v>230.89999999999992</v>
      </c>
      <c r="F99" s="37">
        <v>228.39999999999995</v>
      </c>
      <c r="G99" s="37">
        <v>225.84999999999991</v>
      </c>
      <c r="H99" s="37">
        <v>235.94999999999993</v>
      </c>
      <c r="I99" s="37">
        <v>238.49999999999994</v>
      </c>
      <c r="J99" s="37">
        <v>240.99999999999994</v>
      </c>
      <c r="K99" s="28">
        <v>236</v>
      </c>
      <c r="L99" s="28">
        <v>230.95</v>
      </c>
      <c r="M99" s="28">
        <v>32.470280000000002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2620.1</v>
      </c>
      <c r="D100" s="37">
        <v>2610.0333333333333</v>
      </c>
      <c r="E100" s="37">
        <v>2595.0666666666666</v>
      </c>
      <c r="F100" s="37">
        <v>2570.0333333333333</v>
      </c>
      <c r="G100" s="37">
        <v>2555.0666666666666</v>
      </c>
      <c r="H100" s="37">
        <v>2635.0666666666666</v>
      </c>
      <c r="I100" s="37">
        <v>2650.0333333333328</v>
      </c>
      <c r="J100" s="37">
        <v>2675.0666666666666</v>
      </c>
      <c r="K100" s="28">
        <v>2625</v>
      </c>
      <c r="L100" s="28">
        <v>2585</v>
      </c>
      <c r="M100" s="28">
        <v>14.420540000000001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264.5</v>
      </c>
      <c r="D101" s="37">
        <v>264.75</v>
      </c>
      <c r="E101" s="37">
        <v>262.35000000000002</v>
      </c>
      <c r="F101" s="37">
        <v>260.20000000000005</v>
      </c>
      <c r="G101" s="37">
        <v>257.80000000000007</v>
      </c>
      <c r="H101" s="37">
        <v>266.89999999999998</v>
      </c>
      <c r="I101" s="37">
        <v>269.29999999999995</v>
      </c>
      <c r="J101" s="37">
        <v>271.44999999999993</v>
      </c>
      <c r="K101" s="28">
        <v>267.14999999999998</v>
      </c>
      <c r="L101" s="28">
        <v>262.60000000000002</v>
      </c>
      <c r="M101" s="28">
        <v>4.9406299999999996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39636.199999999997</v>
      </c>
      <c r="D102" s="37">
        <v>39896.65</v>
      </c>
      <c r="E102" s="37">
        <v>38793.300000000003</v>
      </c>
      <c r="F102" s="37">
        <v>37950.400000000001</v>
      </c>
      <c r="G102" s="37">
        <v>36847.050000000003</v>
      </c>
      <c r="H102" s="37">
        <v>40739.550000000003</v>
      </c>
      <c r="I102" s="37">
        <v>41842.899999999994</v>
      </c>
      <c r="J102" s="37">
        <v>42685.8</v>
      </c>
      <c r="K102" s="28">
        <v>41000</v>
      </c>
      <c r="L102" s="28">
        <v>39053.75</v>
      </c>
      <c r="M102" s="28">
        <v>9.1939999999999994E-2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2337.5500000000002</v>
      </c>
      <c r="D103" s="37">
        <v>2334.0499999999997</v>
      </c>
      <c r="E103" s="37">
        <v>2322.4999999999995</v>
      </c>
      <c r="F103" s="37">
        <v>2307.4499999999998</v>
      </c>
      <c r="G103" s="37">
        <v>2295.8999999999996</v>
      </c>
      <c r="H103" s="37">
        <v>2349.0999999999995</v>
      </c>
      <c r="I103" s="37">
        <v>2360.6499999999996</v>
      </c>
      <c r="J103" s="37">
        <v>2375.6999999999994</v>
      </c>
      <c r="K103" s="28">
        <v>2345.6</v>
      </c>
      <c r="L103" s="28">
        <v>2319</v>
      </c>
      <c r="M103" s="28">
        <v>17.80021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814.6</v>
      </c>
      <c r="D104" s="37">
        <v>811.79999999999984</v>
      </c>
      <c r="E104" s="37">
        <v>808.09999999999968</v>
      </c>
      <c r="F104" s="37">
        <v>801.5999999999998</v>
      </c>
      <c r="G104" s="37">
        <v>797.89999999999964</v>
      </c>
      <c r="H104" s="37">
        <v>818.29999999999973</v>
      </c>
      <c r="I104" s="37">
        <v>821.99999999999977</v>
      </c>
      <c r="J104" s="37">
        <v>828.49999999999977</v>
      </c>
      <c r="K104" s="28">
        <v>815.5</v>
      </c>
      <c r="L104" s="28">
        <v>805.3</v>
      </c>
      <c r="M104" s="28">
        <v>111.24518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1189.2</v>
      </c>
      <c r="D105" s="37">
        <v>1191.0666666666666</v>
      </c>
      <c r="E105" s="37">
        <v>1181.1333333333332</v>
      </c>
      <c r="F105" s="37">
        <v>1173.0666666666666</v>
      </c>
      <c r="G105" s="37">
        <v>1163.1333333333332</v>
      </c>
      <c r="H105" s="37">
        <v>1199.1333333333332</v>
      </c>
      <c r="I105" s="37">
        <v>1209.0666666666666</v>
      </c>
      <c r="J105" s="37">
        <v>1217.1333333333332</v>
      </c>
      <c r="K105" s="28">
        <v>1201</v>
      </c>
      <c r="L105" s="28">
        <v>1183</v>
      </c>
      <c r="M105" s="28">
        <v>8.4985900000000001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530</v>
      </c>
      <c r="D106" s="37">
        <v>529.93333333333328</v>
      </c>
      <c r="E106" s="37">
        <v>525.86666666666656</v>
      </c>
      <c r="F106" s="37">
        <v>521.73333333333323</v>
      </c>
      <c r="G106" s="37">
        <v>517.66666666666652</v>
      </c>
      <c r="H106" s="37">
        <v>534.06666666666661</v>
      </c>
      <c r="I106" s="37">
        <v>538.13333333333344</v>
      </c>
      <c r="J106" s="37">
        <v>542.26666666666665</v>
      </c>
      <c r="K106" s="28">
        <v>534</v>
      </c>
      <c r="L106" s="28">
        <v>525.79999999999995</v>
      </c>
      <c r="M106" s="28">
        <v>9.9298800000000007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473.1</v>
      </c>
      <c r="D107" s="37">
        <v>471.56666666666666</v>
      </c>
      <c r="E107" s="37">
        <v>468.13333333333333</v>
      </c>
      <c r="F107" s="37">
        <v>463.16666666666669</v>
      </c>
      <c r="G107" s="37">
        <v>459.73333333333335</v>
      </c>
      <c r="H107" s="37">
        <v>476.5333333333333</v>
      </c>
      <c r="I107" s="37">
        <v>479.96666666666658</v>
      </c>
      <c r="J107" s="37">
        <v>484.93333333333328</v>
      </c>
      <c r="K107" s="28">
        <v>475</v>
      </c>
      <c r="L107" s="28">
        <v>466.6</v>
      </c>
      <c r="M107" s="28">
        <v>2.2818299999999998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35.25</v>
      </c>
      <c r="D108" s="37">
        <v>35.333333333333336</v>
      </c>
      <c r="E108" s="37">
        <v>35.016666666666673</v>
      </c>
      <c r="F108" s="37">
        <v>34.783333333333339</v>
      </c>
      <c r="G108" s="37">
        <v>34.466666666666676</v>
      </c>
      <c r="H108" s="37">
        <v>35.56666666666667</v>
      </c>
      <c r="I108" s="37">
        <v>35.883333333333333</v>
      </c>
      <c r="J108" s="37">
        <v>36.116666666666667</v>
      </c>
      <c r="K108" s="28">
        <v>35.65</v>
      </c>
      <c r="L108" s="28">
        <v>35.1</v>
      </c>
      <c r="M108" s="28">
        <v>34.138100000000001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36.6</v>
      </c>
      <c r="D109" s="37">
        <v>36.533333333333331</v>
      </c>
      <c r="E109" s="37">
        <v>35.916666666666664</v>
      </c>
      <c r="F109" s="37">
        <v>35.233333333333334</v>
      </c>
      <c r="G109" s="37">
        <v>34.616666666666667</v>
      </c>
      <c r="H109" s="37">
        <v>37.216666666666661</v>
      </c>
      <c r="I109" s="37">
        <v>37.833333333333336</v>
      </c>
      <c r="J109" s="37">
        <v>38.516666666666659</v>
      </c>
      <c r="K109" s="28">
        <v>37.15</v>
      </c>
      <c r="L109" s="28">
        <v>35.85</v>
      </c>
      <c r="M109" s="28">
        <v>257.67185000000001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303.45</v>
      </c>
      <c r="D110" s="37">
        <v>303.68333333333334</v>
      </c>
      <c r="E110" s="37">
        <v>302.16666666666669</v>
      </c>
      <c r="F110" s="37">
        <v>300.88333333333333</v>
      </c>
      <c r="G110" s="37">
        <v>299.36666666666667</v>
      </c>
      <c r="H110" s="37">
        <v>304.9666666666667</v>
      </c>
      <c r="I110" s="37">
        <v>306.48333333333335</v>
      </c>
      <c r="J110" s="37">
        <v>307.76666666666671</v>
      </c>
      <c r="K110" s="28">
        <v>305.2</v>
      </c>
      <c r="L110" s="28">
        <v>302.39999999999998</v>
      </c>
      <c r="M110" s="28">
        <v>108.3907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4158.2</v>
      </c>
      <c r="D111" s="37">
        <v>4147.4000000000005</v>
      </c>
      <c r="E111" s="37">
        <v>4117.8000000000011</v>
      </c>
      <c r="F111" s="37">
        <v>4077.4000000000005</v>
      </c>
      <c r="G111" s="37">
        <v>4047.8000000000011</v>
      </c>
      <c r="H111" s="37">
        <v>4187.8000000000011</v>
      </c>
      <c r="I111" s="37">
        <v>4217.4000000000015</v>
      </c>
      <c r="J111" s="37">
        <v>4257.8000000000011</v>
      </c>
      <c r="K111" s="28">
        <v>4177</v>
      </c>
      <c r="L111" s="28">
        <v>4107</v>
      </c>
      <c r="M111" s="28">
        <v>1.39188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177.75</v>
      </c>
      <c r="D112" s="37">
        <v>178.51666666666665</v>
      </c>
      <c r="E112" s="37">
        <v>175.0333333333333</v>
      </c>
      <c r="F112" s="37">
        <v>172.31666666666666</v>
      </c>
      <c r="G112" s="37">
        <v>168.83333333333331</v>
      </c>
      <c r="H112" s="37">
        <v>181.23333333333329</v>
      </c>
      <c r="I112" s="37">
        <v>184.71666666666664</v>
      </c>
      <c r="J112" s="37">
        <v>187.43333333333328</v>
      </c>
      <c r="K112" s="28">
        <v>182</v>
      </c>
      <c r="L112" s="28">
        <v>175.8</v>
      </c>
      <c r="M112" s="28">
        <v>16.781479999999998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154.94999999999999</v>
      </c>
      <c r="D113" s="37">
        <v>155.06666666666666</v>
      </c>
      <c r="E113" s="37">
        <v>153.68333333333334</v>
      </c>
      <c r="F113" s="37">
        <v>152.41666666666669</v>
      </c>
      <c r="G113" s="37">
        <v>151.03333333333336</v>
      </c>
      <c r="H113" s="37">
        <v>156.33333333333331</v>
      </c>
      <c r="I113" s="37">
        <v>157.71666666666664</v>
      </c>
      <c r="J113" s="37">
        <v>158.98333333333329</v>
      </c>
      <c r="K113" s="28">
        <v>156.44999999999999</v>
      </c>
      <c r="L113" s="28">
        <v>153.80000000000001</v>
      </c>
      <c r="M113" s="28">
        <v>57.458069999999999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263.14999999999998</v>
      </c>
      <c r="D114" s="37">
        <v>262.68333333333334</v>
      </c>
      <c r="E114" s="37">
        <v>260.86666666666667</v>
      </c>
      <c r="F114" s="37">
        <v>258.58333333333331</v>
      </c>
      <c r="G114" s="37">
        <v>256.76666666666665</v>
      </c>
      <c r="H114" s="37">
        <v>264.9666666666667</v>
      </c>
      <c r="I114" s="37">
        <v>266.78333333333342</v>
      </c>
      <c r="J114" s="37">
        <v>269.06666666666672</v>
      </c>
      <c r="K114" s="28">
        <v>264.5</v>
      </c>
      <c r="L114" s="28">
        <v>260.39999999999998</v>
      </c>
      <c r="M114" s="28">
        <v>27.122340000000001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72.05</v>
      </c>
      <c r="D115" s="37">
        <v>72.2</v>
      </c>
      <c r="E115" s="37">
        <v>71.75</v>
      </c>
      <c r="F115" s="37">
        <v>71.45</v>
      </c>
      <c r="G115" s="37">
        <v>71</v>
      </c>
      <c r="H115" s="37">
        <v>72.5</v>
      </c>
      <c r="I115" s="37">
        <v>72.950000000000017</v>
      </c>
      <c r="J115" s="37">
        <v>73.25</v>
      </c>
      <c r="K115" s="28">
        <v>72.650000000000006</v>
      </c>
      <c r="L115" s="28">
        <v>71.900000000000006</v>
      </c>
      <c r="M115" s="28">
        <v>117.15079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602.5</v>
      </c>
      <c r="D116" s="37">
        <v>602.48333333333323</v>
      </c>
      <c r="E116" s="37">
        <v>598.11666666666645</v>
      </c>
      <c r="F116" s="37">
        <v>593.73333333333323</v>
      </c>
      <c r="G116" s="37">
        <v>589.36666666666645</v>
      </c>
      <c r="H116" s="37">
        <v>606.86666666666645</v>
      </c>
      <c r="I116" s="37">
        <v>611.23333333333323</v>
      </c>
      <c r="J116" s="37">
        <v>615.61666666666645</v>
      </c>
      <c r="K116" s="28">
        <v>606.85</v>
      </c>
      <c r="L116" s="28">
        <v>598.1</v>
      </c>
      <c r="M116" s="28">
        <v>16.007000000000001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345.5</v>
      </c>
      <c r="D117" s="37">
        <v>348.23333333333335</v>
      </c>
      <c r="E117" s="37">
        <v>341.9666666666667</v>
      </c>
      <c r="F117" s="37">
        <v>338.43333333333334</v>
      </c>
      <c r="G117" s="37">
        <v>332.16666666666669</v>
      </c>
      <c r="H117" s="37">
        <v>351.76666666666671</v>
      </c>
      <c r="I117" s="37">
        <v>358.03333333333336</v>
      </c>
      <c r="J117" s="37">
        <v>361.56666666666672</v>
      </c>
      <c r="K117" s="28">
        <v>354.5</v>
      </c>
      <c r="L117" s="28">
        <v>344.7</v>
      </c>
      <c r="M117" s="28">
        <v>21.547039999999999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223.05</v>
      </c>
      <c r="D118" s="37">
        <v>223</v>
      </c>
      <c r="E118" s="37">
        <v>221.55</v>
      </c>
      <c r="F118" s="37">
        <v>220.05</v>
      </c>
      <c r="G118" s="37">
        <v>218.60000000000002</v>
      </c>
      <c r="H118" s="37">
        <v>224.5</v>
      </c>
      <c r="I118" s="37">
        <v>225.95</v>
      </c>
      <c r="J118" s="37">
        <v>227.45</v>
      </c>
      <c r="K118" s="28">
        <v>224.45</v>
      </c>
      <c r="L118" s="28">
        <v>221.5</v>
      </c>
      <c r="M118" s="28">
        <v>22.102150000000002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1017.7</v>
      </c>
      <c r="D119" s="37">
        <v>1008.9333333333334</v>
      </c>
      <c r="E119" s="37">
        <v>997.86666666666679</v>
      </c>
      <c r="F119" s="37">
        <v>978.03333333333342</v>
      </c>
      <c r="G119" s="37">
        <v>966.96666666666681</v>
      </c>
      <c r="H119" s="37">
        <v>1028.7666666666669</v>
      </c>
      <c r="I119" s="37">
        <v>1039.8333333333335</v>
      </c>
      <c r="J119" s="37">
        <v>1059.6666666666667</v>
      </c>
      <c r="K119" s="28">
        <v>1020</v>
      </c>
      <c r="L119" s="28">
        <v>989.1</v>
      </c>
      <c r="M119" s="28">
        <v>70.014899999999997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4086.15</v>
      </c>
      <c r="D120" s="37">
        <v>4041.4833333333336</v>
      </c>
      <c r="E120" s="37">
        <v>3982.9666666666672</v>
      </c>
      <c r="F120" s="37">
        <v>3879.7833333333338</v>
      </c>
      <c r="G120" s="37">
        <v>3821.2666666666673</v>
      </c>
      <c r="H120" s="37">
        <v>4144.666666666667</v>
      </c>
      <c r="I120" s="37">
        <v>4203.1833333333334</v>
      </c>
      <c r="J120" s="37">
        <v>4306.3666666666668</v>
      </c>
      <c r="K120" s="28">
        <v>4100</v>
      </c>
      <c r="L120" s="28">
        <v>3938.3</v>
      </c>
      <c r="M120" s="28">
        <v>3.77156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1517.4</v>
      </c>
      <c r="D121" s="37">
        <v>1510.5666666666668</v>
      </c>
      <c r="E121" s="37">
        <v>1496.6833333333336</v>
      </c>
      <c r="F121" s="37">
        <v>1475.9666666666667</v>
      </c>
      <c r="G121" s="37">
        <v>1462.0833333333335</v>
      </c>
      <c r="H121" s="37">
        <v>1531.2833333333338</v>
      </c>
      <c r="I121" s="37">
        <v>1545.166666666667</v>
      </c>
      <c r="J121" s="37">
        <v>1565.8833333333339</v>
      </c>
      <c r="K121" s="28">
        <v>1524.45</v>
      </c>
      <c r="L121" s="28">
        <v>1489.85</v>
      </c>
      <c r="M121" s="28">
        <v>66.368409999999997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1843</v>
      </c>
      <c r="D122" s="37">
        <v>1826.1499999999999</v>
      </c>
      <c r="E122" s="37">
        <v>1803.8999999999996</v>
      </c>
      <c r="F122" s="37">
        <v>1764.7999999999997</v>
      </c>
      <c r="G122" s="37">
        <v>1742.5499999999995</v>
      </c>
      <c r="H122" s="37">
        <v>1865.2499999999998</v>
      </c>
      <c r="I122" s="37">
        <v>1887.5000000000002</v>
      </c>
      <c r="J122" s="37">
        <v>1926.6</v>
      </c>
      <c r="K122" s="28">
        <v>1848.4</v>
      </c>
      <c r="L122" s="28">
        <v>1787.05</v>
      </c>
      <c r="M122" s="28">
        <v>7.7722800000000003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995.3</v>
      </c>
      <c r="D123" s="37">
        <v>988.19999999999993</v>
      </c>
      <c r="E123" s="37">
        <v>977.69999999999982</v>
      </c>
      <c r="F123" s="37">
        <v>960.09999999999991</v>
      </c>
      <c r="G123" s="37">
        <v>949.5999999999998</v>
      </c>
      <c r="H123" s="37">
        <v>1005.7999999999998</v>
      </c>
      <c r="I123" s="37">
        <v>1016.3000000000001</v>
      </c>
      <c r="J123" s="37">
        <v>1033.8999999999999</v>
      </c>
      <c r="K123" s="28">
        <v>998.7</v>
      </c>
      <c r="L123" s="28">
        <v>970.6</v>
      </c>
      <c r="M123" s="28">
        <v>2.3740100000000002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242.8</v>
      </c>
      <c r="D124" s="37">
        <v>238.23333333333335</v>
      </c>
      <c r="E124" s="37">
        <v>232.06666666666669</v>
      </c>
      <c r="F124" s="37">
        <v>221.33333333333334</v>
      </c>
      <c r="G124" s="37">
        <v>215.16666666666669</v>
      </c>
      <c r="H124" s="37">
        <v>248.9666666666667</v>
      </c>
      <c r="I124" s="37">
        <v>255.13333333333333</v>
      </c>
      <c r="J124" s="37">
        <v>265.86666666666667</v>
      </c>
      <c r="K124" s="28">
        <v>244.4</v>
      </c>
      <c r="L124" s="28">
        <v>227.5</v>
      </c>
      <c r="M124" s="28">
        <v>28.38382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616.70000000000005</v>
      </c>
      <c r="D125" s="37">
        <v>615.56666666666672</v>
      </c>
      <c r="E125" s="37">
        <v>604.18333333333339</v>
      </c>
      <c r="F125" s="37">
        <v>591.66666666666663</v>
      </c>
      <c r="G125" s="37">
        <v>580.2833333333333</v>
      </c>
      <c r="H125" s="37">
        <v>628.08333333333348</v>
      </c>
      <c r="I125" s="37">
        <v>639.46666666666692</v>
      </c>
      <c r="J125" s="37">
        <v>651.98333333333358</v>
      </c>
      <c r="K125" s="28">
        <v>626.95000000000005</v>
      </c>
      <c r="L125" s="28">
        <v>603.04999999999995</v>
      </c>
      <c r="M125" s="28">
        <v>51.045029999999997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377.2</v>
      </c>
      <c r="D126" s="37">
        <v>373.81666666666666</v>
      </c>
      <c r="E126" s="37">
        <v>368.63333333333333</v>
      </c>
      <c r="F126" s="37">
        <v>360.06666666666666</v>
      </c>
      <c r="G126" s="37">
        <v>354.88333333333333</v>
      </c>
      <c r="H126" s="37">
        <v>382.38333333333333</v>
      </c>
      <c r="I126" s="37">
        <v>387.56666666666661</v>
      </c>
      <c r="J126" s="37">
        <v>396.13333333333333</v>
      </c>
      <c r="K126" s="28">
        <v>379</v>
      </c>
      <c r="L126" s="28">
        <v>365.25</v>
      </c>
      <c r="M126" s="28">
        <v>59.277859999999997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565.45000000000005</v>
      </c>
      <c r="D127" s="37">
        <v>575.13333333333333</v>
      </c>
      <c r="E127" s="37">
        <v>552.56666666666661</v>
      </c>
      <c r="F127" s="37">
        <v>539.68333333333328</v>
      </c>
      <c r="G127" s="37">
        <v>517.11666666666656</v>
      </c>
      <c r="H127" s="37">
        <v>588.01666666666665</v>
      </c>
      <c r="I127" s="37">
        <v>610.58333333333348</v>
      </c>
      <c r="J127" s="37">
        <v>623.4666666666667</v>
      </c>
      <c r="K127" s="28">
        <v>597.70000000000005</v>
      </c>
      <c r="L127" s="28">
        <v>562.25</v>
      </c>
      <c r="M127" s="28">
        <v>87.849109999999996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1828.5</v>
      </c>
      <c r="D128" s="37">
        <v>1808.45</v>
      </c>
      <c r="E128" s="37">
        <v>1785.0500000000002</v>
      </c>
      <c r="F128" s="37">
        <v>1741.6000000000001</v>
      </c>
      <c r="G128" s="37">
        <v>1718.2000000000003</v>
      </c>
      <c r="H128" s="37">
        <v>1851.9</v>
      </c>
      <c r="I128" s="37">
        <v>1875.3000000000002</v>
      </c>
      <c r="J128" s="37">
        <v>1918.75</v>
      </c>
      <c r="K128" s="28">
        <v>1831.85</v>
      </c>
      <c r="L128" s="28">
        <v>1765</v>
      </c>
      <c r="M128" s="28">
        <v>21.54401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74.25</v>
      </c>
      <c r="D129" s="37">
        <v>74.2</v>
      </c>
      <c r="E129" s="37">
        <v>73.050000000000011</v>
      </c>
      <c r="F129" s="37">
        <v>71.850000000000009</v>
      </c>
      <c r="G129" s="37">
        <v>70.700000000000017</v>
      </c>
      <c r="H129" s="37">
        <v>75.400000000000006</v>
      </c>
      <c r="I129" s="37">
        <v>76.550000000000011</v>
      </c>
      <c r="J129" s="37">
        <v>77.75</v>
      </c>
      <c r="K129" s="28">
        <v>75.349999999999994</v>
      </c>
      <c r="L129" s="28">
        <v>73</v>
      </c>
      <c r="M129" s="28">
        <v>107.53843000000001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3399.5</v>
      </c>
      <c r="D130" s="37">
        <v>3383.9166666666665</v>
      </c>
      <c r="E130" s="37">
        <v>3343.833333333333</v>
      </c>
      <c r="F130" s="37">
        <v>3288.1666666666665</v>
      </c>
      <c r="G130" s="37">
        <v>3248.083333333333</v>
      </c>
      <c r="H130" s="37">
        <v>3439.583333333333</v>
      </c>
      <c r="I130" s="37">
        <v>3479.6666666666661</v>
      </c>
      <c r="J130" s="37">
        <v>3535.333333333333</v>
      </c>
      <c r="K130" s="28">
        <v>3424</v>
      </c>
      <c r="L130" s="28">
        <v>3328.25</v>
      </c>
      <c r="M130" s="28">
        <v>4.34457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382.75</v>
      </c>
      <c r="D131" s="37">
        <v>379.45</v>
      </c>
      <c r="E131" s="37">
        <v>374.9</v>
      </c>
      <c r="F131" s="37">
        <v>367.05</v>
      </c>
      <c r="G131" s="37">
        <v>362.5</v>
      </c>
      <c r="H131" s="37">
        <v>387.29999999999995</v>
      </c>
      <c r="I131" s="37">
        <v>391.85</v>
      </c>
      <c r="J131" s="37">
        <v>399.69999999999993</v>
      </c>
      <c r="K131" s="28">
        <v>384</v>
      </c>
      <c r="L131" s="28">
        <v>371.6</v>
      </c>
      <c r="M131" s="28">
        <v>18.216449999999998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4649.1000000000004</v>
      </c>
      <c r="D132" s="37">
        <v>4586.416666666667</v>
      </c>
      <c r="E132" s="37">
        <v>4512.7833333333338</v>
      </c>
      <c r="F132" s="37">
        <v>4376.4666666666672</v>
      </c>
      <c r="G132" s="37">
        <v>4302.8333333333339</v>
      </c>
      <c r="H132" s="37">
        <v>4722.7333333333336</v>
      </c>
      <c r="I132" s="37">
        <v>4796.3666666666668</v>
      </c>
      <c r="J132" s="37">
        <v>4932.6833333333334</v>
      </c>
      <c r="K132" s="28">
        <v>4660.05</v>
      </c>
      <c r="L132" s="28">
        <v>4450.1000000000004</v>
      </c>
      <c r="M132" s="28">
        <v>8.2493400000000001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1801.25</v>
      </c>
      <c r="D133" s="37">
        <v>1801.3999999999999</v>
      </c>
      <c r="E133" s="37">
        <v>1786.7999999999997</v>
      </c>
      <c r="F133" s="37">
        <v>1772.35</v>
      </c>
      <c r="G133" s="37">
        <v>1757.7499999999998</v>
      </c>
      <c r="H133" s="37">
        <v>1815.8499999999997</v>
      </c>
      <c r="I133" s="37">
        <v>1830.4499999999996</v>
      </c>
      <c r="J133" s="37">
        <v>1844.8999999999996</v>
      </c>
      <c r="K133" s="28">
        <v>1816</v>
      </c>
      <c r="L133" s="28">
        <v>1786.95</v>
      </c>
      <c r="M133" s="28">
        <v>18.310590000000001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525.25</v>
      </c>
      <c r="D134" s="37">
        <v>521</v>
      </c>
      <c r="E134" s="37">
        <v>503</v>
      </c>
      <c r="F134" s="37">
        <v>480.75</v>
      </c>
      <c r="G134" s="37">
        <v>462.75</v>
      </c>
      <c r="H134" s="37">
        <v>543.25</v>
      </c>
      <c r="I134" s="37">
        <v>561.25</v>
      </c>
      <c r="J134" s="37">
        <v>583.5</v>
      </c>
      <c r="K134" s="28">
        <v>539</v>
      </c>
      <c r="L134" s="28">
        <v>498.75</v>
      </c>
      <c r="M134" s="28">
        <v>74.183989999999994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641.6</v>
      </c>
      <c r="D135" s="37">
        <v>641.2833333333333</v>
      </c>
      <c r="E135" s="37">
        <v>637.56666666666661</v>
      </c>
      <c r="F135" s="37">
        <v>633.5333333333333</v>
      </c>
      <c r="G135" s="37">
        <v>629.81666666666661</v>
      </c>
      <c r="H135" s="37">
        <v>645.31666666666661</v>
      </c>
      <c r="I135" s="37">
        <v>649.0333333333333</v>
      </c>
      <c r="J135" s="37">
        <v>653.06666666666661</v>
      </c>
      <c r="K135" s="28">
        <v>645</v>
      </c>
      <c r="L135" s="28">
        <v>637.25</v>
      </c>
      <c r="M135" s="28">
        <v>4.8594499999999998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83046.5</v>
      </c>
      <c r="D136" s="37">
        <v>82452.166666666672</v>
      </c>
      <c r="E136" s="37">
        <v>81604.333333333343</v>
      </c>
      <c r="F136" s="37">
        <v>80162.166666666672</v>
      </c>
      <c r="G136" s="37">
        <v>79314.333333333343</v>
      </c>
      <c r="H136" s="37">
        <v>83894.333333333343</v>
      </c>
      <c r="I136" s="37">
        <v>84742.166666666686</v>
      </c>
      <c r="J136" s="37">
        <v>86184.333333333343</v>
      </c>
      <c r="K136" s="28">
        <v>83300</v>
      </c>
      <c r="L136" s="28">
        <v>81010</v>
      </c>
      <c r="M136" s="28">
        <v>0.14509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197.2</v>
      </c>
      <c r="D137" s="37">
        <v>198.79999999999998</v>
      </c>
      <c r="E137" s="37">
        <v>190.24999999999997</v>
      </c>
      <c r="F137" s="37">
        <v>183.29999999999998</v>
      </c>
      <c r="G137" s="37">
        <v>174.74999999999997</v>
      </c>
      <c r="H137" s="37">
        <v>205.74999999999997</v>
      </c>
      <c r="I137" s="37">
        <v>214.29999999999998</v>
      </c>
      <c r="J137" s="37">
        <v>221.24999999999997</v>
      </c>
      <c r="K137" s="28">
        <v>207.35</v>
      </c>
      <c r="L137" s="28">
        <v>191.85</v>
      </c>
      <c r="M137" s="28">
        <v>174.25816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1149.1500000000001</v>
      </c>
      <c r="D138" s="37">
        <v>1145.5</v>
      </c>
      <c r="E138" s="37">
        <v>1139</v>
      </c>
      <c r="F138" s="37">
        <v>1128.8499999999999</v>
      </c>
      <c r="G138" s="37">
        <v>1122.3499999999999</v>
      </c>
      <c r="H138" s="37">
        <v>1155.6500000000001</v>
      </c>
      <c r="I138" s="37">
        <v>1162.1500000000001</v>
      </c>
      <c r="J138" s="37">
        <v>1172.3000000000002</v>
      </c>
      <c r="K138" s="28">
        <v>1152</v>
      </c>
      <c r="L138" s="28">
        <v>1135.3499999999999</v>
      </c>
      <c r="M138" s="28">
        <v>19.296749999999999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97.25</v>
      </c>
      <c r="D139" s="37">
        <v>96.183333333333337</v>
      </c>
      <c r="E139" s="37">
        <v>94.866666666666674</v>
      </c>
      <c r="F139" s="37">
        <v>92.483333333333334</v>
      </c>
      <c r="G139" s="37">
        <v>91.166666666666671</v>
      </c>
      <c r="H139" s="37">
        <v>98.566666666666677</v>
      </c>
      <c r="I139" s="37">
        <v>99.88333333333334</v>
      </c>
      <c r="J139" s="37">
        <v>102.26666666666668</v>
      </c>
      <c r="K139" s="28">
        <v>97.5</v>
      </c>
      <c r="L139" s="28">
        <v>93.8</v>
      </c>
      <c r="M139" s="28">
        <v>66.499120000000005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514.5</v>
      </c>
      <c r="D140" s="37">
        <v>513.9</v>
      </c>
      <c r="E140" s="37">
        <v>509.9</v>
      </c>
      <c r="F140" s="37">
        <v>505.3</v>
      </c>
      <c r="G140" s="37">
        <v>501.3</v>
      </c>
      <c r="H140" s="37">
        <v>518.5</v>
      </c>
      <c r="I140" s="37">
        <v>522.5</v>
      </c>
      <c r="J140" s="37">
        <v>527.09999999999991</v>
      </c>
      <c r="K140" s="28">
        <v>517.9</v>
      </c>
      <c r="L140" s="28">
        <v>509.3</v>
      </c>
      <c r="M140" s="28">
        <v>15.1922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8721.0499999999993</v>
      </c>
      <c r="D141" s="37">
        <v>8706.6666666666661</v>
      </c>
      <c r="E141" s="37">
        <v>8643.1833333333325</v>
      </c>
      <c r="F141" s="37">
        <v>8565.3166666666657</v>
      </c>
      <c r="G141" s="37">
        <v>8501.8333333333321</v>
      </c>
      <c r="H141" s="37">
        <v>8784.5333333333328</v>
      </c>
      <c r="I141" s="37">
        <v>8848.0166666666664</v>
      </c>
      <c r="J141" s="37">
        <v>8925.8833333333332</v>
      </c>
      <c r="K141" s="28">
        <v>8770.15</v>
      </c>
      <c r="L141" s="28">
        <v>8628.7999999999993</v>
      </c>
      <c r="M141" s="28">
        <v>7.2519600000000004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826.45</v>
      </c>
      <c r="D142" s="37">
        <v>825.25</v>
      </c>
      <c r="E142" s="37">
        <v>819.95</v>
      </c>
      <c r="F142" s="37">
        <v>813.45</v>
      </c>
      <c r="G142" s="37">
        <v>808.15000000000009</v>
      </c>
      <c r="H142" s="37">
        <v>831.75</v>
      </c>
      <c r="I142" s="37">
        <v>837.05</v>
      </c>
      <c r="J142" s="37">
        <v>843.55</v>
      </c>
      <c r="K142" s="28">
        <v>830.55</v>
      </c>
      <c r="L142" s="28">
        <v>818.75</v>
      </c>
      <c r="M142" s="28">
        <v>4.2901800000000003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363.05</v>
      </c>
      <c r="D143" s="37">
        <v>362.56666666666666</v>
      </c>
      <c r="E143" s="37">
        <v>360.68333333333334</v>
      </c>
      <c r="F143" s="37">
        <v>358.31666666666666</v>
      </c>
      <c r="G143" s="37">
        <v>356.43333333333334</v>
      </c>
      <c r="H143" s="37">
        <v>364.93333333333334</v>
      </c>
      <c r="I143" s="37">
        <v>366.81666666666666</v>
      </c>
      <c r="J143" s="37">
        <v>369.18333333333334</v>
      </c>
      <c r="K143" s="28">
        <v>364.45</v>
      </c>
      <c r="L143" s="28">
        <v>360.2</v>
      </c>
      <c r="M143" s="28">
        <v>2.7305199999999998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1510.75</v>
      </c>
      <c r="D144" s="37">
        <v>1502.95</v>
      </c>
      <c r="E144" s="37">
        <v>1473.9</v>
      </c>
      <c r="F144" s="37">
        <v>1437.05</v>
      </c>
      <c r="G144" s="37">
        <v>1408</v>
      </c>
      <c r="H144" s="37">
        <v>1539.8000000000002</v>
      </c>
      <c r="I144" s="37">
        <v>1568.85</v>
      </c>
      <c r="J144" s="37">
        <v>1605.7000000000003</v>
      </c>
      <c r="K144" s="28">
        <v>1532</v>
      </c>
      <c r="L144" s="28">
        <v>1466.1</v>
      </c>
      <c r="M144" s="28">
        <v>2.3662899999999998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3325.4</v>
      </c>
      <c r="D145" s="37">
        <v>3277.9</v>
      </c>
      <c r="E145" s="37">
        <v>3209.8</v>
      </c>
      <c r="F145" s="37">
        <v>3094.2000000000003</v>
      </c>
      <c r="G145" s="37">
        <v>3026.1000000000004</v>
      </c>
      <c r="H145" s="37">
        <v>3393.5</v>
      </c>
      <c r="I145" s="37">
        <v>3461.5999999999995</v>
      </c>
      <c r="J145" s="37">
        <v>3577.2</v>
      </c>
      <c r="K145" s="28">
        <v>3346</v>
      </c>
      <c r="L145" s="28">
        <v>3162.3</v>
      </c>
      <c r="M145" s="28">
        <v>19.277750000000001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2236.1999999999998</v>
      </c>
      <c r="D146" s="37">
        <v>2236.7000000000003</v>
      </c>
      <c r="E146" s="37">
        <v>2215.8500000000004</v>
      </c>
      <c r="F146" s="37">
        <v>2195.5</v>
      </c>
      <c r="G146" s="37">
        <v>2174.65</v>
      </c>
      <c r="H146" s="37">
        <v>2257.0500000000006</v>
      </c>
      <c r="I146" s="37">
        <v>2277.9</v>
      </c>
      <c r="J146" s="37">
        <v>2298.2500000000009</v>
      </c>
      <c r="K146" s="28">
        <v>2257.5500000000002</v>
      </c>
      <c r="L146" s="28">
        <v>2216.35</v>
      </c>
      <c r="M146" s="28">
        <v>5.9503599999999999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1063.9000000000001</v>
      </c>
      <c r="D147" s="37">
        <v>1055.5333333333335</v>
      </c>
      <c r="E147" s="37">
        <v>1032.416666666667</v>
      </c>
      <c r="F147" s="37">
        <v>1000.9333333333334</v>
      </c>
      <c r="G147" s="37">
        <v>977.81666666666683</v>
      </c>
      <c r="H147" s="37">
        <v>1087.0166666666671</v>
      </c>
      <c r="I147" s="37">
        <v>1110.1333333333334</v>
      </c>
      <c r="J147" s="37">
        <v>1141.6166666666672</v>
      </c>
      <c r="K147" s="28">
        <v>1078.6500000000001</v>
      </c>
      <c r="L147" s="28">
        <v>1024.05</v>
      </c>
      <c r="M147" s="28">
        <v>11.532690000000001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105.6</v>
      </c>
      <c r="D148" s="37">
        <v>105.68333333333334</v>
      </c>
      <c r="E148" s="37">
        <v>104.36666666666667</v>
      </c>
      <c r="F148" s="37">
        <v>103.13333333333334</v>
      </c>
      <c r="G148" s="37">
        <v>101.81666666666668</v>
      </c>
      <c r="H148" s="37">
        <v>106.91666666666667</v>
      </c>
      <c r="I148" s="37">
        <v>108.23333333333333</v>
      </c>
      <c r="J148" s="37">
        <v>109.46666666666667</v>
      </c>
      <c r="K148" s="28">
        <v>107</v>
      </c>
      <c r="L148" s="28">
        <v>104.45</v>
      </c>
      <c r="M148" s="28">
        <v>77.983400000000003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150.35</v>
      </c>
      <c r="D149" s="37">
        <v>150.11666666666665</v>
      </c>
      <c r="E149" s="37">
        <v>149.2833333333333</v>
      </c>
      <c r="F149" s="37">
        <v>148.21666666666667</v>
      </c>
      <c r="G149" s="37">
        <v>147.38333333333333</v>
      </c>
      <c r="H149" s="37">
        <v>151.18333333333328</v>
      </c>
      <c r="I149" s="37">
        <v>152.01666666666659</v>
      </c>
      <c r="J149" s="37">
        <v>153.08333333333326</v>
      </c>
      <c r="K149" s="28">
        <v>150.94999999999999</v>
      </c>
      <c r="L149" s="28">
        <v>149.05000000000001</v>
      </c>
      <c r="M149" s="28">
        <v>60.30744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75.349999999999994</v>
      </c>
      <c r="D150" s="37">
        <v>75.600000000000009</v>
      </c>
      <c r="E150" s="37">
        <v>74.550000000000011</v>
      </c>
      <c r="F150" s="37">
        <v>73.75</v>
      </c>
      <c r="G150" s="37">
        <v>72.7</v>
      </c>
      <c r="H150" s="37">
        <v>76.40000000000002</v>
      </c>
      <c r="I150" s="37">
        <v>77.45</v>
      </c>
      <c r="J150" s="37">
        <v>78.250000000000028</v>
      </c>
      <c r="K150" s="28">
        <v>76.650000000000006</v>
      </c>
      <c r="L150" s="28">
        <v>74.8</v>
      </c>
      <c r="M150" s="28">
        <v>157.43615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4278.95</v>
      </c>
      <c r="D151" s="37">
        <v>4298.0499999999993</v>
      </c>
      <c r="E151" s="37">
        <v>4246.1999999999989</v>
      </c>
      <c r="F151" s="37">
        <v>4213.45</v>
      </c>
      <c r="G151" s="37">
        <v>4161.5999999999995</v>
      </c>
      <c r="H151" s="37">
        <v>4330.7999999999984</v>
      </c>
      <c r="I151" s="37">
        <v>4382.6499999999987</v>
      </c>
      <c r="J151" s="37">
        <v>4415.3999999999978</v>
      </c>
      <c r="K151" s="28">
        <v>4349.8999999999996</v>
      </c>
      <c r="L151" s="28">
        <v>4265.3</v>
      </c>
      <c r="M151" s="28">
        <v>2.8543400000000001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19112.400000000001</v>
      </c>
      <c r="D152" s="37">
        <v>18972.466666666667</v>
      </c>
      <c r="E152" s="37">
        <v>18599.933333333334</v>
      </c>
      <c r="F152" s="37">
        <v>18087.466666666667</v>
      </c>
      <c r="G152" s="37">
        <v>17714.933333333334</v>
      </c>
      <c r="H152" s="37">
        <v>19484.933333333334</v>
      </c>
      <c r="I152" s="37">
        <v>19857.466666666667</v>
      </c>
      <c r="J152" s="37">
        <v>20369.933333333334</v>
      </c>
      <c r="K152" s="28">
        <v>19345</v>
      </c>
      <c r="L152" s="28">
        <v>18460</v>
      </c>
      <c r="M152" s="28">
        <v>1.30457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290.45</v>
      </c>
      <c r="D153" s="37">
        <v>289.91666666666663</v>
      </c>
      <c r="E153" s="37">
        <v>285.93333333333328</v>
      </c>
      <c r="F153" s="37">
        <v>281.41666666666663</v>
      </c>
      <c r="G153" s="37">
        <v>277.43333333333328</v>
      </c>
      <c r="H153" s="37">
        <v>294.43333333333328</v>
      </c>
      <c r="I153" s="37">
        <v>298.41666666666663</v>
      </c>
      <c r="J153" s="37">
        <v>302.93333333333328</v>
      </c>
      <c r="K153" s="28">
        <v>293.89999999999998</v>
      </c>
      <c r="L153" s="28">
        <v>285.39999999999998</v>
      </c>
      <c r="M153" s="28">
        <v>8.9310600000000004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897.5</v>
      </c>
      <c r="D154" s="37">
        <v>899.66666666666663</v>
      </c>
      <c r="E154" s="37">
        <v>885.5333333333333</v>
      </c>
      <c r="F154" s="37">
        <v>873.56666666666672</v>
      </c>
      <c r="G154" s="37">
        <v>859.43333333333339</v>
      </c>
      <c r="H154" s="37">
        <v>911.63333333333321</v>
      </c>
      <c r="I154" s="37">
        <v>925.76666666666665</v>
      </c>
      <c r="J154" s="37">
        <v>937.73333333333312</v>
      </c>
      <c r="K154" s="28">
        <v>913.8</v>
      </c>
      <c r="L154" s="28">
        <v>887.7</v>
      </c>
      <c r="M154" s="28">
        <v>18.569800000000001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130.25</v>
      </c>
      <c r="D155" s="37">
        <v>129.66666666666666</v>
      </c>
      <c r="E155" s="37">
        <v>128.83333333333331</v>
      </c>
      <c r="F155" s="37">
        <v>127.41666666666666</v>
      </c>
      <c r="G155" s="37">
        <v>126.58333333333331</v>
      </c>
      <c r="H155" s="37">
        <v>131.08333333333331</v>
      </c>
      <c r="I155" s="37">
        <v>131.91666666666663</v>
      </c>
      <c r="J155" s="37">
        <v>133.33333333333331</v>
      </c>
      <c r="K155" s="28">
        <v>130.5</v>
      </c>
      <c r="L155" s="28">
        <v>128.25</v>
      </c>
      <c r="M155" s="28">
        <v>257.36736999999999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186.6</v>
      </c>
      <c r="D156" s="37">
        <v>186.4666666666667</v>
      </c>
      <c r="E156" s="37">
        <v>184.43333333333339</v>
      </c>
      <c r="F156" s="37">
        <v>182.26666666666671</v>
      </c>
      <c r="G156" s="37">
        <v>180.23333333333341</v>
      </c>
      <c r="H156" s="37">
        <v>188.63333333333338</v>
      </c>
      <c r="I156" s="37">
        <v>190.66666666666669</v>
      </c>
      <c r="J156" s="37">
        <v>192.83333333333337</v>
      </c>
      <c r="K156" s="28">
        <v>188.5</v>
      </c>
      <c r="L156" s="28">
        <v>184.3</v>
      </c>
      <c r="M156" s="28">
        <v>14.80381</v>
      </c>
      <c r="N156" s="1"/>
      <c r="O156" s="1"/>
    </row>
    <row r="157" spans="1:15" ht="12.75" customHeight="1">
      <c r="A157" s="53">
        <v>148</v>
      </c>
      <c r="B157" s="28" t="s">
        <v>851</v>
      </c>
      <c r="C157" s="28">
        <v>715.7</v>
      </c>
      <c r="D157" s="37">
        <v>715.7166666666667</v>
      </c>
      <c r="E157" s="37">
        <v>709.48333333333335</v>
      </c>
      <c r="F157" s="37">
        <v>703.26666666666665</v>
      </c>
      <c r="G157" s="37">
        <v>697.0333333333333</v>
      </c>
      <c r="H157" s="37">
        <v>721.93333333333339</v>
      </c>
      <c r="I157" s="37">
        <v>728.16666666666674</v>
      </c>
      <c r="J157" s="37">
        <v>734.38333333333344</v>
      </c>
      <c r="K157" s="28">
        <v>721.95</v>
      </c>
      <c r="L157" s="28">
        <v>709.5</v>
      </c>
      <c r="M157" s="28">
        <v>13.512029999999999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3102.6</v>
      </c>
      <c r="D158" s="37">
        <v>3092.4333333333329</v>
      </c>
      <c r="E158" s="37">
        <v>3076.2166666666658</v>
      </c>
      <c r="F158" s="37">
        <v>3049.833333333333</v>
      </c>
      <c r="G158" s="37">
        <v>3033.6166666666659</v>
      </c>
      <c r="H158" s="37">
        <v>3118.8166666666657</v>
      </c>
      <c r="I158" s="37">
        <v>3135.0333333333328</v>
      </c>
      <c r="J158" s="37">
        <v>3161.4166666666656</v>
      </c>
      <c r="K158" s="28">
        <v>3108.65</v>
      </c>
      <c r="L158" s="28">
        <v>3066.05</v>
      </c>
      <c r="M158" s="28">
        <v>1.39828</v>
      </c>
      <c r="N158" s="1"/>
      <c r="O158" s="1"/>
    </row>
    <row r="159" spans="1:15" ht="12.75" customHeight="1">
      <c r="A159" s="53">
        <v>150</v>
      </c>
      <c r="B159" s="28" t="s">
        <v>852</v>
      </c>
      <c r="C159" s="28">
        <v>459.5</v>
      </c>
      <c r="D159" s="37">
        <v>467.26666666666665</v>
      </c>
      <c r="E159" s="37">
        <v>446.5333333333333</v>
      </c>
      <c r="F159" s="37">
        <v>433.56666666666666</v>
      </c>
      <c r="G159" s="37">
        <v>412.83333333333331</v>
      </c>
      <c r="H159" s="37">
        <v>480.23333333333329</v>
      </c>
      <c r="I159" s="37">
        <v>500.96666666666664</v>
      </c>
      <c r="J159" s="37">
        <v>513.93333333333328</v>
      </c>
      <c r="K159" s="28">
        <v>488</v>
      </c>
      <c r="L159" s="28">
        <v>454.3</v>
      </c>
      <c r="M159" s="28">
        <v>16.22673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3065.8</v>
      </c>
      <c r="D160" s="37">
        <v>3067.1833333333329</v>
      </c>
      <c r="E160" s="37">
        <v>3039.3666666666659</v>
      </c>
      <c r="F160" s="37">
        <v>3012.9333333333329</v>
      </c>
      <c r="G160" s="37">
        <v>2985.1166666666659</v>
      </c>
      <c r="H160" s="37">
        <v>3093.6166666666659</v>
      </c>
      <c r="I160" s="37">
        <v>3121.4333333333325</v>
      </c>
      <c r="J160" s="37">
        <v>3147.8666666666659</v>
      </c>
      <c r="K160" s="28">
        <v>3095</v>
      </c>
      <c r="L160" s="28">
        <v>3040.75</v>
      </c>
      <c r="M160" s="28">
        <v>1.4219200000000001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47760.5</v>
      </c>
      <c r="D161" s="37">
        <v>47680.533333333326</v>
      </c>
      <c r="E161" s="37">
        <v>47011.16666666665</v>
      </c>
      <c r="F161" s="37">
        <v>46261.833333333321</v>
      </c>
      <c r="G161" s="37">
        <v>45592.466666666645</v>
      </c>
      <c r="H161" s="37">
        <v>48429.866666666654</v>
      </c>
      <c r="I161" s="37">
        <v>49099.233333333323</v>
      </c>
      <c r="J161" s="37">
        <v>49848.566666666658</v>
      </c>
      <c r="K161" s="28">
        <v>48349.9</v>
      </c>
      <c r="L161" s="28">
        <v>46931.199999999997</v>
      </c>
      <c r="M161" s="28">
        <v>0.37906000000000001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3520.3</v>
      </c>
      <c r="D162" s="37">
        <v>3484.4333333333329</v>
      </c>
      <c r="E162" s="37">
        <v>3435.8666666666659</v>
      </c>
      <c r="F162" s="37">
        <v>3351.4333333333329</v>
      </c>
      <c r="G162" s="37">
        <v>3302.8666666666659</v>
      </c>
      <c r="H162" s="37">
        <v>3568.8666666666659</v>
      </c>
      <c r="I162" s="37">
        <v>3617.4333333333325</v>
      </c>
      <c r="J162" s="37">
        <v>3701.8666666666659</v>
      </c>
      <c r="K162" s="28">
        <v>3533</v>
      </c>
      <c r="L162" s="28">
        <v>3400</v>
      </c>
      <c r="M162" s="28">
        <v>5.1418299999999997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220.3</v>
      </c>
      <c r="D163" s="37">
        <v>221.6</v>
      </c>
      <c r="E163" s="37">
        <v>218.2</v>
      </c>
      <c r="F163" s="37">
        <v>216.1</v>
      </c>
      <c r="G163" s="37">
        <v>212.7</v>
      </c>
      <c r="H163" s="37">
        <v>223.7</v>
      </c>
      <c r="I163" s="37">
        <v>227.10000000000002</v>
      </c>
      <c r="J163" s="37">
        <v>229.2</v>
      </c>
      <c r="K163" s="28">
        <v>225</v>
      </c>
      <c r="L163" s="28">
        <v>219.5</v>
      </c>
      <c r="M163" s="28">
        <v>9.3269699999999993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2399.8000000000002</v>
      </c>
      <c r="D164" s="37">
        <v>2385.4666666666667</v>
      </c>
      <c r="E164" s="37">
        <v>2365.9333333333334</v>
      </c>
      <c r="F164" s="37">
        <v>2332.0666666666666</v>
      </c>
      <c r="G164" s="37">
        <v>2312.5333333333333</v>
      </c>
      <c r="H164" s="37">
        <v>2419.3333333333335</v>
      </c>
      <c r="I164" s="37">
        <v>2438.8666666666672</v>
      </c>
      <c r="J164" s="37">
        <v>2472.7333333333336</v>
      </c>
      <c r="K164" s="28">
        <v>2405</v>
      </c>
      <c r="L164" s="28">
        <v>2351.6</v>
      </c>
      <c r="M164" s="28">
        <v>4.2677300000000002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1839.15</v>
      </c>
      <c r="D165" s="37">
        <v>1840.95</v>
      </c>
      <c r="E165" s="37">
        <v>1798.2</v>
      </c>
      <c r="F165" s="37">
        <v>1757.25</v>
      </c>
      <c r="G165" s="37">
        <v>1714.5</v>
      </c>
      <c r="H165" s="37">
        <v>1881.9</v>
      </c>
      <c r="I165" s="37">
        <v>1924.65</v>
      </c>
      <c r="J165" s="37">
        <v>1965.6000000000001</v>
      </c>
      <c r="K165" s="28">
        <v>1883.7</v>
      </c>
      <c r="L165" s="28">
        <v>1800</v>
      </c>
      <c r="M165" s="28">
        <v>10.563319999999999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2272.0500000000002</v>
      </c>
      <c r="D166" s="37">
        <v>2265.0333333333333</v>
      </c>
      <c r="E166" s="37">
        <v>2230.0666666666666</v>
      </c>
      <c r="F166" s="37">
        <v>2188.0833333333335</v>
      </c>
      <c r="G166" s="37">
        <v>2153.1166666666668</v>
      </c>
      <c r="H166" s="37">
        <v>2307.0166666666664</v>
      </c>
      <c r="I166" s="37">
        <v>2341.9833333333327</v>
      </c>
      <c r="J166" s="37">
        <v>2383.9666666666662</v>
      </c>
      <c r="K166" s="28">
        <v>2300</v>
      </c>
      <c r="L166" s="28">
        <v>2223.0500000000002</v>
      </c>
      <c r="M166" s="28">
        <v>6.7305599999999997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114.65</v>
      </c>
      <c r="D167" s="37">
        <v>114.48333333333333</v>
      </c>
      <c r="E167" s="37">
        <v>113.96666666666667</v>
      </c>
      <c r="F167" s="37">
        <v>113.28333333333333</v>
      </c>
      <c r="G167" s="37">
        <v>112.76666666666667</v>
      </c>
      <c r="H167" s="37">
        <v>115.16666666666667</v>
      </c>
      <c r="I167" s="37">
        <v>115.68333333333335</v>
      </c>
      <c r="J167" s="37">
        <v>116.36666666666667</v>
      </c>
      <c r="K167" s="28">
        <v>115</v>
      </c>
      <c r="L167" s="28">
        <v>113.8</v>
      </c>
      <c r="M167" s="28">
        <v>28.30884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214.2</v>
      </c>
      <c r="D168" s="37">
        <v>213.01666666666665</v>
      </c>
      <c r="E168" s="37">
        <v>211.23333333333329</v>
      </c>
      <c r="F168" s="37">
        <v>208.26666666666665</v>
      </c>
      <c r="G168" s="37">
        <v>206.48333333333329</v>
      </c>
      <c r="H168" s="37">
        <v>215.98333333333329</v>
      </c>
      <c r="I168" s="37">
        <v>217.76666666666665</v>
      </c>
      <c r="J168" s="37">
        <v>220.73333333333329</v>
      </c>
      <c r="K168" s="28">
        <v>214.8</v>
      </c>
      <c r="L168" s="28">
        <v>210.05</v>
      </c>
      <c r="M168" s="28">
        <v>98.944820000000007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418.45</v>
      </c>
      <c r="D169" s="37">
        <v>421.11666666666662</v>
      </c>
      <c r="E169" s="37">
        <v>412.73333333333323</v>
      </c>
      <c r="F169" s="37">
        <v>407.01666666666659</v>
      </c>
      <c r="G169" s="37">
        <v>398.63333333333321</v>
      </c>
      <c r="H169" s="37">
        <v>426.83333333333326</v>
      </c>
      <c r="I169" s="37">
        <v>435.21666666666658</v>
      </c>
      <c r="J169" s="37">
        <v>440.93333333333328</v>
      </c>
      <c r="K169" s="28">
        <v>429.5</v>
      </c>
      <c r="L169" s="28">
        <v>415.4</v>
      </c>
      <c r="M169" s="28">
        <v>3.4105300000000001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14218.55</v>
      </c>
      <c r="D170" s="37">
        <v>14204.133333333333</v>
      </c>
      <c r="E170" s="37">
        <v>14158.316666666666</v>
      </c>
      <c r="F170" s="37">
        <v>14098.083333333332</v>
      </c>
      <c r="G170" s="37">
        <v>14052.266666666665</v>
      </c>
      <c r="H170" s="37">
        <v>14264.366666666667</v>
      </c>
      <c r="I170" s="37">
        <v>14310.183333333336</v>
      </c>
      <c r="J170" s="37">
        <v>14370.416666666668</v>
      </c>
      <c r="K170" s="28">
        <v>14249.95</v>
      </c>
      <c r="L170" s="28">
        <v>14143.9</v>
      </c>
      <c r="M170" s="28">
        <v>6.3490000000000005E-2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32.65</v>
      </c>
      <c r="D171" s="37">
        <v>32.733333333333327</v>
      </c>
      <c r="E171" s="37">
        <v>32.016666666666652</v>
      </c>
      <c r="F171" s="37">
        <v>31.383333333333326</v>
      </c>
      <c r="G171" s="37">
        <v>30.66666666666665</v>
      </c>
      <c r="H171" s="37">
        <v>33.366666666666653</v>
      </c>
      <c r="I171" s="37">
        <v>34.083333333333336</v>
      </c>
      <c r="J171" s="37">
        <v>34.716666666666654</v>
      </c>
      <c r="K171" s="28">
        <v>33.450000000000003</v>
      </c>
      <c r="L171" s="28">
        <v>32.1</v>
      </c>
      <c r="M171" s="28">
        <v>523.25897999999995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129.5</v>
      </c>
      <c r="D172" s="37">
        <v>129.58333333333334</v>
      </c>
      <c r="E172" s="37">
        <v>128.76666666666668</v>
      </c>
      <c r="F172" s="37">
        <v>128.03333333333333</v>
      </c>
      <c r="G172" s="37">
        <v>127.21666666666667</v>
      </c>
      <c r="H172" s="37">
        <v>130.31666666666669</v>
      </c>
      <c r="I172" s="37">
        <v>131.13333333333335</v>
      </c>
      <c r="J172" s="37">
        <v>131.8666666666667</v>
      </c>
      <c r="K172" s="28">
        <v>130.4</v>
      </c>
      <c r="L172" s="28">
        <v>128.85</v>
      </c>
      <c r="M172" s="28">
        <v>27.094519999999999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2457.1</v>
      </c>
      <c r="D173" s="37">
        <v>2448.6833333333329</v>
      </c>
      <c r="E173" s="37">
        <v>2429.4166666666661</v>
      </c>
      <c r="F173" s="37">
        <v>2401.7333333333331</v>
      </c>
      <c r="G173" s="37">
        <v>2382.4666666666662</v>
      </c>
      <c r="H173" s="37">
        <v>2476.3666666666659</v>
      </c>
      <c r="I173" s="37">
        <v>2495.6333333333332</v>
      </c>
      <c r="J173" s="37">
        <v>2523.3166666666657</v>
      </c>
      <c r="K173" s="28">
        <v>2467.9499999999998</v>
      </c>
      <c r="L173" s="28">
        <v>2421</v>
      </c>
      <c r="M173" s="28">
        <v>57.669359999999998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929.15</v>
      </c>
      <c r="D174" s="37">
        <v>917.13333333333333</v>
      </c>
      <c r="E174" s="37">
        <v>896.41666666666663</v>
      </c>
      <c r="F174" s="37">
        <v>863.68333333333328</v>
      </c>
      <c r="G174" s="37">
        <v>842.96666666666658</v>
      </c>
      <c r="H174" s="37">
        <v>949.86666666666667</v>
      </c>
      <c r="I174" s="37">
        <v>970.58333333333337</v>
      </c>
      <c r="J174" s="37">
        <v>1003.3166666666667</v>
      </c>
      <c r="K174" s="28">
        <v>937.85</v>
      </c>
      <c r="L174" s="28">
        <v>884.4</v>
      </c>
      <c r="M174" s="28">
        <v>44.159860000000002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1191.45</v>
      </c>
      <c r="D175" s="37">
        <v>1177.9833333333333</v>
      </c>
      <c r="E175" s="37">
        <v>1160.9666666666667</v>
      </c>
      <c r="F175" s="37">
        <v>1130.4833333333333</v>
      </c>
      <c r="G175" s="37">
        <v>1113.4666666666667</v>
      </c>
      <c r="H175" s="37">
        <v>1208.4666666666667</v>
      </c>
      <c r="I175" s="37">
        <v>1225.4833333333336</v>
      </c>
      <c r="J175" s="37">
        <v>1255.9666666666667</v>
      </c>
      <c r="K175" s="28">
        <v>1195</v>
      </c>
      <c r="L175" s="28">
        <v>1147.5</v>
      </c>
      <c r="M175" s="28">
        <v>10.43318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2420.8000000000002</v>
      </c>
      <c r="D176" s="37">
        <v>2415.6666666666665</v>
      </c>
      <c r="E176" s="37">
        <v>2401.583333333333</v>
      </c>
      <c r="F176" s="37">
        <v>2382.3666666666663</v>
      </c>
      <c r="G176" s="37">
        <v>2368.2833333333328</v>
      </c>
      <c r="H176" s="37">
        <v>2434.8833333333332</v>
      </c>
      <c r="I176" s="37">
        <v>2448.9666666666662</v>
      </c>
      <c r="J176" s="37">
        <v>2468.1833333333334</v>
      </c>
      <c r="K176" s="28">
        <v>2429.75</v>
      </c>
      <c r="L176" s="28">
        <v>2396.4499999999998</v>
      </c>
      <c r="M176" s="28">
        <v>4.7636599999999998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20415.45</v>
      </c>
      <c r="D177" s="37">
        <v>20692.466666666664</v>
      </c>
      <c r="E177" s="37">
        <v>19762.933333333327</v>
      </c>
      <c r="F177" s="37">
        <v>19110.416666666664</v>
      </c>
      <c r="G177" s="37">
        <v>18180.883333333328</v>
      </c>
      <c r="H177" s="37">
        <v>21344.983333333326</v>
      </c>
      <c r="I177" s="37">
        <v>22274.516666666659</v>
      </c>
      <c r="J177" s="37">
        <v>22927.033333333326</v>
      </c>
      <c r="K177" s="28">
        <v>21622</v>
      </c>
      <c r="L177" s="28">
        <v>20039.95</v>
      </c>
      <c r="M177" s="28">
        <v>1.1684099999999999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1460.95</v>
      </c>
      <c r="D178" s="37">
        <v>1470.05</v>
      </c>
      <c r="E178" s="37">
        <v>1433.8999999999999</v>
      </c>
      <c r="F178" s="37">
        <v>1406.85</v>
      </c>
      <c r="G178" s="37">
        <v>1370.6999999999998</v>
      </c>
      <c r="H178" s="37">
        <v>1497.1</v>
      </c>
      <c r="I178" s="37">
        <v>1533.25</v>
      </c>
      <c r="J178" s="37">
        <v>1560.3</v>
      </c>
      <c r="K178" s="28">
        <v>1506.2</v>
      </c>
      <c r="L178" s="28">
        <v>1443</v>
      </c>
      <c r="M178" s="28">
        <v>17.115469999999998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2683.4</v>
      </c>
      <c r="D179" s="37">
        <v>2691.3666666666663</v>
      </c>
      <c r="E179" s="37">
        <v>2662.2333333333327</v>
      </c>
      <c r="F179" s="37">
        <v>2641.0666666666662</v>
      </c>
      <c r="G179" s="37">
        <v>2611.9333333333325</v>
      </c>
      <c r="H179" s="37">
        <v>2712.5333333333328</v>
      </c>
      <c r="I179" s="37">
        <v>2741.666666666667</v>
      </c>
      <c r="J179" s="37">
        <v>2762.833333333333</v>
      </c>
      <c r="K179" s="28">
        <v>2720.5</v>
      </c>
      <c r="L179" s="28">
        <v>2670.2</v>
      </c>
      <c r="M179" s="28">
        <v>3.2916599999999998</v>
      </c>
      <c r="N179" s="1"/>
      <c r="O179" s="1"/>
    </row>
    <row r="180" spans="1:15" ht="12.75" customHeight="1">
      <c r="A180" s="53">
        <v>171</v>
      </c>
      <c r="B180" s="28" t="s">
        <v>828</v>
      </c>
      <c r="C180" s="28">
        <v>563.65</v>
      </c>
      <c r="D180" s="37">
        <v>560.18333333333328</v>
      </c>
      <c r="E180" s="37">
        <v>553.96666666666658</v>
      </c>
      <c r="F180" s="37">
        <v>544.2833333333333</v>
      </c>
      <c r="G180" s="37">
        <v>538.06666666666661</v>
      </c>
      <c r="H180" s="37">
        <v>569.86666666666656</v>
      </c>
      <c r="I180" s="37">
        <v>576.08333333333326</v>
      </c>
      <c r="J180" s="37">
        <v>585.76666666666654</v>
      </c>
      <c r="K180" s="28">
        <v>566.4</v>
      </c>
      <c r="L180" s="28">
        <v>550.5</v>
      </c>
      <c r="M180" s="28">
        <v>4.3901199999999996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532.45000000000005</v>
      </c>
      <c r="D181" s="37">
        <v>533.16666666666663</v>
      </c>
      <c r="E181" s="37">
        <v>528.83333333333326</v>
      </c>
      <c r="F181" s="37">
        <v>525.21666666666658</v>
      </c>
      <c r="G181" s="37">
        <v>520.88333333333321</v>
      </c>
      <c r="H181" s="37">
        <v>536.7833333333333</v>
      </c>
      <c r="I181" s="37">
        <v>541.11666666666656</v>
      </c>
      <c r="J181" s="37">
        <v>544.73333333333335</v>
      </c>
      <c r="K181" s="28">
        <v>537.5</v>
      </c>
      <c r="L181" s="28">
        <v>529.54999999999995</v>
      </c>
      <c r="M181" s="28">
        <v>121.60733999999999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73.8</v>
      </c>
      <c r="D182" s="37">
        <v>74.149999999999991</v>
      </c>
      <c r="E182" s="37">
        <v>73.199999999999989</v>
      </c>
      <c r="F182" s="37">
        <v>72.599999999999994</v>
      </c>
      <c r="G182" s="37">
        <v>71.649999999999991</v>
      </c>
      <c r="H182" s="37">
        <v>74.749999999999986</v>
      </c>
      <c r="I182" s="37">
        <v>75.7</v>
      </c>
      <c r="J182" s="37">
        <v>76.299999999999983</v>
      </c>
      <c r="K182" s="28">
        <v>75.099999999999994</v>
      </c>
      <c r="L182" s="28">
        <v>73.55</v>
      </c>
      <c r="M182" s="28">
        <v>332.96292999999997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894.85</v>
      </c>
      <c r="D183" s="37">
        <v>890.15</v>
      </c>
      <c r="E183" s="37">
        <v>883.44999999999993</v>
      </c>
      <c r="F183" s="37">
        <v>872.05</v>
      </c>
      <c r="G183" s="37">
        <v>865.34999999999991</v>
      </c>
      <c r="H183" s="37">
        <v>901.55</v>
      </c>
      <c r="I183" s="37">
        <v>908.25</v>
      </c>
      <c r="J183" s="37">
        <v>919.65</v>
      </c>
      <c r="K183" s="28">
        <v>896.85</v>
      </c>
      <c r="L183" s="28">
        <v>878.75</v>
      </c>
      <c r="M183" s="28">
        <v>31.831689999999998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474</v>
      </c>
      <c r="D184" s="37">
        <v>473.34999999999997</v>
      </c>
      <c r="E184" s="37">
        <v>468.89999999999992</v>
      </c>
      <c r="F184" s="37">
        <v>463.79999999999995</v>
      </c>
      <c r="G184" s="37">
        <v>459.34999999999991</v>
      </c>
      <c r="H184" s="37">
        <v>478.44999999999993</v>
      </c>
      <c r="I184" s="37">
        <v>482.9</v>
      </c>
      <c r="J184" s="37">
        <v>487.99999999999994</v>
      </c>
      <c r="K184" s="28">
        <v>477.8</v>
      </c>
      <c r="L184" s="28">
        <v>468.25</v>
      </c>
      <c r="M184" s="28">
        <v>8.7626299999999997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573.1</v>
      </c>
      <c r="D185" s="37">
        <v>571.43333333333328</v>
      </c>
      <c r="E185" s="37">
        <v>563.86666666666656</v>
      </c>
      <c r="F185" s="37">
        <v>554.63333333333333</v>
      </c>
      <c r="G185" s="37">
        <v>547.06666666666661</v>
      </c>
      <c r="H185" s="37">
        <v>580.66666666666652</v>
      </c>
      <c r="I185" s="37">
        <v>588.23333333333335</v>
      </c>
      <c r="J185" s="37">
        <v>597.46666666666647</v>
      </c>
      <c r="K185" s="28">
        <v>579</v>
      </c>
      <c r="L185" s="28">
        <v>562.20000000000005</v>
      </c>
      <c r="M185" s="28">
        <v>11.28661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870.6</v>
      </c>
      <c r="D186" s="37">
        <v>864.61666666666667</v>
      </c>
      <c r="E186" s="37">
        <v>854.98333333333335</v>
      </c>
      <c r="F186" s="37">
        <v>839.36666666666667</v>
      </c>
      <c r="G186" s="37">
        <v>829.73333333333335</v>
      </c>
      <c r="H186" s="37">
        <v>880.23333333333335</v>
      </c>
      <c r="I186" s="37">
        <v>889.86666666666679</v>
      </c>
      <c r="J186" s="37">
        <v>905.48333333333335</v>
      </c>
      <c r="K186" s="28">
        <v>874.25</v>
      </c>
      <c r="L186" s="28">
        <v>849</v>
      </c>
      <c r="M186" s="28">
        <v>14.18272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890</v>
      </c>
      <c r="D187" s="37">
        <v>886.78333333333342</v>
      </c>
      <c r="E187" s="37">
        <v>879.66666666666686</v>
      </c>
      <c r="F187" s="37">
        <v>869.33333333333348</v>
      </c>
      <c r="G187" s="37">
        <v>862.21666666666692</v>
      </c>
      <c r="H187" s="37">
        <v>897.11666666666679</v>
      </c>
      <c r="I187" s="37">
        <v>904.23333333333335</v>
      </c>
      <c r="J187" s="37">
        <v>914.56666666666672</v>
      </c>
      <c r="K187" s="28">
        <v>893.9</v>
      </c>
      <c r="L187" s="28">
        <v>876.45</v>
      </c>
      <c r="M187" s="28">
        <v>5.6910699999999999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1034.05</v>
      </c>
      <c r="D188" s="37">
        <v>1036.3333333333333</v>
      </c>
      <c r="E188" s="37">
        <v>1022.7166666666665</v>
      </c>
      <c r="F188" s="37">
        <v>1011.3833333333332</v>
      </c>
      <c r="G188" s="37">
        <v>997.76666666666642</v>
      </c>
      <c r="H188" s="37">
        <v>1047.6666666666665</v>
      </c>
      <c r="I188" s="37">
        <v>1061.2833333333333</v>
      </c>
      <c r="J188" s="37">
        <v>1072.6166666666666</v>
      </c>
      <c r="K188" s="28">
        <v>1049.95</v>
      </c>
      <c r="L188" s="28">
        <v>1025</v>
      </c>
      <c r="M188" s="28">
        <v>5.9392699999999996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3260.5</v>
      </c>
      <c r="D189" s="37">
        <v>3242.0499999999997</v>
      </c>
      <c r="E189" s="37">
        <v>3220.0999999999995</v>
      </c>
      <c r="F189" s="37">
        <v>3179.7</v>
      </c>
      <c r="G189" s="37">
        <v>3157.7499999999995</v>
      </c>
      <c r="H189" s="37">
        <v>3282.4499999999994</v>
      </c>
      <c r="I189" s="37">
        <v>3304.3999999999992</v>
      </c>
      <c r="J189" s="37">
        <v>3344.7999999999993</v>
      </c>
      <c r="K189" s="28">
        <v>3264</v>
      </c>
      <c r="L189" s="28">
        <v>3201.65</v>
      </c>
      <c r="M189" s="28">
        <v>21.063330000000001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806.6</v>
      </c>
      <c r="D190" s="37">
        <v>805.0333333333333</v>
      </c>
      <c r="E190" s="37">
        <v>800.16666666666663</v>
      </c>
      <c r="F190" s="37">
        <v>793.73333333333335</v>
      </c>
      <c r="G190" s="37">
        <v>788.86666666666667</v>
      </c>
      <c r="H190" s="37">
        <v>811.46666666666658</v>
      </c>
      <c r="I190" s="37">
        <v>816.33333333333337</v>
      </c>
      <c r="J190" s="37">
        <v>822.76666666666654</v>
      </c>
      <c r="K190" s="28">
        <v>809.9</v>
      </c>
      <c r="L190" s="28">
        <v>798.6</v>
      </c>
      <c r="M190" s="28">
        <v>11.925800000000001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8560</v>
      </c>
      <c r="D191" s="37">
        <v>8550.35</v>
      </c>
      <c r="E191" s="37">
        <v>8479.7000000000007</v>
      </c>
      <c r="F191" s="37">
        <v>8399.4</v>
      </c>
      <c r="G191" s="37">
        <v>8328.75</v>
      </c>
      <c r="H191" s="37">
        <v>8630.6500000000015</v>
      </c>
      <c r="I191" s="37">
        <v>8701.2999999999993</v>
      </c>
      <c r="J191" s="37">
        <v>8781.6000000000022</v>
      </c>
      <c r="K191" s="28">
        <v>8621</v>
      </c>
      <c r="L191" s="28">
        <v>8470.0499999999993</v>
      </c>
      <c r="M191" s="28">
        <v>1.9944500000000001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442.25</v>
      </c>
      <c r="D192" s="37">
        <v>439.63333333333338</v>
      </c>
      <c r="E192" s="37">
        <v>430.01666666666677</v>
      </c>
      <c r="F192" s="37">
        <v>417.78333333333336</v>
      </c>
      <c r="G192" s="37">
        <v>408.16666666666674</v>
      </c>
      <c r="H192" s="37">
        <v>451.86666666666679</v>
      </c>
      <c r="I192" s="37">
        <v>461.48333333333346</v>
      </c>
      <c r="J192" s="37">
        <v>473.71666666666681</v>
      </c>
      <c r="K192" s="28">
        <v>449.25</v>
      </c>
      <c r="L192" s="28">
        <v>427.4</v>
      </c>
      <c r="M192" s="28">
        <v>363.80444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218.15</v>
      </c>
      <c r="D193" s="37">
        <v>218.83333333333334</v>
      </c>
      <c r="E193" s="37">
        <v>216.2166666666667</v>
      </c>
      <c r="F193" s="37">
        <v>214.28333333333336</v>
      </c>
      <c r="G193" s="37">
        <v>211.66666666666671</v>
      </c>
      <c r="H193" s="37">
        <v>220.76666666666668</v>
      </c>
      <c r="I193" s="37">
        <v>223.3833333333333</v>
      </c>
      <c r="J193" s="37">
        <v>225.31666666666666</v>
      </c>
      <c r="K193" s="28">
        <v>221.45</v>
      </c>
      <c r="L193" s="28">
        <v>216.9</v>
      </c>
      <c r="M193" s="28">
        <v>227.16582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100.35</v>
      </c>
      <c r="D194" s="37">
        <v>99.833333333333329</v>
      </c>
      <c r="E194" s="37">
        <v>97.666666666666657</v>
      </c>
      <c r="F194" s="37">
        <v>94.983333333333334</v>
      </c>
      <c r="G194" s="37">
        <v>92.816666666666663</v>
      </c>
      <c r="H194" s="37">
        <v>102.51666666666665</v>
      </c>
      <c r="I194" s="37">
        <v>104.68333333333331</v>
      </c>
      <c r="J194" s="37">
        <v>107.36666666666665</v>
      </c>
      <c r="K194" s="28">
        <v>102</v>
      </c>
      <c r="L194" s="28">
        <v>97.15</v>
      </c>
      <c r="M194" s="28">
        <v>1371.56107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1038</v>
      </c>
      <c r="D195" s="37">
        <v>1032.2833333333333</v>
      </c>
      <c r="E195" s="37">
        <v>1021.1166666666666</v>
      </c>
      <c r="F195" s="37">
        <v>1004.2333333333332</v>
      </c>
      <c r="G195" s="37">
        <v>993.06666666666649</v>
      </c>
      <c r="H195" s="37">
        <v>1049.1666666666665</v>
      </c>
      <c r="I195" s="37">
        <v>1060.3333333333335</v>
      </c>
      <c r="J195" s="37">
        <v>1077.2166666666667</v>
      </c>
      <c r="K195" s="28">
        <v>1043.45</v>
      </c>
      <c r="L195" s="28">
        <v>1015.4</v>
      </c>
      <c r="M195" s="28">
        <v>34.280259999999998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720</v>
      </c>
      <c r="D196" s="37">
        <v>719.41666666666663</v>
      </c>
      <c r="E196" s="37">
        <v>710.58333333333326</v>
      </c>
      <c r="F196" s="37">
        <v>701.16666666666663</v>
      </c>
      <c r="G196" s="37">
        <v>692.33333333333326</v>
      </c>
      <c r="H196" s="37">
        <v>728.83333333333326</v>
      </c>
      <c r="I196" s="37">
        <v>737.66666666666652</v>
      </c>
      <c r="J196" s="37">
        <v>747.08333333333326</v>
      </c>
      <c r="K196" s="28">
        <v>728.25</v>
      </c>
      <c r="L196" s="28">
        <v>710</v>
      </c>
      <c r="M196" s="28">
        <v>5.8589399999999996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2334.65</v>
      </c>
      <c r="D197" s="37">
        <v>2327.0666666666666</v>
      </c>
      <c r="E197" s="37">
        <v>2312.6333333333332</v>
      </c>
      <c r="F197" s="37">
        <v>2290.6166666666668</v>
      </c>
      <c r="G197" s="37">
        <v>2276.1833333333334</v>
      </c>
      <c r="H197" s="37">
        <v>2349.083333333333</v>
      </c>
      <c r="I197" s="37">
        <v>2363.5166666666664</v>
      </c>
      <c r="J197" s="37">
        <v>2385.5333333333328</v>
      </c>
      <c r="K197" s="28">
        <v>2341.5</v>
      </c>
      <c r="L197" s="28">
        <v>2305.0500000000002</v>
      </c>
      <c r="M197" s="28">
        <v>11.267989999999999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1502.8</v>
      </c>
      <c r="D198" s="37">
        <v>1496.8333333333333</v>
      </c>
      <c r="E198" s="37">
        <v>1478.1666666666665</v>
      </c>
      <c r="F198" s="37">
        <v>1453.5333333333333</v>
      </c>
      <c r="G198" s="37">
        <v>1434.8666666666666</v>
      </c>
      <c r="H198" s="37">
        <v>1521.4666666666665</v>
      </c>
      <c r="I198" s="37">
        <v>1540.133333333333</v>
      </c>
      <c r="J198" s="37">
        <v>1564.7666666666664</v>
      </c>
      <c r="K198" s="28">
        <v>1515.5</v>
      </c>
      <c r="L198" s="28">
        <v>1472.2</v>
      </c>
      <c r="M198" s="28">
        <v>3.8057699999999999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502.85</v>
      </c>
      <c r="D199" s="37">
        <v>505.76666666666671</v>
      </c>
      <c r="E199" s="37">
        <v>498.08333333333337</v>
      </c>
      <c r="F199" s="37">
        <v>493.31666666666666</v>
      </c>
      <c r="G199" s="37">
        <v>485.63333333333333</v>
      </c>
      <c r="H199" s="37">
        <v>510.53333333333342</v>
      </c>
      <c r="I199" s="37">
        <v>518.2166666666667</v>
      </c>
      <c r="J199" s="37">
        <v>522.98333333333346</v>
      </c>
      <c r="K199" s="28">
        <v>513.45000000000005</v>
      </c>
      <c r="L199" s="28">
        <v>501</v>
      </c>
      <c r="M199" s="28">
        <v>3.9455300000000002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1258.8</v>
      </c>
      <c r="D200" s="37">
        <v>1259.2666666666667</v>
      </c>
      <c r="E200" s="37">
        <v>1247.5833333333333</v>
      </c>
      <c r="F200" s="37">
        <v>1236.3666666666666</v>
      </c>
      <c r="G200" s="37">
        <v>1224.6833333333332</v>
      </c>
      <c r="H200" s="37">
        <v>1270.4833333333333</v>
      </c>
      <c r="I200" s="37">
        <v>1282.1666666666667</v>
      </c>
      <c r="J200" s="37">
        <v>1293.3833333333334</v>
      </c>
      <c r="K200" s="28">
        <v>1270.95</v>
      </c>
      <c r="L200" s="28">
        <v>1248.05</v>
      </c>
      <c r="M200" s="28">
        <v>5.0406000000000004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37.9</v>
      </c>
      <c r="D201" s="37">
        <v>38.066666666666663</v>
      </c>
      <c r="E201" s="37">
        <v>37.333333333333329</v>
      </c>
      <c r="F201" s="37">
        <v>36.766666666666666</v>
      </c>
      <c r="G201" s="37">
        <v>36.033333333333331</v>
      </c>
      <c r="H201" s="37">
        <v>38.633333333333326</v>
      </c>
      <c r="I201" s="37">
        <v>39.36666666666666</v>
      </c>
      <c r="J201" s="37">
        <v>39.933333333333323</v>
      </c>
      <c r="K201" s="28">
        <v>38.799999999999997</v>
      </c>
      <c r="L201" s="28">
        <v>37.5</v>
      </c>
      <c r="M201" s="28">
        <v>78.465990000000005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727.7</v>
      </c>
      <c r="D202" s="37">
        <v>725.9666666666667</v>
      </c>
      <c r="E202" s="37">
        <v>721.13333333333344</v>
      </c>
      <c r="F202" s="37">
        <v>714.56666666666672</v>
      </c>
      <c r="G202" s="37">
        <v>709.73333333333346</v>
      </c>
      <c r="H202" s="37">
        <v>732.53333333333342</v>
      </c>
      <c r="I202" s="37">
        <v>737.36666666666667</v>
      </c>
      <c r="J202" s="37">
        <v>743.93333333333339</v>
      </c>
      <c r="K202" s="28">
        <v>730.8</v>
      </c>
      <c r="L202" s="28">
        <v>719.4</v>
      </c>
      <c r="M202" s="28">
        <v>13.352869999999999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6471.25</v>
      </c>
      <c r="D203" s="37">
        <v>6492.083333333333</v>
      </c>
      <c r="E203" s="37">
        <v>6424.1666666666661</v>
      </c>
      <c r="F203" s="37">
        <v>6377.083333333333</v>
      </c>
      <c r="G203" s="37">
        <v>6309.1666666666661</v>
      </c>
      <c r="H203" s="37">
        <v>6539.1666666666661</v>
      </c>
      <c r="I203" s="37">
        <v>6607.0833333333321</v>
      </c>
      <c r="J203" s="37">
        <v>6654.1666666666661</v>
      </c>
      <c r="K203" s="28">
        <v>6560</v>
      </c>
      <c r="L203" s="28">
        <v>6445</v>
      </c>
      <c r="M203" s="28">
        <v>4.6246400000000003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38.15</v>
      </c>
      <c r="D204" s="37">
        <v>38.083333333333336</v>
      </c>
      <c r="E204" s="37">
        <v>37.56666666666667</v>
      </c>
      <c r="F204" s="37">
        <v>36.983333333333334</v>
      </c>
      <c r="G204" s="37">
        <v>36.466666666666669</v>
      </c>
      <c r="H204" s="37">
        <v>38.666666666666671</v>
      </c>
      <c r="I204" s="37">
        <v>39.183333333333337</v>
      </c>
      <c r="J204" s="37">
        <v>39.766666666666673</v>
      </c>
      <c r="K204" s="28">
        <v>38.6</v>
      </c>
      <c r="L204" s="28">
        <v>37.5</v>
      </c>
      <c r="M204" s="28">
        <v>73.831090000000003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1618.4</v>
      </c>
      <c r="D205" s="37">
        <v>1635.05</v>
      </c>
      <c r="E205" s="37">
        <v>1582.6999999999998</v>
      </c>
      <c r="F205" s="37">
        <v>1546.9999999999998</v>
      </c>
      <c r="G205" s="37">
        <v>1494.6499999999996</v>
      </c>
      <c r="H205" s="37">
        <v>1670.75</v>
      </c>
      <c r="I205" s="37">
        <v>1723.1</v>
      </c>
      <c r="J205" s="37">
        <v>1758.8000000000002</v>
      </c>
      <c r="K205" s="28">
        <v>1687.4</v>
      </c>
      <c r="L205" s="28">
        <v>1599.35</v>
      </c>
      <c r="M205" s="28">
        <v>6.2330300000000003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780.65</v>
      </c>
      <c r="D206" s="37">
        <v>785.85</v>
      </c>
      <c r="E206" s="37">
        <v>771.7</v>
      </c>
      <c r="F206" s="37">
        <v>762.75</v>
      </c>
      <c r="G206" s="37">
        <v>748.6</v>
      </c>
      <c r="H206" s="37">
        <v>794.80000000000007</v>
      </c>
      <c r="I206" s="37">
        <v>808.94999999999993</v>
      </c>
      <c r="J206" s="37">
        <v>817.90000000000009</v>
      </c>
      <c r="K206" s="28">
        <v>800</v>
      </c>
      <c r="L206" s="28">
        <v>776.9</v>
      </c>
      <c r="M206" s="28">
        <v>34.179699999999997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876.25</v>
      </c>
      <c r="D207" s="37">
        <v>873.08333333333337</v>
      </c>
      <c r="E207" s="37">
        <v>862.16666666666674</v>
      </c>
      <c r="F207" s="37">
        <v>848.08333333333337</v>
      </c>
      <c r="G207" s="37">
        <v>837.16666666666674</v>
      </c>
      <c r="H207" s="37">
        <v>887.16666666666674</v>
      </c>
      <c r="I207" s="37">
        <v>898.08333333333348</v>
      </c>
      <c r="J207" s="37">
        <v>912.16666666666674</v>
      </c>
      <c r="K207" s="28">
        <v>884</v>
      </c>
      <c r="L207" s="28">
        <v>859</v>
      </c>
      <c r="M207" s="28">
        <v>5.6493500000000001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245.5</v>
      </c>
      <c r="D208" s="37">
        <v>244.58333333333334</v>
      </c>
      <c r="E208" s="37">
        <v>241.56666666666669</v>
      </c>
      <c r="F208" s="37">
        <v>237.63333333333335</v>
      </c>
      <c r="G208" s="37">
        <v>234.6166666666667</v>
      </c>
      <c r="H208" s="37">
        <v>248.51666666666668</v>
      </c>
      <c r="I208" s="37">
        <v>251.53333333333333</v>
      </c>
      <c r="J208" s="37">
        <v>255.46666666666667</v>
      </c>
      <c r="K208" s="28">
        <v>247.6</v>
      </c>
      <c r="L208" s="28">
        <v>240.65</v>
      </c>
      <c r="M208" s="28">
        <v>112.85482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8.65</v>
      </c>
      <c r="D209" s="37">
        <v>8.6833333333333336</v>
      </c>
      <c r="E209" s="37">
        <v>8.5166666666666675</v>
      </c>
      <c r="F209" s="37">
        <v>8.3833333333333346</v>
      </c>
      <c r="G209" s="37">
        <v>8.2166666666666686</v>
      </c>
      <c r="H209" s="37">
        <v>8.8166666666666664</v>
      </c>
      <c r="I209" s="37">
        <v>8.9833333333333307</v>
      </c>
      <c r="J209" s="37">
        <v>9.1166666666666654</v>
      </c>
      <c r="K209" s="28">
        <v>8.85</v>
      </c>
      <c r="L209" s="28">
        <v>8.5500000000000007</v>
      </c>
      <c r="M209" s="28">
        <v>970.39985000000001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970.5</v>
      </c>
      <c r="D210" s="37">
        <v>974.63333333333333</v>
      </c>
      <c r="E210" s="37">
        <v>963.36666666666667</v>
      </c>
      <c r="F210" s="37">
        <v>956.23333333333335</v>
      </c>
      <c r="G210" s="37">
        <v>944.9666666666667</v>
      </c>
      <c r="H210" s="37">
        <v>981.76666666666665</v>
      </c>
      <c r="I210" s="37">
        <v>993.0333333333333</v>
      </c>
      <c r="J210" s="37">
        <v>1000.1666666666666</v>
      </c>
      <c r="K210" s="28">
        <v>985.9</v>
      </c>
      <c r="L210" s="28">
        <v>967.5</v>
      </c>
      <c r="M210" s="28">
        <v>13.66114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1781.1</v>
      </c>
      <c r="D211" s="37">
        <v>1776.3666666666668</v>
      </c>
      <c r="E211" s="37">
        <v>1762.7333333333336</v>
      </c>
      <c r="F211" s="37">
        <v>1744.3666666666668</v>
      </c>
      <c r="G211" s="37">
        <v>1730.7333333333336</v>
      </c>
      <c r="H211" s="37">
        <v>1794.7333333333336</v>
      </c>
      <c r="I211" s="37">
        <v>1808.3666666666668</v>
      </c>
      <c r="J211" s="37">
        <v>1826.7333333333336</v>
      </c>
      <c r="K211" s="28">
        <v>1790</v>
      </c>
      <c r="L211" s="28">
        <v>1758</v>
      </c>
      <c r="M211" s="28">
        <v>1.2952399999999999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416</v>
      </c>
      <c r="D212" s="37">
        <v>414.63333333333338</v>
      </c>
      <c r="E212" s="37">
        <v>412.26666666666677</v>
      </c>
      <c r="F212" s="37">
        <v>408.53333333333336</v>
      </c>
      <c r="G212" s="37">
        <v>406.16666666666674</v>
      </c>
      <c r="H212" s="37">
        <v>418.36666666666679</v>
      </c>
      <c r="I212" s="37">
        <v>420.73333333333346</v>
      </c>
      <c r="J212" s="37">
        <v>424.46666666666681</v>
      </c>
      <c r="K212" s="28">
        <v>417</v>
      </c>
      <c r="L212" s="28">
        <v>410.9</v>
      </c>
      <c r="M212" s="28">
        <v>79.492320000000007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14.55</v>
      </c>
      <c r="D213" s="37">
        <v>14.633333333333333</v>
      </c>
      <c r="E213" s="37">
        <v>14.266666666666666</v>
      </c>
      <c r="F213" s="37">
        <v>13.983333333333333</v>
      </c>
      <c r="G213" s="37">
        <v>13.616666666666665</v>
      </c>
      <c r="H213" s="37">
        <v>14.916666666666666</v>
      </c>
      <c r="I213" s="37">
        <v>15.283333333333333</v>
      </c>
      <c r="J213" s="37">
        <v>15.566666666666666</v>
      </c>
      <c r="K213" s="28">
        <v>15</v>
      </c>
      <c r="L213" s="28">
        <v>14.35</v>
      </c>
      <c r="M213" s="28">
        <v>1216.3823600000001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248.05</v>
      </c>
      <c r="D214" s="37">
        <v>244.43333333333337</v>
      </c>
      <c r="E214" s="37">
        <v>239.71666666666673</v>
      </c>
      <c r="F214" s="37">
        <v>231.38333333333335</v>
      </c>
      <c r="G214" s="37">
        <v>226.66666666666671</v>
      </c>
      <c r="H214" s="37">
        <v>252.76666666666674</v>
      </c>
      <c r="I214" s="37">
        <v>257.48333333333335</v>
      </c>
      <c r="J214" s="37">
        <v>265.81666666666672</v>
      </c>
      <c r="K214" s="37">
        <v>249.15</v>
      </c>
      <c r="L214" s="37">
        <v>236.1</v>
      </c>
      <c r="M214" s="37">
        <v>118.31628000000001</v>
      </c>
      <c r="N214" s="1"/>
      <c r="O214" s="1"/>
    </row>
    <row r="215" spans="1:15" ht="12.75" customHeight="1">
      <c r="A215" s="53">
        <v>206</v>
      </c>
      <c r="B215" s="28" t="s">
        <v>853</v>
      </c>
      <c r="C215" s="37">
        <v>45.7</v>
      </c>
      <c r="D215" s="37">
        <v>45.016666666666673</v>
      </c>
      <c r="E215" s="37">
        <v>43.733333333333348</v>
      </c>
      <c r="F215" s="37">
        <v>41.766666666666673</v>
      </c>
      <c r="G215" s="37">
        <v>40.483333333333348</v>
      </c>
      <c r="H215" s="37">
        <v>46.983333333333348</v>
      </c>
      <c r="I215" s="37">
        <v>48.266666666666666</v>
      </c>
      <c r="J215" s="37">
        <v>50.233333333333348</v>
      </c>
      <c r="K215" s="37">
        <v>46.3</v>
      </c>
      <c r="L215" s="37">
        <v>43.05</v>
      </c>
      <c r="M215" s="37">
        <v>2675.44569</v>
      </c>
      <c r="N215" s="1"/>
      <c r="O215" s="1"/>
    </row>
    <row r="216" spans="1:15" ht="12.75" customHeight="1">
      <c r="A216" s="53">
        <v>207</v>
      </c>
      <c r="B216" s="28" t="s">
        <v>829</v>
      </c>
      <c r="C216" s="37">
        <v>349.6</v>
      </c>
      <c r="D216" s="37">
        <v>349.95</v>
      </c>
      <c r="E216" s="37">
        <v>347.4</v>
      </c>
      <c r="F216" s="37">
        <v>345.2</v>
      </c>
      <c r="G216" s="37">
        <v>342.65</v>
      </c>
      <c r="H216" s="37">
        <v>352.15</v>
      </c>
      <c r="I216" s="37">
        <v>354.70000000000005</v>
      </c>
      <c r="J216" s="37">
        <v>356.9</v>
      </c>
      <c r="K216" s="37">
        <v>352.5</v>
      </c>
      <c r="L216" s="37">
        <v>347.75</v>
      </c>
      <c r="M216" s="37">
        <v>11.95585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4" sqref="B1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6"/>
      <c r="B1" s="467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94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44771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9" t="s">
        <v>16</v>
      </c>
      <c r="B9" s="461" t="s">
        <v>18</v>
      </c>
      <c r="C9" s="465" t="s">
        <v>20</v>
      </c>
      <c r="D9" s="465" t="s">
        <v>21</v>
      </c>
      <c r="E9" s="456" t="s">
        <v>22</v>
      </c>
      <c r="F9" s="457"/>
      <c r="G9" s="458"/>
      <c r="H9" s="456" t="s">
        <v>23</v>
      </c>
      <c r="I9" s="457"/>
      <c r="J9" s="458"/>
      <c r="K9" s="23"/>
      <c r="L9" s="24"/>
      <c r="M9" s="50"/>
      <c r="N9" s="1"/>
      <c r="O9" s="1"/>
    </row>
    <row r="10" spans="1:15" ht="42.75" customHeight="1">
      <c r="A10" s="463"/>
      <c r="B10" s="464"/>
      <c r="C10" s="464"/>
      <c r="D10" s="46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9" t="s">
        <v>287</v>
      </c>
      <c r="C11" s="280">
        <v>23120.25</v>
      </c>
      <c r="D11" s="281">
        <v>23123.55</v>
      </c>
      <c r="E11" s="281">
        <v>22797.85</v>
      </c>
      <c r="F11" s="281">
        <v>22475.45</v>
      </c>
      <c r="G11" s="281">
        <v>22149.75</v>
      </c>
      <c r="H11" s="281">
        <v>23445.949999999997</v>
      </c>
      <c r="I11" s="281">
        <v>23771.65</v>
      </c>
      <c r="J11" s="281">
        <v>24094.049999999996</v>
      </c>
      <c r="K11" s="280">
        <v>23449.25</v>
      </c>
      <c r="L11" s="280">
        <v>22801.15</v>
      </c>
      <c r="M11" s="280">
        <v>1.8509999999999999E-2</v>
      </c>
      <c r="N11" s="1"/>
      <c r="O11" s="1"/>
    </row>
    <row r="12" spans="1:15" ht="12" customHeight="1">
      <c r="A12" s="30">
        <v>2</v>
      </c>
      <c r="B12" s="290" t="s">
        <v>288</v>
      </c>
      <c r="C12" s="280">
        <v>2722.25</v>
      </c>
      <c r="D12" s="281">
        <v>2718.7333333333331</v>
      </c>
      <c r="E12" s="281">
        <v>2689.4666666666662</v>
      </c>
      <c r="F12" s="281">
        <v>2656.6833333333329</v>
      </c>
      <c r="G12" s="281">
        <v>2627.4166666666661</v>
      </c>
      <c r="H12" s="281">
        <v>2751.5166666666664</v>
      </c>
      <c r="I12" s="281">
        <v>2780.7833333333338</v>
      </c>
      <c r="J12" s="281">
        <v>2813.5666666666666</v>
      </c>
      <c r="K12" s="280">
        <v>2748</v>
      </c>
      <c r="L12" s="280">
        <v>2685.95</v>
      </c>
      <c r="M12" s="280">
        <v>3.3526500000000001</v>
      </c>
      <c r="N12" s="1"/>
      <c r="O12" s="1"/>
    </row>
    <row r="13" spans="1:15" ht="12" customHeight="1">
      <c r="A13" s="30">
        <v>3</v>
      </c>
      <c r="B13" s="290" t="s">
        <v>43</v>
      </c>
      <c r="C13" s="280">
        <v>2180.75</v>
      </c>
      <c r="D13" s="281">
        <v>2187.3833333333332</v>
      </c>
      <c r="E13" s="281">
        <v>2169.8666666666663</v>
      </c>
      <c r="F13" s="281">
        <v>2158.9833333333331</v>
      </c>
      <c r="G13" s="281">
        <v>2141.4666666666662</v>
      </c>
      <c r="H13" s="281">
        <v>2198.2666666666664</v>
      </c>
      <c r="I13" s="281">
        <v>2215.7833333333328</v>
      </c>
      <c r="J13" s="281">
        <v>2226.6666666666665</v>
      </c>
      <c r="K13" s="280">
        <v>2204.9</v>
      </c>
      <c r="L13" s="280">
        <v>2176.5</v>
      </c>
      <c r="M13" s="280">
        <v>2.49369</v>
      </c>
      <c r="N13" s="1"/>
      <c r="O13" s="1"/>
    </row>
    <row r="14" spans="1:15" ht="12" customHeight="1">
      <c r="A14" s="30">
        <v>4</v>
      </c>
      <c r="B14" s="290" t="s">
        <v>290</v>
      </c>
      <c r="C14" s="280">
        <v>2374.85</v>
      </c>
      <c r="D14" s="281">
        <v>2363.65</v>
      </c>
      <c r="E14" s="281">
        <v>2337.2000000000003</v>
      </c>
      <c r="F14" s="281">
        <v>2299.5500000000002</v>
      </c>
      <c r="G14" s="281">
        <v>2273.1000000000004</v>
      </c>
      <c r="H14" s="281">
        <v>2401.3000000000002</v>
      </c>
      <c r="I14" s="281">
        <v>2427.75</v>
      </c>
      <c r="J14" s="281">
        <v>2465.4</v>
      </c>
      <c r="K14" s="280">
        <v>2390.1</v>
      </c>
      <c r="L14" s="280">
        <v>2326</v>
      </c>
      <c r="M14" s="280">
        <v>0.49780000000000002</v>
      </c>
      <c r="N14" s="1"/>
      <c r="O14" s="1"/>
    </row>
    <row r="15" spans="1:15" ht="12" customHeight="1">
      <c r="A15" s="30">
        <v>5</v>
      </c>
      <c r="B15" s="290" t="s">
        <v>291</v>
      </c>
      <c r="C15" s="280">
        <v>922.7</v>
      </c>
      <c r="D15" s="281">
        <v>914.9</v>
      </c>
      <c r="E15" s="281">
        <v>897.8</v>
      </c>
      <c r="F15" s="281">
        <v>872.9</v>
      </c>
      <c r="G15" s="281">
        <v>855.8</v>
      </c>
      <c r="H15" s="281">
        <v>939.8</v>
      </c>
      <c r="I15" s="281">
        <v>956.90000000000009</v>
      </c>
      <c r="J15" s="281">
        <v>981.8</v>
      </c>
      <c r="K15" s="280">
        <v>932</v>
      </c>
      <c r="L15" s="280">
        <v>890</v>
      </c>
      <c r="M15" s="280">
        <v>4.2466999999999997</v>
      </c>
      <c r="N15" s="1"/>
      <c r="O15" s="1"/>
    </row>
    <row r="16" spans="1:15" ht="12" customHeight="1">
      <c r="A16" s="30">
        <v>6</v>
      </c>
      <c r="B16" s="290" t="s">
        <v>59</v>
      </c>
      <c r="C16" s="280">
        <v>590.79999999999995</v>
      </c>
      <c r="D16" s="281">
        <v>587.44999999999993</v>
      </c>
      <c r="E16" s="281">
        <v>580.84999999999991</v>
      </c>
      <c r="F16" s="281">
        <v>570.9</v>
      </c>
      <c r="G16" s="281">
        <v>564.29999999999995</v>
      </c>
      <c r="H16" s="281">
        <v>597.39999999999986</v>
      </c>
      <c r="I16" s="281">
        <v>604</v>
      </c>
      <c r="J16" s="281">
        <v>613.94999999999982</v>
      </c>
      <c r="K16" s="280">
        <v>594.04999999999995</v>
      </c>
      <c r="L16" s="280">
        <v>577.5</v>
      </c>
      <c r="M16" s="280">
        <v>12.87017</v>
      </c>
      <c r="N16" s="1"/>
      <c r="O16" s="1"/>
    </row>
    <row r="17" spans="1:15" ht="12" customHeight="1">
      <c r="A17" s="30">
        <v>7</v>
      </c>
      <c r="B17" s="290" t="s">
        <v>292</v>
      </c>
      <c r="C17" s="280">
        <v>405.7</v>
      </c>
      <c r="D17" s="281">
        <v>406.25</v>
      </c>
      <c r="E17" s="281">
        <v>401.95</v>
      </c>
      <c r="F17" s="281">
        <v>398.2</v>
      </c>
      <c r="G17" s="281">
        <v>393.9</v>
      </c>
      <c r="H17" s="281">
        <v>410</v>
      </c>
      <c r="I17" s="281">
        <v>414.29999999999995</v>
      </c>
      <c r="J17" s="281">
        <v>418.05</v>
      </c>
      <c r="K17" s="280">
        <v>410.55</v>
      </c>
      <c r="L17" s="280">
        <v>402.5</v>
      </c>
      <c r="M17" s="280">
        <v>2.30471</v>
      </c>
      <c r="N17" s="1"/>
      <c r="O17" s="1"/>
    </row>
    <row r="18" spans="1:15" ht="12" customHeight="1">
      <c r="A18" s="30">
        <v>8</v>
      </c>
      <c r="B18" s="290" t="s">
        <v>293</v>
      </c>
      <c r="C18" s="280">
        <v>2361.5</v>
      </c>
      <c r="D18" s="281">
        <v>2347.4</v>
      </c>
      <c r="E18" s="281">
        <v>2304.8000000000002</v>
      </c>
      <c r="F18" s="281">
        <v>2248.1</v>
      </c>
      <c r="G18" s="281">
        <v>2205.5</v>
      </c>
      <c r="H18" s="281">
        <v>2404.1000000000004</v>
      </c>
      <c r="I18" s="281">
        <v>2446.6999999999998</v>
      </c>
      <c r="J18" s="281">
        <v>2503.4000000000005</v>
      </c>
      <c r="K18" s="280">
        <v>2390</v>
      </c>
      <c r="L18" s="280">
        <v>2290.6999999999998</v>
      </c>
      <c r="M18" s="280">
        <v>1.17767</v>
      </c>
      <c r="N18" s="1"/>
      <c r="O18" s="1"/>
    </row>
    <row r="19" spans="1:15" ht="12" customHeight="1">
      <c r="A19" s="30">
        <v>9</v>
      </c>
      <c r="B19" s="290" t="s">
        <v>237</v>
      </c>
      <c r="C19" s="280">
        <v>19762.3</v>
      </c>
      <c r="D19" s="281">
        <v>19781.75</v>
      </c>
      <c r="E19" s="281">
        <v>19564.5</v>
      </c>
      <c r="F19" s="281">
        <v>19366.7</v>
      </c>
      <c r="G19" s="281">
        <v>19149.45</v>
      </c>
      <c r="H19" s="281">
        <v>19979.55</v>
      </c>
      <c r="I19" s="281">
        <v>20196.8</v>
      </c>
      <c r="J19" s="281">
        <v>20394.599999999999</v>
      </c>
      <c r="K19" s="280">
        <v>19999</v>
      </c>
      <c r="L19" s="280">
        <v>19583.95</v>
      </c>
      <c r="M19" s="280">
        <v>8.7529999999999997E-2</v>
      </c>
      <c r="N19" s="1"/>
      <c r="O19" s="1"/>
    </row>
    <row r="20" spans="1:15" ht="12" customHeight="1">
      <c r="A20" s="30">
        <v>10</v>
      </c>
      <c r="B20" s="290" t="s">
        <v>45</v>
      </c>
      <c r="C20" s="280">
        <v>2550.4</v>
      </c>
      <c r="D20" s="281">
        <v>2549.2166666666667</v>
      </c>
      <c r="E20" s="281">
        <v>2532.7833333333333</v>
      </c>
      <c r="F20" s="281">
        <v>2515.1666666666665</v>
      </c>
      <c r="G20" s="281">
        <v>2498.7333333333331</v>
      </c>
      <c r="H20" s="281">
        <v>2566.8333333333335</v>
      </c>
      <c r="I20" s="281">
        <v>2583.2666666666669</v>
      </c>
      <c r="J20" s="281">
        <v>2600.8833333333337</v>
      </c>
      <c r="K20" s="280">
        <v>2565.65</v>
      </c>
      <c r="L20" s="280">
        <v>2531.6</v>
      </c>
      <c r="M20" s="280">
        <v>7.5944200000000004</v>
      </c>
      <c r="N20" s="1"/>
      <c r="O20" s="1"/>
    </row>
    <row r="21" spans="1:15" ht="12" customHeight="1">
      <c r="A21" s="30">
        <v>11</v>
      </c>
      <c r="B21" s="290" t="s">
        <v>238</v>
      </c>
      <c r="C21" s="280">
        <v>2143.9499999999998</v>
      </c>
      <c r="D21" s="281">
        <v>2137.6666666666665</v>
      </c>
      <c r="E21" s="281">
        <v>2116.333333333333</v>
      </c>
      <c r="F21" s="281">
        <v>2088.7166666666667</v>
      </c>
      <c r="G21" s="281">
        <v>2067.3833333333332</v>
      </c>
      <c r="H21" s="281">
        <v>2165.2833333333328</v>
      </c>
      <c r="I21" s="281">
        <v>2186.6166666666659</v>
      </c>
      <c r="J21" s="281">
        <v>2214.2333333333327</v>
      </c>
      <c r="K21" s="280">
        <v>2159</v>
      </c>
      <c r="L21" s="280">
        <v>2110.0500000000002</v>
      </c>
      <c r="M21" s="280">
        <v>11.08183</v>
      </c>
      <c r="N21" s="1"/>
      <c r="O21" s="1"/>
    </row>
    <row r="22" spans="1:15" ht="12" customHeight="1">
      <c r="A22" s="30">
        <v>12</v>
      </c>
      <c r="B22" s="290" t="s">
        <v>46</v>
      </c>
      <c r="C22" s="280">
        <v>764.5</v>
      </c>
      <c r="D22" s="281">
        <v>763.58333333333337</v>
      </c>
      <c r="E22" s="281">
        <v>758.56666666666672</v>
      </c>
      <c r="F22" s="281">
        <v>752.63333333333333</v>
      </c>
      <c r="G22" s="281">
        <v>747.61666666666667</v>
      </c>
      <c r="H22" s="281">
        <v>769.51666666666677</v>
      </c>
      <c r="I22" s="281">
        <v>774.53333333333342</v>
      </c>
      <c r="J22" s="281">
        <v>780.46666666666681</v>
      </c>
      <c r="K22" s="280">
        <v>768.6</v>
      </c>
      <c r="L22" s="280">
        <v>757.65</v>
      </c>
      <c r="M22" s="280">
        <v>26.96358</v>
      </c>
      <c r="N22" s="1"/>
      <c r="O22" s="1"/>
    </row>
    <row r="23" spans="1:15" ht="12.75" customHeight="1">
      <c r="A23" s="30">
        <v>13</v>
      </c>
      <c r="B23" s="290" t="s">
        <v>239</v>
      </c>
      <c r="C23" s="280">
        <v>3005.9</v>
      </c>
      <c r="D23" s="281">
        <v>2994.0666666666671</v>
      </c>
      <c r="E23" s="281">
        <v>2970.1333333333341</v>
      </c>
      <c r="F23" s="281">
        <v>2934.3666666666672</v>
      </c>
      <c r="G23" s="281">
        <v>2910.4333333333343</v>
      </c>
      <c r="H23" s="281">
        <v>3029.8333333333339</v>
      </c>
      <c r="I23" s="281">
        <v>3053.7666666666673</v>
      </c>
      <c r="J23" s="281">
        <v>3089.5333333333338</v>
      </c>
      <c r="K23" s="280">
        <v>3018</v>
      </c>
      <c r="L23" s="280">
        <v>2958.3</v>
      </c>
      <c r="M23" s="280">
        <v>2.5879599999999998</v>
      </c>
      <c r="N23" s="1"/>
      <c r="O23" s="1"/>
    </row>
    <row r="24" spans="1:15" ht="12.75" customHeight="1">
      <c r="A24" s="30">
        <v>14</v>
      </c>
      <c r="B24" s="290" t="s">
        <v>240</v>
      </c>
      <c r="C24" s="280">
        <v>3012.65</v>
      </c>
      <c r="D24" s="281">
        <v>2999.2166666666667</v>
      </c>
      <c r="E24" s="281">
        <v>2978.4333333333334</v>
      </c>
      <c r="F24" s="281">
        <v>2944.2166666666667</v>
      </c>
      <c r="G24" s="281">
        <v>2923.4333333333334</v>
      </c>
      <c r="H24" s="281">
        <v>3033.4333333333334</v>
      </c>
      <c r="I24" s="281">
        <v>3054.2166666666672</v>
      </c>
      <c r="J24" s="281">
        <v>3088.4333333333334</v>
      </c>
      <c r="K24" s="280">
        <v>3020</v>
      </c>
      <c r="L24" s="280">
        <v>2965</v>
      </c>
      <c r="M24" s="280">
        <v>3.6431100000000001</v>
      </c>
      <c r="N24" s="1"/>
      <c r="O24" s="1"/>
    </row>
    <row r="25" spans="1:15" ht="12.75" customHeight="1">
      <c r="A25" s="30">
        <v>15</v>
      </c>
      <c r="B25" s="290" t="s">
        <v>241</v>
      </c>
      <c r="C25" s="280">
        <v>103.5</v>
      </c>
      <c r="D25" s="281">
        <v>103.41666666666667</v>
      </c>
      <c r="E25" s="281">
        <v>102.58333333333334</v>
      </c>
      <c r="F25" s="281">
        <v>101.66666666666667</v>
      </c>
      <c r="G25" s="281">
        <v>100.83333333333334</v>
      </c>
      <c r="H25" s="281">
        <v>104.33333333333334</v>
      </c>
      <c r="I25" s="281">
        <v>105.16666666666669</v>
      </c>
      <c r="J25" s="281">
        <v>106.08333333333334</v>
      </c>
      <c r="K25" s="280">
        <v>104.25</v>
      </c>
      <c r="L25" s="280">
        <v>102.5</v>
      </c>
      <c r="M25" s="280">
        <v>40.851840000000003</v>
      </c>
      <c r="N25" s="1"/>
      <c r="O25" s="1"/>
    </row>
    <row r="26" spans="1:15" ht="12.75" customHeight="1">
      <c r="A26" s="30">
        <v>16</v>
      </c>
      <c r="B26" s="290" t="s">
        <v>41</v>
      </c>
      <c r="C26" s="280">
        <v>267.14999999999998</v>
      </c>
      <c r="D26" s="281">
        <v>267.81666666666666</v>
      </c>
      <c r="E26" s="281">
        <v>264.68333333333334</v>
      </c>
      <c r="F26" s="281">
        <v>262.2166666666667</v>
      </c>
      <c r="G26" s="281">
        <v>259.08333333333337</v>
      </c>
      <c r="H26" s="281">
        <v>270.2833333333333</v>
      </c>
      <c r="I26" s="281">
        <v>273.41666666666663</v>
      </c>
      <c r="J26" s="281">
        <v>275.88333333333327</v>
      </c>
      <c r="K26" s="280">
        <v>270.95</v>
      </c>
      <c r="L26" s="280">
        <v>265.35000000000002</v>
      </c>
      <c r="M26" s="280">
        <v>11.06068</v>
      </c>
      <c r="N26" s="1"/>
      <c r="O26" s="1"/>
    </row>
    <row r="27" spans="1:15" ht="12.75" customHeight="1">
      <c r="A27" s="30">
        <v>17</v>
      </c>
      <c r="B27" s="290" t="s">
        <v>854</v>
      </c>
      <c r="C27" s="280">
        <v>425.15</v>
      </c>
      <c r="D27" s="281">
        <v>426.33333333333331</v>
      </c>
      <c r="E27" s="281">
        <v>422.81666666666661</v>
      </c>
      <c r="F27" s="281">
        <v>420.48333333333329</v>
      </c>
      <c r="G27" s="281">
        <v>416.96666666666658</v>
      </c>
      <c r="H27" s="281">
        <v>428.66666666666663</v>
      </c>
      <c r="I27" s="281">
        <v>432.18333333333339</v>
      </c>
      <c r="J27" s="281">
        <v>434.51666666666665</v>
      </c>
      <c r="K27" s="280">
        <v>429.85</v>
      </c>
      <c r="L27" s="280">
        <v>424</v>
      </c>
      <c r="M27" s="280">
        <v>0.32318000000000002</v>
      </c>
      <c r="N27" s="1"/>
      <c r="O27" s="1"/>
    </row>
    <row r="28" spans="1:15" ht="12.75" customHeight="1">
      <c r="A28" s="30">
        <v>18</v>
      </c>
      <c r="B28" s="290" t="s">
        <v>294</v>
      </c>
      <c r="C28" s="280">
        <v>287.7</v>
      </c>
      <c r="D28" s="281">
        <v>286.33333333333331</v>
      </c>
      <c r="E28" s="281">
        <v>283.26666666666665</v>
      </c>
      <c r="F28" s="281">
        <v>278.83333333333331</v>
      </c>
      <c r="G28" s="281">
        <v>275.76666666666665</v>
      </c>
      <c r="H28" s="281">
        <v>290.76666666666665</v>
      </c>
      <c r="I28" s="281">
        <v>293.83333333333337</v>
      </c>
      <c r="J28" s="281">
        <v>298.26666666666665</v>
      </c>
      <c r="K28" s="280">
        <v>289.39999999999998</v>
      </c>
      <c r="L28" s="280">
        <v>281.89999999999998</v>
      </c>
      <c r="M28" s="280">
        <v>0.40571000000000002</v>
      </c>
      <c r="N28" s="1"/>
      <c r="O28" s="1"/>
    </row>
    <row r="29" spans="1:15" ht="12.75" customHeight="1">
      <c r="A29" s="30">
        <v>19</v>
      </c>
      <c r="B29" s="290" t="s">
        <v>295</v>
      </c>
      <c r="C29" s="280">
        <v>255.1</v>
      </c>
      <c r="D29" s="281">
        <v>257.25</v>
      </c>
      <c r="E29" s="281">
        <v>251.39999999999998</v>
      </c>
      <c r="F29" s="281">
        <v>247.7</v>
      </c>
      <c r="G29" s="281">
        <v>241.84999999999997</v>
      </c>
      <c r="H29" s="281">
        <v>260.95</v>
      </c>
      <c r="I29" s="281">
        <v>266.8</v>
      </c>
      <c r="J29" s="281">
        <v>270.5</v>
      </c>
      <c r="K29" s="280">
        <v>263.10000000000002</v>
      </c>
      <c r="L29" s="280">
        <v>253.55</v>
      </c>
      <c r="M29" s="280">
        <v>6.2891599999999999</v>
      </c>
      <c r="N29" s="1"/>
      <c r="O29" s="1"/>
    </row>
    <row r="30" spans="1:15" ht="12.75" customHeight="1">
      <c r="A30" s="30">
        <v>20</v>
      </c>
      <c r="B30" s="290" t="s">
        <v>296</v>
      </c>
      <c r="C30" s="280">
        <v>1042.55</v>
      </c>
      <c r="D30" s="281">
        <v>1046.1833333333334</v>
      </c>
      <c r="E30" s="281">
        <v>1036.3666666666668</v>
      </c>
      <c r="F30" s="281">
        <v>1030.1833333333334</v>
      </c>
      <c r="G30" s="281">
        <v>1020.3666666666668</v>
      </c>
      <c r="H30" s="281">
        <v>1052.3666666666668</v>
      </c>
      <c r="I30" s="281">
        <v>1062.1833333333334</v>
      </c>
      <c r="J30" s="281">
        <v>1068.3666666666668</v>
      </c>
      <c r="K30" s="280">
        <v>1056</v>
      </c>
      <c r="L30" s="280">
        <v>1040</v>
      </c>
      <c r="M30" s="280">
        <v>1.04447</v>
      </c>
      <c r="N30" s="1"/>
      <c r="O30" s="1"/>
    </row>
    <row r="31" spans="1:15" ht="12.75" customHeight="1">
      <c r="A31" s="30">
        <v>21</v>
      </c>
      <c r="B31" s="290" t="s">
        <v>242</v>
      </c>
      <c r="C31" s="280">
        <v>1272.3499999999999</v>
      </c>
      <c r="D31" s="281">
        <v>1274.9333333333334</v>
      </c>
      <c r="E31" s="281">
        <v>1267.4166666666667</v>
      </c>
      <c r="F31" s="281">
        <v>1262.4833333333333</v>
      </c>
      <c r="G31" s="281">
        <v>1254.9666666666667</v>
      </c>
      <c r="H31" s="281">
        <v>1279.8666666666668</v>
      </c>
      <c r="I31" s="281">
        <v>1287.3833333333332</v>
      </c>
      <c r="J31" s="281">
        <v>1292.3166666666668</v>
      </c>
      <c r="K31" s="280">
        <v>1282.45</v>
      </c>
      <c r="L31" s="280">
        <v>1270</v>
      </c>
      <c r="M31" s="280">
        <v>0.25348999999999999</v>
      </c>
      <c r="N31" s="1"/>
      <c r="O31" s="1"/>
    </row>
    <row r="32" spans="1:15" ht="12.75" customHeight="1">
      <c r="A32" s="30">
        <v>22</v>
      </c>
      <c r="B32" s="290" t="s">
        <v>52</v>
      </c>
      <c r="C32" s="280">
        <v>701.05</v>
      </c>
      <c r="D32" s="281">
        <v>699.01666666666654</v>
      </c>
      <c r="E32" s="281">
        <v>693.1333333333331</v>
      </c>
      <c r="F32" s="281">
        <v>685.21666666666658</v>
      </c>
      <c r="G32" s="281">
        <v>679.33333333333314</v>
      </c>
      <c r="H32" s="281">
        <v>706.93333333333305</v>
      </c>
      <c r="I32" s="281">
        <v>712.81666666666649</v>
      </c>
      <c r="J32" s="281">
        <v>720.73333333333301</v>
      </c>
      <c r="K32" s="280">
        <v>704.9</v>
      </c>
      <c r="L32" s="280">
        <v>691.1</v>
      </c>
      <c r="M32" s="280">
        <v>0.64107999999999998</v>
      </c>
      <c r="N32" s="1"/>
      <c r="O32" s="1"/>
    </row>
    <row r="33" spans="1:15" ht="12.75" customHeight="1">
      <c r="A33" s="30">
        <v>23</v>
      </c>
      <c r="B33" s="290" t="s">
        <v>48</v>
      </c>
      <c r="C33" s="280">
        <v>3227.7</v>
      </c>
      <c r="D33" s="281">
        <v>3196.5</v>
      </c>
      <c r="E33" s="281">
        <v>3157.25</v>
      </c>
      <c r="F33" s="281">
        <v>3086.8</v>
      </c>
      <c r="G33" s="281">
        <v>3047.55</v>
      </c>
      <c r="H33" s="281">
        <v>3266.95</v>
      </c>
      <c r="I33" s="281">
        <v>3306.2</v>
      </c>
      <c r="J33" s="281">
        <v>3376.6499999999996</v>
      </c>
      <c r="K33" s="280">
        <v>3235.75</v>
      </c>
      <c r="L33" s="280">
        <v>3126.05</v>
      </c>
      <c r="M33" s="280">
        <v>0.56144000000000005</v>
      </c>
      <c r="N33" s="1"/>
      <c r="O33" s="1"/>
    </row>
    <row r="34" spans="1:15" ht="12.75" customHeight="1">
      <c r="A34" s="30">
        <v>24</v>
      </c>
      <c r="B34" s="290" t="s">
        <v>297</v>
      </c>
      <c r="C34" s="280">
        <v>2863.95</v>
      </c>
      <c r="D34" s="281">
        <v>2850.65</v>
      </c>
      <c r="E34" s="281">
        <v>2823.3</v>
      </c>
      <c r="F34" s="281">
        <v>2782.65</v>
      </c>
      <c r="G34" s="281">
        <v>2755.3</v>
      </c>
      <c r="H34" s="281">
        <v>2891.3</v>
      </c>
      <c r="I34" s="281">
        <v>2918.6499999999996</v>
      </c>
      <c r="J34" s="281">
        <v>2959.3</v>
      </c>
      <c r="K34" s="280">
        <v>2878</v>
      </c>
      <c r="L34" s="280">
        <v>2810</v>
      </c>
      <c r="M34" s="280">
        <v>0.35094999999999998</v>
      </c>
      <c r="N34" s="1"/>
      <c r="O34" s="1"/>
    </row>
    <row r="35" spans="1:15" ht="12.75" customHeight="1">
      <c r="A35" s="30">
        <v>25</v>
      </c>
      <c r="B35" s="290" t="s">
        <v>749</v>
      </c>
      <c r="C35" s="280">
        <v>303.8</v>
      </c>
      <c r="D35" s="281">
        <v>301.09999999999997</v>
      </c>
      <c r="E35" s="281">
        <v>293.69999999999993</v>
      </c>
      <c r="F35" s="281">
        <v>283.59999999999997</v>
      </c>
      <c r="G35" s="281">
        <v>276.19999999999993</v>
      </c>
      <c r="H35" s="281">
        <v>311.19999999999993</v>
      </c>
      <c r="I35" s="281">
        <v>318.59999999999991</v>
      </c>
      <c r="J35" s="281">
        <v>328.69999999999993</v>
      </c>
      <c r="K35" s="280">
        <v>308.5</v>
      </c>
      <c r="L35" s="280">
        <v>291</v>
      </c>
      <c r="M35" s="280">
        <v>13.397180000000001</v>
      </c>
      <c r="N35" s="1"/>
      <c r="O35" s="1"/>
    </row>
    <row r="36" spans="1:15" ht="12.75" customHeight="1">
      <c r="A36" s="30">
        <v>26</v>
      </c>
      <c r="B36" s="290" t="s">
        <v>298</v>
      </c>
      <c r="C36" s="280">
        <v>19.05</v>
      </c>
      <c r="D36" s="281">
        <v>19.133333333333336</v>
      </c>
      <c r="E36" s="281">
        <v>18.916666666666671</v>
      </c>
      <c r="F36" s="281">
        <v>18.783333333333335</v>
      </c>
      <c r="G36" s="281">
        <v>18.56666666666667</v>
      </c>
      <c r="H36" s="281">
        <v>19.266666666666673</v>
      </c>
      <c r="I36" s="281">
        <v>19.483333333333334</v>
      </c>
      <c r="J36" s="281">
        <v>19.616666666666674</v>
      </c>
      <c r="K36" s="280">
        <v>19.350000000000001</v>
      </c>
      <c r="L36" s="280">
        <v>19</v>
      </c>
      <c r="M36" s="280">
        <v>16.664149999999999</v>
      </c>
      <c r="N36" s="1"/>
      <c r="O36" s="1"/>
    </row>
    <row r="37" spans="1:15" ht="12.75" customHeight="1">
      <c r="A37" s="30">
        <v>27</v>
      </c>
      <c r="B37" s="290" t="s">
        <v>50</v>
      </c>
      <c r="C37" s="280">
        <v>479.45</v>
      </c>
      <c r="D37" s="281">
        <v>479.51666666666665</v>
      </c>
      <c r="E37" s="281">
        <v>476.43333333333328</v>
      </c>
      <c r="F37" s="281">
        <v>473.41666666666663</v>
      </c>
      <c r="G37" s="281">
        <v>470.33333333333326</v>
      </c>
      <c r="H37" s="281">
        <v>482.5333333333333</v>
      </c>
      <c r="I37" s="281">
        <v>485.61666666666667</v>
      </c>
      <c r="J37" s="281">
        <v>488.63333333333333</v>
      </c>
      <c r="K37" s="280">
        <v>482.6</v>
      </c>
      <c r="L37" s="280">
        <v>476.5</v>
      </c>
      <c r="M37" s="280">
        <v>2.8469000000000002</v>
      </c>
      <c r="N37" s="1"/>
      <c r="O37" s="1"/>
    </row>
    <row r="38" spans="1:15" ht="12.75" customHeight="1">
      <c r="A38" s="30">
        <v>28</v>
      </c>
      <c r="B38" s="290" t="s">
        <v>299</v>
      </c>
      <c r="C38" s="280">
        <v>2448.1</v>
      </c>
      <c r="D38" s="281">
        <v>2426.0333333333333</v>
      </c>
      <c r="E38" s="281">
        <v>2393.0666666666666</v>
      </c>
      <c r="F38" s="281">
        <v>2338.0333333333333</v>
      </c>
      <c r="G38" s="281">
        <v>2305.0666666666666</v>
      </c>
      <c r="H38" s="281">
        <v>2481.0666666666666</v>
      </c>
      <c r="I38" s="281">
        <v>2514.0333333333328</v>
      </c>
      <c r="J38" s="281">
        <v>2569.0666666666666</v>
      </c>
      <c r="K38" s="280">
        <v>2459</v>
      </c>
      <c r="L38" s="280">
        <v>2371</v>
      </c>
      <c r="M38" s="280">
        <v>0.66551000000000005</v>
      </c>
      <c r="N38" s="1"/>
      <c r="O38" s="1"/>
    </row>
    <row r="39" spans="1:15" ht="12.75" customHeight="1">
      <c r="A39" s="30">
        <v>29</v>
      </c>
      <c r="B39" s="290" t="s">
        <v>51</v>
      </c>
      <c r="C39" s="280">
        <v>370.85</v>
      </c>
      <c r="D39" s="281">
        <v>370.98333333333335</v>
      </c>
      <c r="E39" s="281">
        <v>369.4666666666667</v>
      </c>
      <c r="F39" s="281">
        <v>368.08333333333337</v>
      </c>
      <c r="G39" s="281">
        <v>366.56666666666672</v>
      </c>
      <c r="H39" s="281">
        <v>372.36666666666667</v>
      </c>
      <c r="I39" s="281">
        <v>373.88333333333333</v>
      </c>
      <c r="J39" s="281">
        <v>375.26666666666665</v>
      </c>
      <c r="K39" s="280">
        <v>372.5</v>
      </c>
      <c r="L39" s="280">
        <v>369.6</v>
      </c>
      <c r="M39" s="280">
        <v>27.111899999999999</v>
      </c>
      <c r="N39" s="1"/>
      <c r="O39" s="1"/>
    </row>
    <row r="40" spans="1:15" ht="12.75" customHeight="1">
      <c r="A40" s="30">
        <v>30</v>
      </c>
      <c r="B40" s="290" t="s">
        <v>817</v>
      </c>
      <c r="C40" s="280">
        <v>1365.85</v>
      </c>
      <c r="D40" s="281">
        <v>1369.95</v>
      </c>
      <c r="E40" s="281">
        <v>1350.95</v>
      </c>
      <c r="F40" s="281">
        <v>1336.05</v>
      </c>
      <c r="G40" s="281">
        <v>1317.05</v>
      </c>
      <c r="H40" s="281">
        <v>1384.8500000000001</v>
      </c>
      <c r="I40" s="281">
        <v>1403.8500000000001</v>
      </c>
      <c r="J40" s="281">
        <v>1418.7500000000002</v>
      </c>
      <c r="K40" s="280">
        <v>1388.95</v>
      </c>
      <c r="L40" s="280">
        <v>1355.05</v>
      </c>
      <c r="M40" s="280">
        <v>3.99078</v>
      </c>
      <c r="N40" s="1"/>
      <c r="O40" s="1"/>
    </row>
    <row r="41" spans="1:15" ht="12.75" customHeight="1">
      <c r="A41" s="30">
        <v>31</v>
      </c>
      <c r="B41" s="290" t="s">
        <v>779</v>
      </c>
      <c r="C41" s="280">
        <v>743.85</v>
      </c>
      <c r="D41" s="281">
        <v>744.61666666666667</v>
      </c>
      <c r="E41" s="281">
        <v>733.23333333333335</v>
      </c>
      <c r="F41" s="281">
        <v>722.61666666666667</v>
      </c>
      <c r="G41" s="281">
        <v>711.23333333333335</v>
      </c>
      <c r="H41" s="281">
        <v>755.23333333333335</v>
      </c>
      <c r="I41" s="281">
        <v>766.61666666666679</v>
      </c>
      <c r="J41" s="281">
        <v>777.23333333333335</v>
      </c>
      <c r="K41" s="280">
        <v>756</v>
      </c>
      <c r="L41" s="280">
        <v>734</v>
      </c>
      <c r="M41" s="280">
        <v>0.84206999999999999</v>
      </c>
      <c r="N41" s="1"/>
      <c r="O41" s="1"/>
    </row>
    <row r="42" spans="1:15" ht="12.75" customHeight="1">
      <c r="A42" s="30">
        <v>32</v>
      </c>
      <c r="B42" s="290" t="s">
        <v>53</v>
      </c>
      <c r="C42" s="280">
        <v>4190.5</v>
      </c>
      <c r="D42" s="281">
        <v>4177.166666666667</v>
      </c>
      <c r="E42" s="281">
        <v>4148.3333333333339</v>
      </c>
      <c r="F42" s="281">
        <v>4106.166666666667</v>
      </c>
      <c r="G42" s="281">
        <v>4077.3333333333339</v>
      </c>
      <c r="H42" s="281">
        <v>4219.3333333333339</v>
      </c>
      <c r="I42" s="281">
        <v>4248.1666666666679</v>
      </c>
      <c r="J42" s="281">
        <v>4290.3333333333339</v>
      </c>
      <c r="K42" s="280">
        <v>4206</v>
      </c>
      <c r="L42" s="280">
        <v>4135</v>
      </c>
      <c r="M42" s="280">
        <v>3.6471100000000001</v>
      </c>
      <c r="N42" s="1"/>
      <c r="O42" s="1"/>
    </row>
    <row r="43" spans="1:15" ht="12.75" customHeight="1">
      <c r="A43" s="30">
        <v>33</v>
      </c>
      <c r="B43" s="290" t="s">
        <v>54</v>
      </c>
      <c r="C43" s="280">
        <v>218.15</v>
      </c>
      <c r="D43" s="281">
        <v>215.94999999999996</v>
      </c>
      <c r="E43" s="281">
        <v>213.14999999999992</v>
      </c>
      <c r="F43" s="281">
        <v>208.14999999999995</v>
      </c>
      <c r="G43" s="281">
        <v>205.34999999999991</v>
      </c>
      <c r="H43" s="281">
        <v>220.94999999999993</v>
      </c>
      <c r="I43" s="281">
        <v>223.74999999999994</v>
      </c>
      <c r="J43" s="281">
        <v>228.74999999999994</v>
      </c>
      <c r="K43" s="280">
        <v>218.75</v>
      </c>
      <c r="L43" s="280">
        <v>210.95</v>
      </c>
      <c r="M43" s="280">
        <v>29.442720000000001</v>
      </c>
      <c r="N43" s="1"/>
      <c r="O43" s="1"/>
    </row>
    <row r="44" spans="1:15" ht="12.75" customHeight="1">
      <c r="A44" s="30">
        <v>34</v>
      </c>
      <c r="B44" s="290" t="s">
        <v>855</v>
      </c>
      <c r="C44" s="280">
        <v>279.85000000000002</v>
      </c>
      <c r="D44" s="281">
        <v>277.95</v>
      </c>
      <c r="E44" s="281">
        <v>271.89999999999998</v>
      </c>
      <c r="F44" s="281">
        <v>263.95</v>
      </c>
      <c r="G44" s="281">
        <v>257.89999999999998</v>
      </c>
      <c r="H44" s="281">
        <v>285.89999999999998</v>
      </c>
      <c r="I44" s="281">
        <v>291.95000000000005</v>
      </c>
      <c r="J44" s="281">
        <v>299.89999999999998</v>
      </c>
      <c r="K44" s="280">
        <v>284</v>
      </c>
      <c r="L44" s="280">
        <v>270</v>
      </c>
      <c r="M44" s="280">
        <v>1.05074</v>
      </c>
      <c r="N44" s="1"/>
      <c r="O44" s="1"/>
    </row>
    <row r="45" spans="1:15" ht="12.75" customHeight="1">
      <c r="A45" s="30">
        <v>35</v>
      </c>
      <c r="B45" s="290" t="s">
        <v>300</v>
      </c>
      <c r="C45" s="280">
        <v>572.25</v>
      </c>
      <c r="D45" s="281">
        <v>574.51666666666677</v>
      </c>
      <c r="E45" s="281">
        <v>565.33333333333348</v>
      </c>
      <c r="F45" s="281">
        <v>558.41666666666674</v>
      </c>
      <c r="G45" s="281">
        <v>549.23333333333346</v>
      </c>
      <c r="H45" s="281">
        <v>581.43333333333351</v>
      </c>
      <c r="I45" s="281">
        <v>590.61666666666667</v>
      </c>
      <c r="J45" s="281">
        <v>597.53333333333353</v>
      </c>
      <c r="K45" s="280">
        <v>583.70000000000005</v>
      </c>
      <c r="L45" s="280">
        <v>567.6</v>
      </c>
      <c r="M45" s="280">
        <v>1.34083</v>
      </c>
      <c r="N45" s="1"/>
      <c r="O45" s="1"/>
    </row>
    <row r="46" spans="1:15" ht="12.75" customHeight="1">
      <c r="A46" s="30">
        <v>36</v>
      </c>
      <c r="B46" s="290" t="s">
        <v>55</v>
      </c>
      <c r="C46" s="280">
        <v>145.55000000000001</v>
      </c>
      <c r="D46" s="281">
        <v>145.95000000000002</v>
      </c>
      <c r="E46" s="281">
        <v>143.00000000000003</v>
      </c>
      <c r="F46" s="281">
        <v>140.45000000000002</v>
      </c>
      <c r="G46" s="281">
        <v>137.50000000000003</v>
      </c>
      <c r="H46" s="281">
        <v>148.50000000000003</v>
      </c>
      <c r="I46" s="281">
        <v>151.45000000000002</v>
      </c>
      <c r="J46" s="281">
        <v>154.00000000000003</v>
      </c>
      <c r="K46" s="280">
        <v>148.9</v>
      </c>
      <c r="L46" s="280">
        <v>143.4</v>
      </c>
      <c r="M46" s="280">
        <v>120.63885999999999</v>
      </c>
      <c r="N46" s="1"/>
      <c r="O46" s="1"/>
    </row>
    <row r="47" spans="1:15" ht="12.75" customHeight="1">
      <c r="A47" s="30">
        <v>37</v>
      </c>
      <c r="B47" s="290" t="s">
        <v>57</v>
      </c>
      <c r="C47" s="280">
        <v>3272.4</v>
      </c>
      <c r="D47" s="281">
        <v>3244.7999999999997</v>
      </c>
      <c r="E47" s="281">
        <v>3209.5999999999995</v>
      </c>
      <c r="F47" s="281">
        <v>3146.7999999999997</v>
      </c>
      <c r="G47" s="281">
        <v>3111.5999999999995</v>
      </c>
      <c r="H47" s="281">
        <v>3307.5999999999995</v>
      </c>
      <c r="I47" s="281">
        <v>3342.7999999999993</v>
      </c>
      <c r="J47" s="281">
        <v>3405.5999999999995</v>
      </c>
      <c r="K47" s="280">
        <v>3280</v>
      </c>
      <c r="L47" s="280">
        <v>3182</v>
      </c>
      <c r="M47" s="280">
        <v>13.32572</v>
      </c>
      <c r="N47" s="1"/>
      <c r="O47" s="1"/>
    </row>
    <row r="48" spans="1:15" ht="12.75" customHeight="1">
      <c r="A48" s="30">
        <v>38</v>
      </c>
      <c r="B48" s="290" t="s">
        <v>301</v>
      </c>
      <c r="C48" s="280">
        <v>223.35</v>
      </c>
      <c r="D48" s="281">
        <v>224.1</v>
      </c>
      <c r="E48" s="281">
        <v>218.75</v>
      </c>
      <c r="F48" s="281">
        <v>214.15</v>
      </c>
      <c r="G48" s="281">
        <v>208.8</v>
      </c>
      <c r="H48" s="281">
        <v>228.7</v>
      </c>
      <c r="I48" s="281">
        <v>234.04999999999995</v>
      </c>
      <c r="J48" s="281">
        <v>238.64999999999998</v>
      </c>
      <c r="K48" s="280">
        <v>229.45</v>
      </c>
      <c r="L48" s="280">
        <v>219.5</v>
      </c>
      <c r="M48" s="280">
        <v>3.85046</v>
      </c>
      <c r="N48" s="1"/>
      <c r="O48" s="1"/>
    </row>
    <row r="49" spans="1:15" ht="12.75" customHeight="1">
      <c r="A49" s="30">
        <v>39</v>
      </c>
      <c r="B49" s="290" t="s">
        <v>302</v>
      </c>
      <c r="C49" s="280">
        <v>3067.3</v>
      </c>
      <c r="D49" s="281">
        <v>3069.6833333333329</v>
      </c>
      <c r="E49" s="281">
        <v>3047.3666666666659</v>
      </c>
      <c r="F49" s="281">
        <v>3027.4333333333329</v>
      </c>
      <c r="G49" s="281">
        <v>3005.1166666666659</v>
      </c>
      <c r="H49" s="281">
        <v>3089.6166666666659</v>
      </c>
      <c r="I49" s="281">
        <v>3111.9333333333325</v>
      </c>
      <c r="J49" s="281">
        <v>3131.8666666666659</v>
      </c>
      <c r="K49" s="280">
        <v>3092</v>
      </c>
      <c r="L49" s="280">
        <v>3049.75</v>
      </c>
      <c r="M49" s="280">
        <v>0.11029</v>
      </c>
      <c r="N49" s="1"/>
      <c r="O49" s="1"/>
    </row>
    <row r="50" spans="1:15" ht="12.75" customHeight="1">
      <c r="A50" s="30">
        <v>40</v>
      </c>
      <c r="B50" s="290" t="s">
        <v>303</v>
      </c>
      <c r="C50" s="280">
        <v>1791.7</v>
      </c>
      <c r="D50" s="281">
        <v>1804.2666666666667</v>
      </c>
      <c r="E50" s="281">
        <v>1772.5833333333333</v>
      </c>
      <c r="F50" s="281">
        <v>1753.4666666666667</v>
      </c>
      <c r="G50" s="281">
        <v>1721.7833333333333</v>
      </c>
      <c r="H50" s="281">
        <v>1823.3833333333332</v>
      </c>
      <c r="I50" s="281">
        <v>1855.0666666666666</v>
      </c>
      <c r="J50" s="281">
        <v>1874.1833333333332</v>
      </c>
      <c r="K50" s="280">
        <v>1835.95</v>
      </c>
      <c r="L50" s="280">
        <v>1785.15</v>
      </c>
      <c r="M50" s="280">
        <v>4.43187</v>
      </c>
      <c r="N50" s="1"/>
      <c r="O50" s="1"/>
    </row>
    <row r="51" spans="1:15" ht="12.75" customHeight="1">
      <c r="A51" s="30">
        <v>41</v>
      </c>
      <c r="B51" s="290" t="s">
        <v>304</v>
      </c>
      <c r="C51" s="280">
        <v>8705.4</v>
      </c>
      <c r="D51" s="281">
        <v>8744.0833333333339</v>
      </c>
      <c r="E51" s="281">
        <v>8638.1666666666679</v>
      </c>
      <c r="F51" s="281">
        <v>8570.9333333333343</v>
      </c>
      <c r="G51" s="281">
        <v>8465.0166666666682</v>
      </c>
      <c r="H51" s="281">
        <v>8811.3166666666675</v>
      </c>
      <c r="I51" s="281">
        <v>8917.2333333333354</v>
      </c>
      <c r="J51" s="281">
        <v>8984.4666666666672</v>
      </c>
      <c r="K51" s="280">
        <v>8850</v>
      </c>
      <c r="L51" s="280">
        <v>8676.85</v>
      </c>
      <c r="M51" s="280">
        <v>0.41476000000000002</v>
      </c>
      <c r="N51" s="1"/>
      <c r="O51" s="1"/>
    </row>
    <row r="52" spans="1:15" ht="12.75" customHeight="1">
      <c r="A52" s="30">
        <v>42</v>
      </c>
      <c r="B52" s="290" t="s">
        <v>60</v>
      </c>
      <c r="C52" s="280">
        <v>543.75</v>
      </c>
      <c r="D52" s="281">
        <v>541.86666666666667</v>
      </c>
      <c r="E52" s="281">
        <v>537.83333333333337</v>
      </c>
      <c r="F52" s="281">
        <v>531.91666666666674</v>
      </c>
      <c r="G52" s="281">
        <v>527.88333333333344</v>
      </c>
      <c r="H52" s="281">
        <v>547.7833333333333</v>
      </c>
      <c r="I52" s="281">
        <v>551.81666666666661</v>
      </c>
      <c r="J52" s="281">
        <v>557.73333333333323</v>
      </c>
      <c r="K52" s="280">
        <v>545.9</v>
      </c>
      <c r="L52" s="280">
        <v>535.95000000000005</v>
      </c>
      <c r="M52" s="280">
        <v>7.7431700000000001</v>
      </c>
      <c r="N52" s="1"/>
      <c r="O52" s="1"/>
    </row>
    <row r="53" spans="1:15" ht="12.75" customHeight="1">
      <c r="A53" s="30">
        <v>43</v>
      </c>
      <c r="B53" s="290" t="s">
        <v>305</v>
      </c>
      <c r="C53" s="280">
        <v>435.5</v>
      </c>
      <c r="D53" s="281">
        <v>437</v>
      </c>
      <c r="E53" s="281">
        <v>432.1</v>
      </c>
      <c r="F53" s="281">
        <v>428.70000000000005</v>
      </c>
      <c r="G53" s="281">
        <v>423.80000000000007</v>
      </c>
      <c r="H53" s="281">
        <v>440.4</v>
      </c>
      <c r="I53" s="281">
        <v>445.29999999999995</v>
      </c>
      <c r="J53" s="281">
        <v>448.69999999999993</v>
      </c>
      <c r="K53" s="280">
        <v>441.9</v>
      </c>
      <c r="L53" s="280">
        <v>433.6</v>
      </c>
      <c r="M53" s="280">
        <v>0.84064000000000005</v>
      </c>
      <c r="N53" s="1"/>
      <c r="O53" s="1"/>
    </row>
    <row r="54" spans="1:15" ht="12.75" customHeight="1">
      <c r="A54" s="30">
        <v>44</v>
      </c>
      <c r="B54" s="290" t="s">
        <v>243</v>
      </c>
      <c r="C54" s="280">
        <v>4147.8</v>
      </c>
      <c r="D54" s="281">
        <v>4104.2666666666664</v>
      </c>
      <c r="E54" s="281">
        <v>4044.5333333333328</v>
      </c>
      <c r="F54" s="281">
        <v>3941.2666666666664</v>
      </c>
      <c r="G54" s="281">
        <v>3881.5333333333328</v>
      </c>
      <c r="H54" s="281">
        <v>4207.5333333333328</v>
      </c>
      <c r="I54" s="281">
        <v>4267.2666666666664</v>
      </c>
      <c r="J54" s="281">
        <v>4370.5333333333328</v>
      </c>
      <c r="K54" s="280">
        <v>4164</v>
      </c>
      <c r="L54" s="280">
        <v>4001</v>
      </c>
      <c r="M54" s="280">
        <v>7.2528100000000002</v>
      </c>
      <c r="N54" s="1"/>
      <c r="O54" s="1"/>
    </row>
    <row r="55" spans="1:15" ht="12.75" customHeight="1">
      <c r="A55" s="30">
        <v>45</v>
      </c>
      <c r="B55" s="290" t="s">
        <v>61</v>
      </c>
      <c r="C55" s="280">
        <v>725.9</v>
      </c>
      <c r="D55" s="281">
        <v>727.54999999999984</v>
      </c>
      <c r="E55" s="281">
        <v>721.39999999999964</v>
      </c>
      <c r="F55" s="281">
        <v>716.89999999999975</v>
      </c>
      <c r="G55" s="281">
        <v>710.74999999999955</v>
      </c>
      <c r="H55" s="281">
        <v>732.04999999999973</v>
      </c>
      <c r="I55" s="281">
        <v>738.2</v>
      </c>
      <c r="J55" s="281">
        <v>742.69999999999982</v>
      </c>
      <c r="K55" s="280">
        <v>733.7</v>
      </c>
      <c r="L55" s="280">
        <v>723.05</v>
      </c>
      <c r="M55" s="280">
        <v>69.648380000000003</v>
      </c>
      <c r="N55" s="1"/>
      <c r="O55" s="1"/>
    </row>
    <row r="56" spans="1:15" ht="12.75" customHeight="1">
      <c r="A56" s="30">
        <v>46</v>
      </c>
      <c r="B56" s="290" t="s">
        <v>306</v>
      </c>
      <c r="C56" s="280">
        <v>2673.55</v>
      </c>
      <c r="D56" s="281">
        <v>2678.1</v>
      </c>
      <c r="E56" s="281">
        <v>2657.25</v>
      </c>
      <c r="F56" s="281">
        <v>2640.9500000000003</v>
      </c>
      <c r="G56" s="281">
        <v>2620.1000000000004</v>
      </c>
      <c r="H56" s="281">
        <v>2694.3999999999996</v>
      </c>
      <c r="I56" s="281">
        <v>2715.2499999999991</v>
      </c>
      <c r="J56" s="281">
        <v>2731.5499999999993</v>
      </c>
      <c r="K56" s="280">
        <v>2698.95</v>
      </c>
      <c r="L56" s="280">
        <v>2661.8</v>
      </c>
      <c r="M56" s="280">
        <v>0.11054</v>
      </c>
      <c r="N56" s="1"/>
      <c r="O56" s="1"/>
    </row>
    <row r="57" spans="1:15" ht="12.75" customHeight="1">
      <c r="A57" s="30">
        <v>47</v>
      </c>
      <c r="B57" s="290" t="s">
        <v>307</v>
      </c>
      <c r="C57" s="280">
        <v>663.75</v>
      </c>
      <c r="D57" s="281">
        <v>664.6</v>
      </c>
      <c r="E57" s="281">
        <v>657.2</v>
      </c>
      <c r="F57" s="281">
        <v>650.65</v>
      </c>
      <c r="G57" s="281">
        <v>643.25</v>
      </c>
      <c r="H57" s="281">
        <v>671.15000000000009</v>
      </c>
      <c r="I57" s="281">
        <v>678.55</v>
      </c>
      <c r="J57" s="281">
        <v>685.10000000000014</v>
      </c>
      <c r="K57" s="280">
        <v>672</v>
      </c>
      <c r="L57" s="280">
        <v>658.05</v>
      </c>
      <c r="M57" s="280">
        <v>6.3498200000000002</v>
      </c>
      <c r="N57" s="1"/>
      <c r="O57" s="1"/>
    </row>
    <row r="58" spans="1:15" ht="12.75" customHeight="1">
      <c r="A58" s="30">
        <v>48</v>
      </c>
      <c r="B58" s="290" t="s">
        <v>62</v>
      </c>
      <c r="C58" s="280">
        <v>3858.25</v>
      </c>
      <c r="D58" s="281">
        <v>3872.9833333333336</v>
      </c>
      <c r="E58" s="281">
        <v>3832.2666666666673</v>
      </c>
      <c r="F58" s="281">
        <v>3806.2833333333338</v>
      </c>
      <c r="G58" s="281">
        <v>3765.5666666666675</v>
      </c>
      <c r="H58" s="281">
        <v>3898.9666666666672</v>
      </c>
      <c r="I58" s="281">
        <v>3939.6833333333334</v>
      </c>
      <c r="J58" s="281">
        <v>3965.666666666667</v>
      </c>
      <c r="K58" s="280">
        <v>3913.7</v>
      </c>
      <c r="L58" s="280">
        <v>3847</v>
      </c>
      <c r="M58" s="280">
        <v>4.2375800000000003</v>
      </c>
      <c r="N58" s="1"/>
      <c r="O58" s="1"/>
    </row>
    <row r="59" spans="1:15" ht="12" customHeight="1">
      <c r="A59" s="30">
        <v>49</v>
      </c>
      <c r="B59" s="290" t="s">
        <v>308</v>
      </c>
      <c r="C59" s="280">
        <v>1113.8</v>
      </c>
      <c r="D59" s="281">
        <v>1122.95</v>
      </c>
      <c r="E59" s="281">
        <v>1096.5</v>
      </c>
      <c r="F59" s="281">
        <v>1079.2</v>
      </c>
      <c r="G59" s="281">
        <v>1052.75</v>
      </c>
      <c r="H59" s="281">
        <v>1140.25</v>
      </c>
      <c r="I59" s="281">
        <v>1166.7000000000003</v>
      </c>
      <c r="J59" s="281">
        <v>1184</v>
      </c>
      <c r="K59" s="280">
        <v>1149.4000000000001</v>
      </c>
      <c r="L59" s="280">
        <v>1105.6500000000001</v>
      </c>
      <c r="M59" s="280">
        <v>0.39528999999999997</v>
      </c>
      <c r="N59" s="1"/>
      <c r="O59" s="1"/>
    </row>
    <row r="60" spans="1:15" ht="12.75" customHeight="1">
      <c r="A60" s="30">
        <v>50</v>
      </c>
      <c r="B60" s="290" t="s">
        <v>65</v>
      </c>
      <c r="C60" s="280">
        <v>7076.6</v>
      </c>
      <c r="D60" s="281">
        <v>6902.8499999999995</v>
      </c>
      <c r="E60" s="281">
        <v>6695.7499999999991</v>
      </c>
      <c r="F60" s="281">
        <v>6314.9</v>
      </c>
      <c r="G60" s="281">
        <v>6107.7999999999993</v>
      </c>
      <c r="H60" s="281">
        <v>7283.6999999999989</v>
      </c>
      <c r="I60" s="281">
        <v>7490.7999999999993</v>
      </c>
      <c r="J60" s="281">
        <v>7871.6499999999987</v>
      </c>
      <c r="K60" s="280">
        <v>7109.95</v>
      </c>
      <c r="L60" s="280">
        <v>6522</v>
      </c>
      <c r="M60" s="280">
        <v>64.857820000000004</v>
      </c>
      <c r="N60" s="1"/>
      <c r="O60" s="1"/>
    </row>
    <row r="61" spans="1:15" ht="12.75" customHeight="1">
      <c r="A61" s="30">
        <v>51</v>
      </c>
      <c r="B61" s="290" t="s">
        <v>64</v>
      </c>
      <c r="C61" s="280">
        <v>14642.05</v>
      </c>
      <c r="D61" s="281">
        <v>14457.433333333334</v>
      </c>
      <c r="E61" s="281">
        <v>13691.616666666669</v>
      </c>
      <c r="F61" s="281">
        <v>12741.183333333334</v>
      </c>
      <c r="G61" s="281">
        <v>11975.366666666669</v>
      </c>
      <c r="H61" s="281">
        <v>15407.866666666669</v>
      </c>
      <c r="I61" s="281">
        <v>16173.683333333334</v>
      </c>
      <c r="J61" s="281">
        <v>17124.116666666669</v>
      </c>
      <c r="K61" s="280">
        <v>15223.25</v>
      </c>
      <c r="L61" s="280">
        <v>13507</v>
      </c>
      <c r="M61" s="280">
        <v>16.276260000000001</v>
      </c>
      <c r="N61" s="1"/>
      <c r="O61" s="1"/>
    </row>
    <row r="62" spans="1:15" ht="12.75" customHeight="1">
      <c r="A62" s="30">
        <v>52</v>
      </c>
      <c r="B62" s="290" t="s">
        <v>244</v>
      </c>
      <c r="C62" s="280">
        <v>5187.5</v>
      </c>
      <c r="D62" s="281">
        <v>5114.166666666667</v>
      </c>
      <c r="E62" s="281">
        <v>4983.3333333333339</v>
      </c>
      <c r="F62" s="281">
        <v>4779.166666666667</v>
      </c>
      <c r="G62" s="281">
        <v>4648.3333333333339</v>
      </c>
      <c r="H62" s="281">
        <v>5318.3333333333339</v>
      </c>
      <c r="I62" s="281">
        <v>5449.1666666666679</v>
      </c>
      <c r="J62" s="281">
        <v>5653.3333333333339</v>
      </c>
      <c r="K62" s="280">
        <v>5245</v>
      </c>
      <c r="L62" s="280">
        <v>4910</v>
      </c>
      <c r="M62" s="280">
        <v>2.4461300000000001</v>
      </c>
      <c r="N62" s="1"/>
      <c r="O62" s="1"/>
    </row>
    <row r="63" spans="1:15" ht="12.75" customHeight="1">
      <c r="A63" s="30">
        <v>53</v>
      </c>
      <c r="B63" s="290" t="s">
        <v>309</v>
      </c>
      <c r="C63" s="280">
        <v>3358.85</v>
      </c>
      <c r="D63" s="281">
        <v>3370.4</v>
      </c>
      <c r="E63" s="281">
        <v>3320.8</v>
      </c>
      <c r="F63" s="281">
        <v>3282.75</v>
      </c>
      <c r="G63" s="281">
        <v>3233.15</v>
      </c>
      <c r="H63" s="281">
        <v>3408.4500000000003</v>
      </c>
      <c r="I63" s="281">
        <v>3458.0499999999997</v>
      </c>
      <c r="J63" s="281">
        <v>3496.1000000000004</v>
      </c>
      <c r="K63" s="280">
        <v>3420</v>
      </c>
      <c r="L63" s="280">
        <v>3332.35</v>
      </c>
      <c r="M63" s="280">
        <v>0.80245999999999995</v>
      </c>
      <c r="N63" s="1"/>
      <c r="O63" s="1"/>
    </row>
    <row r="64" spans="1:15" ht="12.75" customHeight="1">
      <c r="A64" s="30">
        <v>54</v>
      </c>
      <c r="B64" s="290" t="s">
        <v>66</v>
      </c>
      <c r="C64" s="280">
        <v>2278.65</v>
      </c>
      <c r="D64" s="281">
        <v>2277.65</v>
      </c>
      <c r="E64" s="281">
        <v>2257.8000000000002</v>
      </c>
      <c r="F64" s="281">
        <v>2236.9500000000003</v>
      </c>
      <c r="G64" s="281">
        <v>2217.1000000000004</v>
      </c>
      <c r="H64" s="281">
        <v>2298.5</v>
      </c>
      <c r="I64" s="281">
        <v>2318.3499999999995</v>
      </c>
      <c r="J64" s="281">
        <v>2339.1999999999998</v>
      </c>
      <c r="K64" s="280">
        <v>2297.5</v>
      </c>
      <c r="L64" s="280">
        <v>2256.8000000000002</v>
      </c>
      <c r="M64" s="280">
        <v>1.64924</v>
      </c>
      <c r="N64" s="1"/>
      <c r="O64" s="1"/>
    </row>
    <row r="65" spans="1:15" ht="12.75" customHeight="1">
      <c r="A65" s="30">
        <v>55</v>
      </c>
      <c r="B65" s="290" t="s">
        <v>310</v>
      </c>
      <c r="C65" s="280">
        <v>383.8</v>
      </c>
      <c r="D65" s="281">
        <v>382.15000000000003</v>
      </c>
      <c r="E65" s="281">
        <v>375.90000000000009</v>
      </c>
      <c r="F65" s="281">
        <v>368.00000000000006</v>
      </c>
      <c r="G65" s="281">
        <v>361.75000000000011</v>
      </c>
      <c r="H65" s="281">
        <v>390.05000000000007</v>
      </c>
      <c r="I65" s="281">
        <v>396.29999999999995</v>
      </c>
      <c r="J65" s="281">
        <v>404.20000000000005</v>
      </c>
      <c r="K65" s="280">
        <v>388.4</v>
      </c>
      <c r="L65" s="280">
        <v>374.25</v>
      </c>
      <c r="M65" s="280">
        <v>31.291519999999998</v>
      </c>
      <c r="N65" s="1"/>
      <c r="O65" s="1"/>
    </row>
    <row r="66" spans="1:15" ht="12.75" customHeight="1">
      <c r="A66" s="30">
        <v>56</v>
      </c>
      <c r="B66" s="290" t="s">
        <v>67</v>
      </c>
      <c r="C66" s="280">
        <v>280.5</v>
      </c>
      <c r="D66" s="281">
        <v>280.58333333333331</v>
      </c>
      <c r="E66" s="281">
        <v>278.16666666666663</v>
      </c>
      <c r="F66" s="281">
        <v>275.83333333333331</v>
      </c>
      <c r="G66" s="281">
        <v>273.41666666666663</v>
      </c>
      <c r="H66" s="281">
        <v>282.91666666666663</v>
      </c>
      <c r="I66" s="281">
        <v>285.33333333333326</v>
      </c>
      <c r="J66" s="281">
        <v>287.66666666666663</v>
      </c>
      <c r="K66" s="280">
        <v>283</v>
      </c>
      <c r="L66" s="280">
        <v>278.25</v>
      </c>
      <c r="M66" s="280">
        <v>58.589570000000002</v>
      </c>
      <c r="N66" s="1"/>
      <c r="O66" s="1"/>
    </row>
    <row r="67" spans="1:15" ht="12.75" customHeight="1">
      <c r="A67" s="30">
        <v>57</v>
      </c>
      <c r="B67" s="290" t="s">
        <v>68</v>
      </c>
      <c r="C67" s="280">
        <v>117.15</v>
      </c>
      <c r="D67" s="281">
        <v>117.83333333333333</v>
      </c>
      <c r="E67" s="281">
        <v>115.81666666666666</v>
      </c>
      <c r="F67" s="281">
        <v>114.48333333333333</v>
      </c>
      <c r="G67" s="281">
        <v>112.46666666666667</v>
      </c>
      <c r="H67" s="281">
        <v>119.16666666666666</v>
      </c>
      <c r="I67" s="281">
        <v>121.18333333333334</v>
      </c>
      <c r="J67" s="281">
        <v>122.51666666666665</v>
      </c>
      <c r="K67" s="280">
        <v>119.85</v>
      </c>
      <c r="L67" s="280">
        <v>116.5</v>
      </c>
      <c r="M67" s="280">
        <v>260.55142999999998</v>
      </c>
      <c r="N67" s="1"/>
      <c r="O67" s="1"/>
    </row>
    <row r="68" spans="1:15" ht="12.75" customHeight="1">
      <c r="A68" s="30">
        <v>58</v>
      </c>
      <c r="B68" s="290" t="s">
        <v>245</v>
      </c>
      <c r="C68" s="280">
        <v>48</v>
      </c>
      <c r="D68" s="281">
        <v>48.116666666666667</v>
      </c>
      <c r="E68" s="281">
        <v>47.533333333333331</v>
      </c>
      <c r="F68" s="281">
        <v>47.066666666666663</v>
      </c>
      <c r="G68" s="281">
        <v>46.483333333333327</v>
      </c>
      <c r="H68" s="281">
        <v>48.583333333333336</v>
      </c>
      <c r="I68" s="281">
        <v>49.166666666666664</v>
      </c>
      <c r="J68" s="281">
        <v>49.63333333333334</v>
      </c>
      <c r="K68" s="280">
        <v>48.7</v>
      </c>
      <c r="L68" s="280">
        <v>47.65</v>
      </c>
      <c r="M68" s="280">
        <v>20.104710000000001</v>
      </c>
      <c r="N68" s="1"/>
      <c r="O68" s="1"/>
    </row>
    <row r="69" spans="1:15" ht="12.75" customHeight="1">
      <c r="A69" s="30">
        <v>59</v>
      </c>
      <c r="B69" s="290" t="s">
        <v>311</v>
      </c>
      <c r="C69" s="280">
        <v>16.75</v>
      </c>
      <c r="D69" s="281">
        <v>16.8</v>
      </c>
      <c r="E69" s="281">
        <v>16.55</v>
      </c>
      <c r="F69" s="281">
        <v>16.350000000000001</v>
      </c>
      <c r="G69" s="281">
        <v>16.100000000000001</v>
      </c>
      <c r="H69" s="281">
        <v>17</v>
      </c>
      <c r="I69" s="281">
        <v>17.25</v>
      </c>
      <c r="J69" s="281">
        <v>17.45</v>
      </c>
      <c r="K69" s="280">
        <v>17.05</v>
      </c>
      <c r="L69" s="280">
        <v>16.600000000000001</v>
      </c>
      <c r="M69" s="280">
        <v>19.563700000000001</v>
      </c>
      <c r="N69" s="1"/>
      <c r="O69" s="1"/>
    </row>
    <row r="70" spans="1:15" ht="12.75" customHeight="1">
      <c r="A70" s="30">
        <v>60</v>
      </c>
      <c r="B70" s="290" t="s">
        <v>69</v>
      </c>
      <c r="C70" s="280">
        <v>1881.45</v>
      </c>
      <c r="D70" s="281">
        <v>1868.6499999999999</v>
      </c>
      <c r="E70" s="281">
        <v>1850.2999999999997</v>
      </c>
      <c r="F70" s="281">
        <v>1819.1499999999999</v>
      </c>
      <c r="G70" s="281">
        <v>1800.7999999999997</v>
      </c>
      <c r="H70" s="281">
        <v>1899.7999999999997</v>
      </c>
      <c r="I70" s="281">
        <v>1918.1499999999996</v>
      </c>
      <c r="J70" s="281">
        <v>1949.2999999999997</v>
      </c>
      <c r="K70" s="280">
        <v>1887</v>
      </c>
      <c r="L70" s="280">
        <v>1837.5</v>
      </c>
      <c r="M70" s="280">
        <v>4.5154199999999998</v>
      </c>
      <c r="N70" s="1"/>
      <c r="O70" s="1"/>
    </row>
    <row r="71" spans="1:15" ht="12.75" customHeight="1">
      <c r="A71" s="30">
        <v>61</v>
      </c>
      <c r="B71" s="290" t="s">
        <v>312</v>
      </c>
      <c r="C71" s="280">
        <v>5256.85</v>
      </c>
      <c r="D71" s="281">
        <v>5255.9666666666672</v>
      </c>
      <c r="E71" s="281">
        <v>5221.9333333333343</v>
      </c>
      <c r="F71" s="281">
        <v>5187.0166666666673</v>
      </c>
      <c r="G71" s="281">
        <v>5152.9833333333345</v>
      </c>
      <c r="H71" s="281">
        <v>5290.8833333333341</v>
      </c>
      <c r="I71" s="281">
        <v>5324.916666666667</v>
      </c>
      <c r="J71" s="281">
        <v>5359.8333333333339</v>
      </c>
      <c r="K71" s="280">
        <v>5290</v>
      </c>
      <c r="L71" s="280">
        <v>5221.05</v>
      </c>
      <c r="M71" s="280">
        <v>3.8309999999999997E-2</v>
      </c>
      <c r="N71" s="1"/>
      <c r="O71" s="1"/>
    </row>
    <row r="72" spans="1:15" ht="12.75" customHeight="1">
      <c r="A72" s="30">
        <v>62</v>
      </c>
      <c r="B72" s="290" t="s">
        <v>72</v>
      </c>
      <c r="C72" s="280">
        <v>617.20000000000005</v>
      </c>
      <c r="D72" s="281">
        <v>610.05000000000007</v>
      </c>
      <c r="E72" s="281">
        <v>601.75000000000011</v>
      </c>
      <c r="F72" s="281">
        <v>586.30000000000007</v>
      </c>
      <c r="G72" s="281">
        <v>578.00000000000011</v>
      </c>
      <c r="H72" s="281">
        <v>625.50000000000011</v>
      </c>
      <c r="I72" s="281">
        <v>633.80000000000007</v>
      </c>
      <c r="J72" s="281">
        <v>649.25000000000011</v>
      </c>
      <c r="K72" s="280">
        <v>618.35</v>
      </c>
      <c r="L72" s="280">
        <v>594.6</v>
      </c>
      <c r="M72" s="280">
        <v>19.174330000000001</v>
      </c>
      <c r="N72" s="1"/>
      <c r="O72" s="1"/>
    </row>
    <row r="73" spans="1:15" ht="12.75" customHeight="1">
      <c r="A73" s="30">
        <v>63</v>
      </c>
      <c r="B73" s="290" t="s">
        <v>313</v>
      </c>
      <c r="C73" s="280">
        <v>782.15</v>
      </c>
      <c r="D73" s="281">
        <v>766.94999999999993</v>
      </c>
      <c r="E73" s="281">
        <v>745.19999999999982</v>
      </c>
      <c r="F73" s="281">
        <v>708.24999999999989</v>
      </c>
      <c r="G73" s="281">
        <v>686.49999999999977</v>
      </c>
      <c r="H73" s="281">
        <v>803.89999999999986</v>
      </c>
      <c r="I73" s="281">
        <v>825.65000000000009</v>
      </c>
      <c r="J73" s="281">
        <v>862.59999999999991</v>
      </c>
      <c r="K73" s="280">
        <v>788.7</v>
      </c>
      <c r="L73" s="280">
        <v>730</v>
      </c>
      <c r="M73" s="280">
        <v>29.360420000000001</v>
      </c>
      <c r="N73" s="1"/>
      <c r="O73" s="1"/>
    </row>
    <row r="74" spans="1:15" ht="12.75" customHeight="1">
      <c r="A74" s="30">
        <v>64</v>
      </c>
      <c r="B74" s="290" t="s">
        <v>71</v>
      </c>
      <c r="C74" s="280">
        <v>272.35000000000002</v>
      </c>
      <c r="D74" s="281">
        <v>273.46666666666664</v>
      </c>
      <c r="E74" s="281">
        <v>270.0333333333333</v>
      </c>
      <c r="F74" s="281">
        <v>267.71666666666664</v>
      </c>
      <c r="G74" s="281">
        <v>264.2833333333333</v>
      </c>
      <c r="H74" s="281">
        <v>275.7833333333333</v>
      </c>
      <c r="I74" s="281">
        <v>279.21666666666658</v>
      </c>
      <c r="J74" s="281">
        <v>281.5333333333333</v>
      </c>
      <c r="K74" s="280">
        <v>276.89999999999998</v>
      </c>
      <c r="L74" s="280">
        <v>271.14999999999998</v>
      </c>
      <c r="M74" s="280">
        <v>89.29213</v>
      </c>
      <c r="N74" s="1"/>
      <c r="O74" s="1"/>
    </row>
    <row r="75" spans="1:15" ht="12.75" customHeight="1">
      <c r="A75" s="30">
        <v>65</v>
      </c>
      <c r="B75" s="290" t="s">
        <v>73</v>
      </c>
      <c r="C75" s="280">
        <v>730.75</v>
      </c>
      <c r="D75" s="281">
        <v>727.25</v>
      </c>
      <c r="E75" s="281">
        <v>717</v>
      </c>
      <c r="F75" s="281">
        <v>703.25</v>
      </c>
      <c r="G75" s="281">
        <v>693</v>
      </c>
      <c r="H75" s="281">
        <v>741</v>
      </c>
      <c r="I75" s="281">
        <v>751.25</v>
      </c>
      <c r="J75" s="281">
        <v>765</v>
      </c>
      <c r="K75" s="280">
        <v>737.5</v>
      </c>
      <c r="L75" s="280">
        <v>713.5</v>
      </c>
      <c r="M75" s="280">
        <v>23.298459999999999</v>
      </c>
      <c r="N75" s="1"/>
      <c r="O75" s="1"/>
    </row>
    <row r="76" spans="1:15" ht="12.75" customHeight="1">
      <c r="A76" s="30">
        <v>66</v>
      </c>
      <c r="B76" s="290" t="s">
        <v>76</v>
      </c>
      <c r="C76" s="280">
        <v>53.25</v>
      </c>
      <c r="D76" s="281">
        <v>52.966666666666669</v>
      </c>
      <c r="E76" s="281">
        <v>52.433333333333337</v>
      </c>
      <c r="F76" s="281">
        <v>51.616666666666667</v>
      </c>
      <c r="G76" s="281">
        <v>51.083333333333336</v>
      </c>
      <c r="H76" s="281">
        <v>53.783333333333339</v>
      </c>
      <c r="I76" s="281">
        <v>54.31666666666667</v>
      </c>
      <c r="J76" s="281">
        <v>55.13333333333334</v>
      </c>
      <c r="K76" s="280">
        <v>53.5</v>
      </c>
      <c r="L76" s="280">
        <v>52.15</v>
      </c>
      <c r="M76" s="280">
        <v>156.80824999999999</v>
      </c>
      <c r="N76" s="1"/>
      <c r="O76" s="1"/>
    </row>
    <row r="77" spans="1:15" ht="12.75" customHeight="1">
      <c r="A77" s="30">
        <v>67</v>
      </c>
      <c r="B77" s="290" t="s">
        <v>80</v>
      </c>
      <c r="C77" s="280">
        <v>326.05</v>
      </c>
      <c r="D77" s="281">
        <v>325.60000000000002</v>
      </c>
      <c r="E77" s="281">
        <v>322.30000000000007</v>
      </c>
      <c r="F77" s="281">
        <v>318.55000000000007</v>
      </c>
      <c r="G77" s="281">
        <v>315.25000000000011</v>
      </c>
      <c r="H77" s="281">
        <v>329.35</v>
      </c>
      <c r="I77" s="281">
        <v>332.65</v>
      </c>
      <c r="J77" s="281">
        <v>336.4</v>
      </c>
      <c r="K77" s="280">
        <v>328.9</v>
      </c>
      <c r="L77" s="280">
        <v>321.85000000000002</v>
      </c>
      <c r="M77" s="280">
        <v>34.667650000000002</v>
      </c>
      <c r="N77" s="1"/>
      <c r="O77" s="1"/>
    </row>
    <row r="78" spans="1:15" ht="12.75" customHeight="1">
      <c r="A78" s="30">
        <v>68</v>
      </c>
      <c r="B78" s="290" t="s">
        <v>75</v>
      </c>
      <c r="C78" s="280">
        <v>666.85</v>
      </c>
      <c r="D78" s="281">
        <v>670.15</v>
      </c>
      <c r="E78" s="281">
        <v>660.9</v>
      </c>
      <c r="F78" s="281">
        <v>654.95000000000005</v>
      </c>
      <c r="G78" s="281">
        <v>645.70000000000005</v>
      </c>
      <c r="H78" s="281">
        <v>676.09999999999991</v>
      </c>
      <c r="I78" s="281">
        <v>685.34999999999991</v>
      </c>
      <c r="J78" s="281">
        <v>691.29999999999984</v>
      </c>
      <c r="K78" s="280">
        <v>679.4</v>
      </c>
      <c r="L78" s="280">
        <v>664.2</v>
      </c>
      <c r="M78" s="280">
        <v>73.741699999999994</v>
      </c>
      <c r="N78" s="1"/>
      <c r="O78" s="1"/>
    </row>
    <row r="79" spans="1:15" ht="12.75" customHeight="1">
      <c r="A79" s="30">
        <v>69</v>
      </c>
      <c r="B79" s="290" t="s">
        <v>77</v>
      </c>
      <c r="C79" s="280">
        <v>306.75</v>
      </c>
      <c r="D79" s="281">
        <v>309.26666666666665</v>
      </c>
      <c r="E79" s="281">
        <v>302.5333333333333</v>
      </c>
      <c r="F79" s="281">
        <v>298.31666666666666</v>
      </c>
      <c r="G79" s="281">
        <v>291.58333333333331</v>
      </c>
      <c r="H79" s="281">
        <v>313.48333333333329</v>
      </c>
      <c r="I79" s="281">
        <v>320.21666666666664</v>
      </c>
      <c r="J79" s="281">
        <v>324.43333333333328</v>
      </c>
      <c r="K79" s="280">
        <v>316</v>
      </c>
      <c r="L79" s="280">
        <v>305.05</v>
      </c>
      <c r="M79" s="280">
        <v>84.679010000000005</v>
      </c>
      <c r="N79" s="1"/>
      <c r="O79" s="1"/>
    </row>
    <row r="80" spans="1:15" ht="12.75" customHeight="1">
      <c r="A80" s="30">
        <v>70</v>
      </c>
      <c r="B80" s="290" t="s">
        <v>314</v>
      </c>
      <c r="C80" s="280">
        <v>977.6</v>
      </c>
      <c r="D80" s="281">
        <v>979.86666666666667</v>
      </c>
      <c r="E80" s="281">
        <v>967.73333333333335</v>
      </c>
      <c r="F80" s="281">
        <v>957.86666666666667</v>
      </c>
      <c r="G80" s="281">
        <v>945.73333333333335</v>
      </c>
      <c r="H80" s="281">
        <v>989.73333333333335</v>
      </c>
      <c r="I80" s="281">
        <v>1001.8666666666668</v>
      </c>
      <c r="J80" s="281">
        <v>1011.7333333333333</v>
      </c>
      <c r="K80" s="280">
        <v>992</v>
      </c>
      <c r="L80" s="280">
        <v>970</v>
      </c>
      <c r="M80" s="280">
        <v>0.69625999999999999</v>
      </c>
      <c r="N80" s="1"/>
      <c r="O80" s="1"/>
    </row>
    <row r="81" spans="1:15" ht="12.75" customHeight="1">
      <c r="A81" s="30">
        <v>71</v>
      </c>
      <c r="B81" s="290" t="s">
        <v>315</v>
      </c>
      <c r="C81" s="280">
        <v>329.3</v>
      </c>
      <c r="D81" s="281">
        <v>328.86666666666662</v>
      </c>
      <c r="E81" s="281">
        <v>326.23333333333323</v>
      </c>
      <c r="F81" s="281">
        <v>323.16666666666663</v>
      </c>
      <c r="G81" s="281">
        <v>320.53333333333325</v>
      </c>
      <c r="H81" s="281">
        <v>331.93333333333322</v>
      </c>
      <c r="I81" s="281">
        <v>334.56666666666655</v>
      </c>
      <c r="J81" s="281">
        <v>337.63333333333321</v>
      </c>
      <c r="K81" s="280">
        <v>331.5</v>
      </c>
      <c r="L81" s="280">
        <v>325.8</v>
      </c>
      <c r="M81" s="280">
        <v>25.179469999999998</v>
      </c>
      <c r="N81" s="1"/>
      <c r="O81" s="1"/>
    </row>
    <row r="82" spans="1:15" ht="12.75" customHeight="1">
      <c r="A82" s="30">
        <v>72</v>
      </c>
      <c r="B82" s="290" t="s">
        <v>316</v>
      </c>
      <c r="C82" s="280">
        <v>8300.9500000000007</v>
      </c>
      <c r="D82" s="281">
        <v>8319.3166666666675</v>
      </c>
      <c r="E82" s="281">
        <v>8219.6833333333343</v>
      </c>
      <c r="F82" s="281">
        <v>8138.4166666666661</v>
      </c>
      <c r="G82" s="281">
        <v>8038.7833333333328</v>
      </c>
      <c r="H82" s="281">
        <v>8400.5833333333358</v>
      </c>
      <c r="I82" s="281">
        <v>8500.2166666666708</v>
      </c>
      <c r="J82" s="281">
        <v>8581.4833333333372</v>
      </c>
      <c r="K82" s="280">
        <v>8418.9500000000007</v>
      </c>
      <c r="L82" s="280">
        <v>8238.0499999999993</v>
      </c>
      <c r="M82" s="280">
        <v>0.45101000000000002</v>
      </c>
      <c r="N82" s="1"/>
      <c r="O82" s="1"/>
    </row>
    <row r="83" spans="1:15" ht="12.75" customHeight="1">
      <c r="A83" s="30">
        <v>73</v>
      </c>
      <c r="B83" s="290" t="s">
        <v>317</v>
      </c>
      <c r="C83" s="280">
        <v>998.95</v>
      </c>
      <c r="D83" s="281">
        <v>995.4666666666667</v>
      </c>
      <c r="E83" s="281">
        <v>981.43333333333339</v>
      </c>
      <c r="F83" s="281">
        <v>963.91666666666674</v>
      </c>
      <c r="G83" s="281">
        <v>949.88333333333344</v>
      </c>
      <c r="H83" s="281">
        <v>1012.9833333333333</v>
      </c>
      <c r="I83" s="281">
        <v>1027.0166666666667</v>
      </c>
      <c r="J83" s="281">
        <v>1044.5333333333333</v>
      </c>
      <c r="K83" s="280">
        <v>1009.5</v>
      </c>
      <c r="L83" s="280">
        <v>977.95</v>
      </c>
      <c r="M83" s="280">
        <v>0.91130999999999995</v>
      </c>
      <c r="N83" s="1"/>
      <c r="O83" s="1"/>
    </row>
    <row r="84" spans="1:15" ht="12.75" customHeight="1">
      <c r="A84" s="30">
        <v>74</v>
      </c>
      <c r="B84" s="290" t="s">
        <v>246</v>
      </c>
      <c r="C84" s="280">
        <v>938.8</v>
      </c>
      <c r="D84" s="281">
        <v>939.93333333333339</v>
      </c>
      <c r="E84" s="281">
        <v>930.86666666666679</v>
      </c>
      <c r="F84" s="281">
        <v>922.93333333333339</v>
      </c>
      <c r="G84" s="281">
        <v>913.86666666666679</v>
      </c>
      <c r="H84" s="281">
        <v>947.86666666666679</v>
      </c>
      <c r="I84" s="281">
        <v>956.93333333333339</v>
      </c>
      <c r="J84" s="281">
        <v>964.86666666666679</v>
      </c>
      <c r="K84" s="280">
        <v>949</v>
      </c>
      <c r="L84" s="280">
        <v>932</v>
      </c>
      <c r="M84" s="280">
        <v>0.25198999999999999</v>
      </c>
      <c r="N84" s="1"/>
      <c r="O84" s="1"/>
    </row>
    <row r="85" spans="1:15" ht="12.75" customHeight="1">
      <c r="A85" s="30">
        <v>75</v>
      </c>
      <c r="B85" s="290" t="s">
        <v>856</v>
      </c>
      <c r="C85" s="280">
        <v>628.54999999999995</v>
      </c>
      <c r="D85" s="281">
        <v>631.85</v>
      </c>
      <c r="E85" s="281">
        <v>622.70000000000005</v>
      </c>
      <c r="F85" s="281">
        <v>616.85</v>
      </c>
      <c r="G85" s="281">
        <v>607.70000000000005</v>
      </c>
      <c r="H85" s="281">
        <v>637.70000000000005</v>
      </c>
      <c r="I85" s="281">
        <v>646.84999999999991</v>
      </c>
      <c r="J85" s="281">
        <v>652.70000000000005</v>
      </c>
      <c r="K85" s="280">
        <v>641</v>
      </c>
      <c r="L85" s="280">
        <v>626</v>
      </c>
      <c r="M85" s="280">
        <v>1.90822</v>
      </c>
      <c r="N85" s="1"/>
      <c r="O85" s="1"/>
    </row>
    <row r="86" spans="1:15" ht="12.75" customHeight="1">
      <c r="A86" s="30">
        <v>76</v>
      </c>
      <c r="B86" s="290" t="s">
        <v>78</v>
      </c>
      <c r="C86" s="280">
        <v>16571.8</v>
      </c>
      <c r="D86" s="281">
        <v>16634.600000000002</v>
      </c>
      <c r="E86" s="281">
        <v>16319.200000000004</v>
      </c>
      <c r="F86" s="281">
        <v>16066.600000000002</v>
      </c>
      <c r="G86" s="281">
        <v>15751.200000000004</v>
      </c>
      <c r="H86" s="281">
        <v>16887.200000000004</v>
      </c>
      <c r="I86" s="281">
        <v>17202.600000000006</v>
      </c>
      <c r="J86" s="281">
        <v>17455.200000000004</v>
      </c>
      <c r="K86" s="280">
        <v>16950</v>
      </c>
      <c r="L86" s="280">
        <v>16382</v>
      </c>
      <c r="M86" s="280">
        <v>0.30048000000000002</v>
      </c>
      <c r="N86" s="1"/>
      <c r="O86" s="1"/>
    </row>
    <row r="87" spans="1:15" ht="12.75" customHeight="1">
      <c r="A87" s="30">
        <v>77</v>
      </c>
      <c r="B87" s="290" t="s">
        <v>318</v>
      </c>
      <c r="C87" s="280">
        <v>488.35</v>
      </c>
      <c r="D87" s="281">
        <v>483.9666666666667</v>
      </c>
      <c r="E87" s="281">
        <v>477.63333333333338</v>
      </c>
      <c r="F87" s="281">
        <v>466.91666666666669</v>
      </c>
      <c r="G87" s="281">
        <v>460.58333333333337</v>
      </c>
      <c r="H87" s="281">
        <v>494.68333333333339</v>
      </c>
      <c r="I87" s="281">
        <v>501.01666666666665</v>
      </c>
      <c r="J87" s="281">
        <v>511.73333333333341</v>
      </c>
      <c r="K87" s="280">
        <v>490.3</v>
      </c>
      <c r="L87" s="280">
        <v>473.25</v>
      </c>
      <c r="M87" s="280">
        <v>1.0668899999999999</v>
      </c>
      <c r="N87" s="1"/>
      <c r="O87" s="1"/>
    </row>
    <row r="88" spans="1:15" ht="12.75" customHeight="1">
      <c r="A88" s="30">
        <v>78</v>
      </c>
      <c r="B88" s="290" t="s">
        <v>857</v>
      </c>
      <c r="C88" s="280">
        <v>47.1</v>
      </c>
      <c r="D88" s="281">
        <v>47.883333333333333</v>
      </c>
      <c r="E88" s="281">
        <v>46.316666666666663</v>
      </c>
      <c r="F88" s="281">
        <v>45.533333333333331</v>
      </c>
      <c r="G88" s="281">
        <v>43.966666666666661</v>
      </c>
      <c r="H88" s="281">
        <v>48.666666666666664</v>
      </c>
      <c r="I88" s="281">
        <v>50.233333333333341</v>
      </c>
      <c r="J88" s="281">
        <v>51.016666666666666</v>
      </c>
      <c r="K88" s="280">
        <v>49.45</v>
      </c>
      <c r="L88" s="280">
        <v>47.1</v>
      </c>
      <c r="M88" s="280">
        <v>58.568989999999999</v>
      </c>
      <c r="N88" s="1"/>
      <c r="O88" s="1"/>
    </row>
    <row r="89" spans="1:15" ht="12.75" customHeight="1">
      <c r="A89" s="30">
        <v>79</v>
      </c>
      <c r="B89" s="290" t="s">
        <v>81</v>
      </c>
      <c r="C89" s="280">
        <v>3869.35</v>
      </c>
      <c r="D89" s="281">
        <v>3862.5833333333335</v>
      </c>
      <c r="E89" s="281">
        <v>3843.166666666667</v>
      </c>
      <c r="F89" s="281">
        <v>3816.9833333333336</v>
      </c>
      <c r="G89" s="281">
        <v>3797.5666666666671</v>
      </c>
      <c r="H89" s="281">
        <v>3888.7666666666669</v>
      </c>
      <c r="I89" s="281">
        <v>3908.1833333333338</v>
      </c>
      <c r="J89" s="281">
        <v>3934.3666666666668</v>
      </c>
      <c r="K89" s="280">
        <v>3882</v>
      </c>
      <c r="L89" s="280">
        <v>3836.4</v>
      </c>
      <c r="M89" s="280">
        <v>3.1600799999999998</v>
      </c>
      <c r="N89" s="1"/>
      <c r="O89" s="1"/>
    </row>
    <row r="90" spans="1:15" ht="12.75" customHeight="1">
      <c r="A90" s="30">
        <v>80</v>
      </c>
      <c r="B90" s="290" t="s">
        <v>858</v>
      </c>
      <c r="C90" s="280">
        <v>1358</v>
      </c>
      <c r="D90" s="281">
        <v>1369.8</v>
      </c>
      <c r="E90" s="281">
        <v>1343.4499999999998</v>
      </c>
      <c r="F90" s="281">
        <v>1328.8999999999999</v>
      </c>
      <c r="G90" s="281">
        <v>1302.5499999999997</v>
      </c>
      <c r="H90" s="281">
        <v>1384.35</v>
      </c>
      <c r="I90" s="281">
        <v>1410.6999999999998</v>
      </c>
      <c r="J90" s="281">
        <v>1425.25</v>
      </c>
      <c r="K90" s="280">
        <v>1396.15</v>
      </c>
      <c r="L90" s="280">
        <v>1355.25</v>
      </c>
      <c r="M90" s="280">
        <v>1.9121900000000001</v>
      </c>
      <c r="N90" s="1"/>
      <c r="O90" s="1"/>
    </row>
    <row r="91" spans="1:15" ht="12.75" customHeight="1">
      <c r="A91" s="30">
        <v>81</v>
      </c>
      <c r="B91" s="290" t="s">
        <v>319</v>
      </c>
      <c r="C91" s="280">
        <v>424.9</v>
      </c>
      <c r="D91" s="281">
        <v>421.9666666666667</v>
      </c>
      <c r="E91" s="281">
        <v>417.03333333333342</v>
      </c>
      <c r="F91" s="281">
        <v>409.16666666666674</v>
      </c>
      <c r="G91" s="281">
        <v>404.23333333333346</v>
      </c>
      <c r="H91" s="281">
        <v>429.83333333333337</v>
      </c>
      <c r="I91" s="281">
        <v>434.76666666666665</v>
      </c>
      <c r="J91" s="281">
        <v>442.63333333333333</v>
      </c>
      <c r="K91" s="280">
        <v>426.9</v>
      </c>
      <c r="L91" s="280">
        <v>414.1</v>
      </c>
      <c r="M91" s="280">
        <v>2.2006800000000002</v>
      </c>
      <c r="N91" s="1"/>
      <c r="O91" s="1"/>
    </row>
    <row r="92" spans="1:15" ht="12.75" customHeight="1">
      <c r="A92" s="30">
        <v>82</v>
      </c>
      <c r="B92" s="290" t="s">
        <v>247</v>
      </c>
      <c r="C92" s="280">
        <v>75.45</v>
      </c>
      <c r="D92" s="281">
        <v>75.233333333333334</v>
      </c>
      <c r="E92" s="281">
        <v>74.966666666666669</v>
      </c>
      <c r="F92" s="281">
        <v>74.483333333333334</v>
      </c>
      <c r="G92" s="281">
        <v>74.216666666666669</v>
      </c>
      <c r="H92" s="281">
        <v>75.716666666666669</v>
      </c>
      <c r="I92" s="281">
        <v>75.983333333333348</v>
      </c>
      <c r="J92" s="281">
        <v>76.466666666666669</v>
      </c>
      <c r="K92" s="280">
        <v>75.5</v>
      </c>
      <c r="L92" s="280">
        <v>74.75</v>
      </c>
      <c r="M92" s="280">
        <v>5.1060299999999996</v>
      </c>
      <c r="N92" s="1"/>
      <c r="O92" s="1"/>
    </row>
    <row r="93" spans="1:15" ht="12.75" customHeight="1">
      <c r="A93" s="30">
        <v>83</v>
      </c>
      <c r="B93" s="290" t="s">
        <v>796</v>
      </c>
      <c r="C93" s="280">
        <v>220.25</v>
      </c>
      <c r="D93" s="281">
        <v>220.16666666666666</v>
      </c>
      <c r="E93" s="281">
        <v>217.63333333333333</v>
      </c>
      <c r="F93" s="281">
        <v>215.01666666666668</v>
      </c>
      <c r="G93" s="281">
        <v>212.48333333333335</v>
      </c>
      <c r="H93" s="281">
        <v>222.7833333333333</v>
      </c>
      <c r="I93" s="281">
        <v>225.31666666666666</v>
      </c>
      <c r="J93" s="281">
        <v>227.93333333333328</v>
      </c>
      <c r="K93" s="280">
        <v>222.7</v>
      </c>
      <c r="L93" s="280">
        <v>217.55</v>
      </c>
      <c r="M93" s="280">
        <v>14.22331</v>
      </c>
      <c r="N93" s="1"/>
      <c r="O93" s="1"/>
    </row>
    <row r="94" spans="1:15" ht="12.75" customHeight="1">
      <c r="A94" s="30">
        <v>84</v>
      </c>
      <c r="B94" s="290" t="s">
        <v>320</v>
      </c>
      <c r="C94" s="280">
        <v>3140.85</v>
      </c>
      <c r="D94" s="281">
        <v>3155.2333333333336</v>
      </c>
      <c r="E94" s="281">
        <v>3110.6166666666672</v>
      </c>
      <c r="F94" s="281">
        <v>3080.3833333333337</v>
      </c>
      <c r="G94" s="281">
        <v>3035.7666666666673</v>
      </c>
      <c r="H94" s="281">
        <v>3185.4666666666672</v>
      </c>
      <c r="I94" s="281">
        <v>3230.0833333333339</v>
      </c>
      <c r="J94" s="281">
        <v>3260.3166666666671</v>
      </c>
      <c r="K94" s="280">
        <v>3199.85</v>
      </c>
      <c r="L94" s="280">
        <v>3125</v>
      </c>
      <c r="M94" s="280">
        <v>0.82060999999999995</v>
      </c>
      <c r="N94" s="1"/>
      <c r="O94" s="1"/>
    </row>
    <row r="95" spans="1:15" ht="12.75" customHeight="1">
      <c r="A95" s="30">
        <v>85</v>
      </c>
      <c r="B95" s="290" t="s">
        <v>321</v>
      </c>
      <c r="C95" s="280">
        <v>201.55</v>
      </c>
      <c r="D95" s="281">
        <v>201.26666666666665</v>
      </c>
      <c r="E95" s="281">
        <v>199.73333333333329</v>
      </c>
      <c r="F95" s="281">
        <v>197.91666666666663</v>
      </c>
      <c r="G95" s="281">
        <v>196.38333333333327</v>
      </c>
      <c r="H95" s="281">
        <v>203.08333333333331</v>
      </c>
      <c r="I95" s="281">
        <v>204.61666666666667</v>
      </c>
      <c r="J95" s="281">
        <v>206.43333333333334</v>
      </c>
      <c r="K95" s="280">
        <v>202.8</v>
      </c>
      <c r="L95" s="280">
        <v>199.45</v>
      </c>
      <c r="M95" s="280">
        <v>1.06897</v>
      </c>
      <c r="N95" s="1"/>
      <c r="O95" s="1"/>
    </row>
    <row r="96" spans="1:15" ht="12.75" customHeight="1">
      <c r="A96" s="30">
        <v>86</v>
      </c>
      <c r="B96" s="290" t="s">
        <v>322</v>
      </c>
      <c r="C96" s="280">
        <v>583</v>
      </c>
      <c r="D96" s="281">
        <v>577.58333333333337</v>
      </c>
      <c r="E96" s="281">
        <v>568.81666666666672</v>
      </c>
      <c r="F96" s="281">
        <v>554.63333333333333</v>
      </c>
      <c r="G96" s="281">
        <v>545.86666666666667</v>
      </c>
      <c r="H96" s="281">
        <v>591.76666666666677</v>
      </c>
      <c r="I96" s="281">
        <v>600.53333333333342</v>
      </c>
      <c r="J96" s="281">
        <v>614.71666666666681</v>
      </c>
      <c r="K96" s="280">
        <v>586.35</v>
      </c>
      <c r="L96" s="280">
        <v>563.4</v>
      </c>
      <c r="M96" s="280">
        <v>11.923629999999999</v>
      </c>
      <c r="N96" s="1"/>
      <c r="O96" s="1"/>
    </row>
    <row r="97" spans="1:15" ht="12.75" customHeight="1">
      <c r="A97" s="30">
        <v>87</v>
      </c>
      <c r="B97" s="290" t="s">
        <v>82</v>
      </c>
      <c r="C97" s="280">
        <v>226.2</v>
      </c>
      <c r="D97" s="281">
        <v>226.85</v>
      </c>
      <c r="E97" s="281">
        <v>223.7</v>
      </c>
      <c r="F97" s="281">
        <v>221.2</v>
      </c>
      <c r="G97" s="281">
        <v>218.04999999999998</v>
      </c>
      <c r="H97" s="281">
        <v>229.35</v>
      </c>
      <c r="I97" s="281">
        <v>232.50000000000003</v>
      </c>
      <c r="J97" s="281">
        <v>235</v>
      </c>
      <c r="K97" s="280">
        <v>230</v>
      </c>
      <c r="L97" s="280">
        <v>224.35</v>
      </c>
      <c r="M97" s="280">
        <v>81.423500000000004</v>
      </c>
      <c r="N97" s="1"/>
      <c r="O97" s="1"/>
    </row>
    <row r="98" spans="1:15" ht="12.75" customHeight="1">
      <c r="A98" s="30">
        <v>88</v>
      </c>
      <c r="B98" s="290" t="s">
        <v>323</v>
      </c>
      <c r="C98" s="280">
        <v>760.15</v>
      </c>
      <c r="D98" s="281">
        <v>764.68333333333328</v>
      </c>
      <c r="E98" s="281">
        <v>751.56666666666661</v>
      </c>
      <c r="F98" s="281">
        <v>742.98333333333335</v>
      </c>
      <c r="G98" s="281">
        <v>729.86666666666667</v>
      </c>
      <c r="H98" s="281">
        <v>773.26666666666654</v>
      </c>
      <c r="I98" s="281">
        <v>786.3833333333331</v>
      </c>
      <c r="J98" s="281">
        <v>794.96666666666647</v>
      </c>
      <c r="K98" s="280">
        <v>777.8</v>
      </c>
      <c r="L98" s="280">
        <v>756.1</v>
      </c>
      <c r="M98" s="280">
        <v>0.40854000000000001</v>
      </c>
      <c r="N98" s="1"/>
      <c r="O98" s="1"/>
    </row>
    <row r="99" spans="1:15" ht="12.75" customHeight="1">
      <c r="A99" s="30">
        <v>89</v>
      </c>
      <c r="B99" s="290" t="s">
        <v>324</v>
      </c>
      <c r="C99" s="280">
        <v>699.75</v>
      </c>
      <c r="D99" s="281">
        <v>704.05000000000007</v>
      </c>
      <c r="E99" s="281">
        <v>689.30000000000018</v>
      </c>
      <c r="F99" s="281">
        <v>678.85000000000014</v>
      </c>
      <c r="G99" s="281">
        <v>664.10000000000025</v>
      </c>
      <c r="H99" s="281">
        <v>714.50000000000011</v>
      </c>
      <c r="I99" s="281">
        <v>729.24999999999989</v>
      </c>
      <c r="J99" s="281">
        <v>739.7</v>
      </c>
      <c r="K99" s="280">
        <v>718.8</v>
      </c>
      <c r="L99" s="280">
        <v>693.6</v>
      </c>
      <c r="M99" s="280">
        <v>0.27</v>
      </c>
      <c r="N99" s="1"/>
      <c r="O99" s="1"/>
    </row>
    <row r="100" spans="1:15" ht="12.75" customHeight="1">
      <c r="A100" s="30">
        <v>90</v>
      </c>
      <c r="B100" s="290" t="s">
        <v>325</v>
      </c>
      <c r="C100" s="280">
        <v>795.65</v>
      </c>
      <c r="D100" s="281">
        <v>791.5333333333333</v>
      </c>
      <c r="E100" s="281">
        <v>782.11666666666656</v>
      </c>
      <c r="F100" s="281">
        <v>768.58333333333326</v>
      </c>
      <c r="G100" s="281">
        <v>759.16666666666652</v>
      </c>
      <c r="H100" s="281">
        <v>805.06666666666661</v>
      </c>
      <c r="I100" s="281">
        <v>814.48333333333335</v>
      </c>
      <c r="J100" s="281">
        <v>828.01666666666665</v>
      </c>
      <c r="K100" s="280">
        <v>800.95</v>
      </c>
      <c r="L100" s="280">
        <v>778</v>
      </c>
      <c r="M100" s="280">
        <v>1.1240300000000001</v>
      </c>
      <c r="N100" s="1"/>
      <c r="O100" s="1"/>
    </row>
    <row r="101" spans="1:15" ht="12.75" customHeight="1">
      <c r="A101" s="30">
        <v>91</v>
      </c>
      <c r="B101" s="290" t="s">
        <v>248</v>
      </c>
      <c r="C101" s="280">
        <v>113.5</v>
      </c>
      <c r="D101" s="281">
        <v>113.89999999999999</v>
      </c>
      <c r="E101" s="281">
        <v>112.59999999999998</v>
      </c>
      <c r="F101" s="281">
        <v>111.69999999999999</v>
      </c>
      <c r="G101" s="281">
        <v>110.39999999999998</v>
      </c>
      <c r="H101" s="281">
        <v>114.79999999999998</v>
      </c>
      <c r="I101" s="281">
        <v>116.1</v>
      </c>
      <c r="J101" s="281">
        <v>116.99999999999999</v>
      </c>
      <c r="K101" s="280">
        <v>115.2</v>
      </c>
      <c r="L101" s="280">
        <v>113</v>
      </c>
      <c r="M101" s="280">
        <v>8.3424899999999997</v>
      </c>
      <c r="N101" s="1"/>
      <c r="O101" s="1"/>
    </row>
    <row r="102" spans="1:15" ht="12.75" customHeight="1">
      <c r="A102" s="30">
        <v>92</v>
      </c>
      <c r="B102" s="290" t="s">
        <v>326</v>
      </c>
      <c r="C102" s="280">
        <v>1240.2</v>
      </c>
      <c r="D102" s="281">
        <v>1235.1666666666667</v>
      </c>
      <c r="E102" s="281">
        <v>1220.4833333333336</v>
      </c>
      <c r="F102" s="281">
        <v>1200.7666666666669</v>
      </c>
      <c r="G102" s="281">
        <v>1186.0833333333337</v>
      </c>
      <c r="H102" s="281">
        <v>1254.8833333333334</v>
      </c>
      <c r="I102" s="281">
        <v>1269.5666666666664</v>
      </c>
      <c r="J102" s="281">
        <v>1289.2833333333333</v>
      </c>
      <c r="K102" s="280">
        <v>1249.8499999999999</v>
      </c>
      <c r="L102" s="280">
        <v>1215.45</v>
      </c>
      <c r="M102" s="280">
        <v>1.38689</v>
      </c>
      <c r="N102" s="1"/>
      <c r="O102" s="1"/>
    </row>
    <row r="103" spans="1:15" ht="12.75" customHeight="1">
      <c r="A103" s="30">
        <v>93</v>
      </c>
      <c r="B103" s="290" t="s">
        <v>327</v>
      </c>
      <c r="C103" s="280">
        <v>17.75</v>
      </c>
      <c r="D103" s="281">
        <v>17.833333333333332</v>
      </c>
      <c r="E103" s="281">
        <v>17.566666666666663</v>
      </c>
      <c r="F103" s="281">
        <v>17.383333333333329</v>
      </c>
      <c r="G103" s="281">
        <v>17.11666666666666</v>
      </c>
      <c r="H103" s="281">
        <v>18.016666666666666</v>
      </c>
      <c r="I103" s="281">
        <v>18.283333333333339</v>
      </c>
      <c r="J103" s="281">
        <v>18.466666666666669</v>
      </c>
      <c r="K103" s="280">
        <v>18.100000000000001</v>
      </c>
      <c r="L103" s="280">
        <v>17.649999999999999</v>
      </c>
      <c r="M103" s="280">
        <v>13.117010000000001</v>
      </c>
      <c r="N103" s="1"/>
      <c r="O103" s="1"/>
    </row>
    <row r="104" spans="1:15" ht="12.75" customHeight="1">
      <c r="A104" s="30">
        <v>94</v>
      </c>
      <c r="B104" s="290" t="s">
        <v>328</v>
      </c>
      <c r="C104" s="280">
        <v>1113.3499999999999</v>
      </c>
      <c r="D104" s="281">
        <v>1119.9166666666667</v>
      </c>
      <c r="E104" s="281">
        <v>1101.6833333333334</v>
      </c>
      <c r="F104" s="281">
        <v>1090.0166666666667</v>
      </c>
      <c r="G104" s="281">
        <v>1071.7833333333333</v>
      </c>
      <c r="H104" s="281">
        <v>1131.5833333333335</v>
      </c>
      <c r="I104" s="281">
        <v>1149.8166666666666</v>
      </c>
      <c r="J104" s="281">
        <v>1161.4833333333336</v>
      </c>
      <c r="K104" s="280">
        <v>1138.1500000000001</v>
      </c>
      <c r="L104" s="280">
        <v>1108.25</v>
      </c>
      <c r="M104" s="280">
        <v>3.5977700000000001</v>
      </c>
      <c r="N104" s="1"/>
      <c r="O104" s="1"/>
    </row>
    <row r="105" spans="1:15" ht="12.75" customHeight="1">
      <c r="A105" s="30">
        <v>95</v>
      </c>
      <c r="B105" s="290" t="s">
        <v>329</v>
      </c>
      <c r="C105" s="280">
        <v>591.65</v>
      </c>
      <c r="D105" s="281">
        <v>596.33333333333337</v>
      </c>
      <c r="E105" s="281">
        <v>582.66666666666674</v>
      </c>
      <c r="F105" s="281">
        <v>573.68333333333339</v>
      </c>
      <c r="G105" s="281">
        <v>560.01666666666677</v>
      </c>
      <c r="H105" s="281">
        <v>605.31666666666672</v>
      </c>
      <c r="I105" s="281">
        <v>618.98333333333346</v>
      </c>
      <c r="J105" s="281">
        <v>627.9666666666667</v>
      </c>
      <c r="K105" s="280">
        <v>610</v>
      </c>
      <c r="L105" s="280">
        <v>587.35</v>
      </c>
      <c r="M105" s="280">
        <v>1.5890500000000001</v>
      </c>
      <c r="N105" s="1"/>
      <c r="O105" s="1"/>
    </row>
    <row r="106" spans="1:15" ht="12.75" customHeight="1">
      <c r="A106" s="30">
        <v>96</v>
      </c>
      <c r="B106" s="290" t="s">
        <v>330</v>
      </c>
      <c r="C106" s="280">
        <v>811</v>
      </c>
      <c r="D106" s="281">
        <v>818.26666666666677</v>
      </c>
      <c r="E106" s="281">
        <v>796.83333333333348</v>
      </c>
      <c r="F106" s="281">
        <v>782.66666666666674</v>
      </c>
      <c r="G106" s="281">
        <v>761.23333333333346</v>
      </c>
      <c r="H106" s="281">
        <v>832.43333333333351</v>
      </c>
      <c r="I106" s="281">
        <v>853.86666666666667</v>
      </c>
      <c r="J106" s="281">
        <v>868.03333333333353</v>
      </c>
      <c r="K106" s="280">
        <v>839.7</v>
      </c>
      <c r="L106" s="280">
        <v>804.1</v>
      </c>
      <c r="M106" s="280">
        <v>3.5029400000000002</v>
      </c>
      <c r="N106" s="1"/>
      <c r="O106" s="1"/>
    </row>
    <row r="107" spans="1:15" ht="12.75" customHeight="1">
      <c r="A107" s="30">
        <v>97</v>
      </c>
      <c r="B107" s="290" t="s">
        <v>331</v>
      </c>
      <c r="C107" s="280">
        <v>4548.75</v>
      </c>
      <c r="D107" s="281">
        <v>4531.2833333333338</v>
      </c>
      <c r="E107" s="281">
        <v>4505.4666666666672</v>
      </c>
      <c r="F107" s="281">
        <v>4462.1833333333334</v>
      </c>
      <c r="G107" s="281">
        <v>4436.3666666666668</v>
      </c>
      <c r="H107" s="281">
        <v>4574.5666666666675</v>
      </c>
      <c r="I107" s="281">
        <v>4600.383333333335</v>
      </c>
      <c r="J107" s="281">
        <v>4643.6666666666679</v>
      </c>
      <c r="K107" s="280">
        <v>4557.1000000000004</v>
      </c>
      <c r="L107" s="280">
        <v>4488</v>
      </c>
      <c r="M107" s="280">
        <v>6.7390000000000005E-2</v>
      </c>
      <c r="N107" s="1"/>
      <c r="O107" s="1"/>
    </row>
    <row r="108" spans="1:15" ht="12.75" customHeight="1">
      <c r="A108" s="30">
        <v>98</v>
      </c>
      <c r="B108" s="290" t="s">
        <v>332</v>
      </c>
      <c r="C108" s="280">
        <v>327.85</v>
      </c>
      <c r="D108" s="281">
        <v>326.21666666666664</v>
      </c>
      <c r="E108" s="281">
        <v>322.48333333333329</v>
      </c>
      <c r="F108" s="281">
        <v>317.11666666666667</v>
      </c>
      <c r="G108" s="281">
        <v>313.38333333333333</v>
      </c>
      <c r="H108" s="281">
        <v>331.58333333333326</v>
      </c>
      <c r="I108" s="281">
        <v>335.31666666666661</v>
      </c>
      <c r="J108" s="281">
        <v>340.68333333333322</v>
      </c>
      <c r="K108" s="280">
        <v>329.95</v>
      </c>
      <c r="L108" s="280">
        <v>320.85000000000002</v>
      </c>
      <c r="M108" s="280">
        <v>2.96149</v>
      </c>
      <c r="N108" s="1"/>
      <c r="O108" s="1"/>
    </row>
    <row r="109" spans="1:15" ht="12.75" customHeight="1">
      <c r="A109" s="30">
        <v>99</v>
      </c>
      <c r="B109" s="290" t="s">
        <v>333</v>
      </c>
      <c r="C109" s="280">
        <v>321.35000000000002</v>
      </c>
      <c r="D109" s="281">
        <v>320.7166666666667</v>
      </c>
      <c r="E109" s="281">
        <v>317.43333333333339</v>
      </c>
      <c r="F109" s="281">
        <v>313.51666666666671</v>
      </c>
      <c r="G109" s="281">
        <v>310.23333333333341</v>
      </c>
      <c r="H109" s="281">
        <v>324.63333333333338</v>
      </c>
      <c r="I109" s="281">
        <v>327.91666666666669</v>
      </c>
      <c r="J109" s="281">
        <v>331.83333333333337</v>
      </c>
      <c r="K109" s="280">
        <v>324</v>
      </c>
      <c r="L109" s="280">
        <v>316.8</v>
      </c>
      <c r="M109" s="280">
        <v>22.251609999999999</v>
      </c>
      <c r="N109" s="1"/>
      <c r="O109" s="1"/>
    </row>
    <row r="110" spans="1:15" ht="12.75" customHeight="1">
      <c r="A110" s="30">
        <v>100</v>
      </c>
      <c r="B110" s="290" t="s">
        <v>859</v>
      </c>
      <c r="C110" s="280">
        <v>468.9</v>
      </c>
      <c r="D110" s="281">
        <v>470.40000000000003</v>
      </c>
      <c r="E110" s="281">
        <v>463.00000000000006</v>
      </c>
      <c r="F110" s="281">
        <v>457.1</v>
      </c>
      <c r="G110" s="281">
        <v>449.70000000000005</v>
      </c>
      <c r="H110" s="281">
        <v>476.30000000000007</v>
      </c>
      <c r="I110" s="281">
        <v>483.70000000000005</v>
      </c>
      <c r="J110" s="281">
        <v>489.60000000000008</v>
      </c>
      <c r="K110" s="280">
        <v>477.8</v>
      </c>
      <c r="L110" s="280">
        <v>464.5</v>
      </c>
      <c r="M110" s="280">
        <v>9.1311199999999992</v>
      </c>
      <c r="N110" s="1"/>
      <c r="O110" s="1"/>
    </row>
    <row r="111" spans="1:15" ht="12.75" customHeight="1">
      <c r="A111" s="30">
        <v>101</v>
      </c>
      <c r="B111" s="290" t="s">
        <v>334</v>
      </c>
      <c r="C111" s="280">
        <v>635.5</v>
      </c>
      <c r="D111" s="281">
        <v>632.26666666666665</v>
      </c>
      <c r="E111" s="281">
        <v>626.23333333333335</v>
      </c>
      <c r="F111" s="281">
        <v>616.9666666666667</v>
      </c>
      <c r="G111" s="281">
        <v>610.93333333333339</v>
      </c>
      <c r="H111" s="281">
        <v>641.5333333333333</v>
      </c>
      <c r="I111" s="281">
        <v>647.56666666666661</v>
      </c>
      <c r="J111" s="281">
        <v>656.83333333333326</v>
      </c>
      <c r="K111" s="280">
        <v>638.29999999999995</v>
      </c>
      <c r="L111" s="280">
        <v>623</v>
      </c>
      <c r="M111" s="280">
        <v>1.73329</v>
      </c>
      <c r="N111" s="1"/>
      <c r="O111" s="1"/>
    </row>
    <row r="112" spans="1:15" ht="12.75" customHeight="1">
      <c r="A112" s="30">
        <v>102</v>
      </c>
      <c r="B112" s="290" t="s">
        <v>83</v>
      </c>
      <c r="C112" s="280">
        <v>690.1</v>
      </c>
      <c r="D112" s="281">
        <v>687.75</v>
      </c>
      <c r="E112" s="281">
        <v>680.5</v>
      </c>
      <c r="F112" s="281">
        <v>670.9</v>
      </c>
      <c r="G112" s="281">
        <v>663.65</v>
      </c>
      <c r="H112" s="281">
        <v>697.35</v>
      </c>
      <c r="I112" s="281">
        <v>704.6</v>
      </c>
      <c r="J112" s="281">
        <v>714.2</v>
      </c>
      <c r="K112" s="280">
        <v>695</v>
      </c>
      <c r="L112" s="280">
        <v>678.15</v>
      </c>
      <c r="M112" s="280">
        <v>27.624759999999998</v>
      </c>
      <c r="N112" s="1"/>
      <c r="O112" s="1"/>
    </row>
    <row r="113" spans="1:15" ht="12.75" customHeight="1">
      <c r="A113" s="30">
        <v>103</v>
      </c>
      <c r="B113" s="290" t="s">
        <v>84</v>
      </c>
      <c r="C113" s="280">
        <v>967.45</v>
      </c>
      <c r="D113" s="281">
        <v>970.20000000000016</v>
      </c>
      <c r="E113" s="281">
        <v>961.45000000000027</v>
      </c>
      <c r="F113" s="281">
        <v>955.45000000000016</v>
      </c>
      <c r="G113" s="281">
        <v>946.70000000000027</v>
      </c>
      <c r="H113" s="281">
        <v>976.20000000000027</v>
      </c>
      <c r="I113" s="281">
        <v>984.95</v>
      </c>
      <c r="J113" s="281">
        <v>990.95000000000027</v>
      </c>
      <c r="K113" s="280">
        <v>978.95</v>
      </c>
      <c r="L113" s="280">
        <v>964.2</v>
      </c>
      <c r="M113" s="280">
        <v>10.438370000000001</v>
      </c>
      <c r="N113" s="1"/>
      <c r="O113" s="1"/>
    </row>
    <row r="114" spans="1:15" ht="12.75" customHeight="1">
      <c r="A114" s="30">
        <v>104</v>
      </c>
      <c r="B114" s="290" t="s">
        <v>91</v>
      </c>
      <c r="C114" s="280">
        <v>161.15</v>
      </c>
      <c r="D114" s="281">
        <v>161.61666666666667</v>
      </c>
      <c r="E114" s="281">
        <v>160.13333333333335</v>
      </c>
      <c r="F114" s="281">
        <v>159.11666666666667</v>
      </c>
      <c r="G114" s="281">
        <v>157.63333333333335</v>
      </c>
      <c r="H114" s="281">
        <v>162.63333333333335</v>
      </c>
      <c r="I114" s="281">
        <v>164.1166666666667</v>
      </c>
      <c r="J114" s="281">
        <v>165.13333333333335</v>
      </c>
      <c r="K114" s="280">
        <v>163.1</v>
      </c>
      <c r="L114" s="280">
        <v>160.6</v>
      </c>
      <c r="M114" s="280">
        <v>14.028779999999999</v>
      </c>
      <c r="N114" s="1"/>
      <c r="O114" s="1"/>
    </row>
    <row r="115" spans="1:15" ht="12.75" customHeight="1">
      <c r="A115" s="30">
        <v>105</v>
      </c>
      <c r="B115" s="290" t="s">
        <v>849</v>
      </c>
      <c r="C115" s="280">
        <v>1699.25</v>
      </c>
      <c r="D115" s="281">
        <v>1719.0833333333333</v>
      </c>
      <c r="E115" s="281">
        <v>1665.1666666666665</v>
      </c>
      <c r="F115" s="281">
        <v>1631.0833333333333</v>
      </c>
      <c r="G115" s="281">
        <v>1577.1666666666665</v>
      </c>
      <c r="H115" s="281">
        <v>1753.1666666666665</v>
      </c>
      <c r="I115" s="281">
        <v>1807.083333333333</v>
      </c>
      <c r="J115" s="281">
        <v>1841.1666666666665</v>
      </c>
      <c r="K115" s="280">
        <v>1773</v>
      </c>
      <c r="L115" s="280">
        <v>1685</v>
      </c>
      <c r="M115" s="280">
        <v>2.9507500000000002</v>
      </c>
      <c r="N115" s="1"/>
      <c r="O115" s="1"/>
    </row>
    <row r="116" spans="1:15" ht="12.75" customHeight="1">
      <c r="A116" s="30">
        <v>106</v>
      </c>
      <c r="B116" s="290" t="s">
        <v>85</v>
      </c>
      <c r="C116" s="280">
        <v>202.85</v>
      </c>
      <c r="D116" s="281">
        <v>203.06666666666669</v>
      </c>
      <c r="E116" s="281">
        <v>201.13333333333338</v>
      </c>
      <c r="F116" s="281">
        <v>199.41666666666669</v>
      </c>
      <c r="G116" s="281">
        <v>197.48333333333338</v>
      </c>
      <c r="H116" s="281">
        <v>204.78333333333339</v>
      </c>
      <c r="I116" s="281">
        <v>206.71666666666673</v>
      </c>
      <c r="J116" s="281">
        <v>208.43333333333339</v>
      </c>
      <c r="K116" s="280">
        <v>205</v>
      </c>
      <c r="L116" s="280">
        <v>201.35</v>
      </c>
      <c r="M116" s="280">
        <v>50.964030000000001</v>
      </c>
      <c r="N116" s="1"/>
      <c r="O116" s="1"/>
    </row>
    <row r="117" spans="1:15" ht="12.75" customHeight="1">
      <c r="A117" s="30">
        <v>107</v>
      </c>
      <c r="B117" s="290" t="s">
        <v>335</v>
      </c>
      <c r="C117" s="280">
        <v>325.5</v>
      </c>
      <c r="D117" s="281">
        <v>326.08333333333331</v>
      </c>
      <c r="E117" s="281">
        <v>323.66666666666663</v>
      </c>
      <c r="F117" s="281">
        <v>321.83333333333331</v>
      </c>
      <c r="G117" s="281">
        <v>319.41666666666663</v>
      </c>
      <c r="H117" s="281">
        <v>327.91666666666663</v>
      </c>
      <c r="I117" s="281">
        <v>330.33333333333326</v>
      </c>
      <c r="J117" s="281">
        <v>332.16666666666663</v>
      </c>
      <c r="K117" s="280">
        <v>328.5</v>
      </c>
      <c r="L117" s="280">
        <v>324.25</v>
      </c>
      <c r="M117" s="280">
        <v>0.56001999999999996</v>
      </c>
      <c r="N117" s="1"/>
      <c r="O117" s="1"/>
    </row>
    <row r="118" spans="1:15" ht="12.75" customHeight="1">
      <c r="A118" s="30">
        <v>108</v>
      </c>
      <c r="B118" s="290" t="s">
        <v>87</v>
      </c>
      <c r="C118" s="280">
        <v>3846.05</v>
      </c>
      <c r="D118" s="281">
        <v>3832.3833333333332</v>
      </c>
      <c r="E118" s="281">
        <v>3800.6666666666665</v>
      </c>
      <c r="F118" s="281">
        <v>3755.2833333333333</v>
      </c>
      <c r="G118" s="281">
        <v>3723.5666666666666</v>
      </c>
      <c r="H118" s="281">
        <v>3877.7666666666664</v>
      </c>
      <c r="I118" s="281">
        <v>3909.4833333333336</v>
      </c>
      <c r="J118" s="281">
        <v>3954.8666666666663</v>
      </c>
      <c r="K118" s="280">
        <v>3864.1</v>
      </c>
      <c r="L118" s="280">
        <v>3787</v>
      </c>
      <c r="M118" s="280">
        <v>6.5020300000000004</v>
      </c>
      <c r="N118" s="1"/>
      <c r="O118" s="1"/>
    </row>
    <row r="119" spans="1:15" ht="12.75" customHeight="1">
      <c r="A119" s="30">
        <v>109</v>
      </c>
      <c r="B119" s="290" t="s">
        <v>88</v>
      </c>
      <c r="C119" s="280">
        <v>1548.85</v>
      </c>
      <c r="D119" s="281">
        <v>1553.75</v>
      </c>
      <c r="E119" s="281">
        <v>1531.1</v>
      </c>
      <c r="F119" s="281">
        <v>1513.35</v>
      </c>
      <c r="G119" s="281">
        <v>1490.6999999999998</v>
      </c>
      <c r="H119" s="281">
        <v>1571.5</v>
      </c>
      <c r="I119" s="281">
        <v>1594.15</v>
      </c>
      <c r="J119" s="281">
        <v>1611.9</v>
      </c>
      <c r="K119" s="280">
        <v>1576.4</v>
      </c>
      <c r="L119" s="280">
        <v>1536</v>
      </c>
      <c r="M119" s="280">
        <v>4.1260899999999996</v>
      </c>
      <c r="N119" s="1"/>
      <c r="O119" s="1"/>
    </row>
    <row r="120" spans="1:15" ht="12.75" customHeight="1">
      <c r="A120" s="30">
        <v>110</v>
      </c>
      <c r="B120" s="290" t="s">
        <v>336</v>
      </c>
      <c r="C120" s="280">
        <v>2433.65</v>
      </c>
      <c r="D120" s="281">
        <v>2427.7833333333333</v>
      </c>
      <c r="E120" s="281">
        <v>2406.8666666666668</v>
      </c>
      <c r="F120" s="281">
        <v>2380.0833333333335</v>
      </c>
      <c r="G120" s="281">
        <v>2359.166666666667</v>
      </c>
      <c r="H120" s="281">
        <v>2454.5666666666666</v>
      </c>
      <c r="I120" s="281">
        <v>2475.4833333333336</v>
      </c>
      <c r="J120" s="281">
        <v>2502.2666666666664</v>
      </c>
      <c r="K120" s="280">
        <v>2448.6999999999998</v>
      </c>
      <c r="L120" s="280">
        <v>2401</v>
      </c>
      <c r="M120" s="280">
        <v>0.68001999999999996</v>
      </c>
      <c r="N120" s="1"/>
      <c r="O120" s="1"/>
    </row>
    <row r="121" spans="1:15" ht="12.75" customHeight="1">
      <c r="A121" s="30">
        <v>111</v>
      </c>
      <c r="B121" s="290" t="s">
        <v>89</v>
      </c>
      <c r="C121" s="280">
        <v>686.05</v>
      </c>
      <c r="D121" s="281">
        <v>686.94999999999993</v>
      </c>
      <c r="E121" s="281">
        <v>679.09999999999991</v>
      </c>
      <c r="F121" s="281">
        <v>672.15</v>
      </c>
      <c r="G121" s="281">
        <v>664.3</v>
      </c>
      <c r="H121" s="281">
        <v>693.89999999999986</v>
      </c>
      <c r="I121" s="281">
        <v>701.75</v>
      </c>
      <c r="J121" s="281">
        <v>708.69999999999982</v>
      </c>
      <c r="K121" s="280">
        <v>694.8</v>
      </c>
      <c r="L121" s="280">
        <v>680</v>
      </c>
      <c r="M121" s="280">
        <v>12.18683</v>
      </c>
      <c r="N121" s="1"/>
      <c r="O121" s="1"/>
    </row>
    <row r="122" spans="1:15" ht="12.75" customHeight="1">
      <c r="A122" s="30">
        <v>112</v>
      </c>
      <c r="B122" s="290" t="s">
        <v>90</v>
      </c>
      <c r="C122" s="280">
        <v>1058.9000000000001</v>
      </c>
      <c r="D122" s="281">
        <v>1058.3666666666666</v>
      </c>
      <c r="E122" s="281">
        <v>1041.6333333333332</v>
      </c>
      <c r="F122" s="281">
        <v>1024.3666666666666</v>
      </c>
      <c r="G122" s="281">
        <v>1007.6333333333332</v>
      </c>
      <c r="H122" s="281">
        <v>1075.6333333333332</v>
      </c>
      <c r="I122" s="281">
        <v>1092.3666666666663</v>
      </c>
      <c r="J122" s="281">
        <v>1109.6333333333332</v>
      </c>
      <c r="K122" s="280">
        <v>1075.0999999999999</v>
      </c>
      <c r="L122" s="280">
        <v>1041.0999999999999</v>
      </c>
      <c r="M122" s="280">
        <v>8.5691600000000001</v>
      </c>
      <c r="N122" s="1"/>
      <c r="O122" s="1"/>
    </row>
    <row r="123" spans="1:15" ht="12.75" customHeight="1">
      <c r="A123" s="30">
        <v>113</v>
      </c>
      <c r="B123" s="290" t="s">
        <v>337</v>
      </c>
      <c r="C123" s="280">
        <v>984.85</v>
      </c>
      <c r="D123" s="281">
        <v>981.61666666666667</v>
      </c>
      <c r="E123" s="281">
        <v>966.23333333333335</v>
      </c>
      <c r="F123" s="281">
        <v>947.61666666666667</v>
      </c>
      <c r="G123" s="281">
        <v>932.23333333333335</v>
      </c>
      <c r="H123" s="281">
        <v>1000.2333333333333</v>
      </c>
      <c r="I123" s="281">
        <v>1015.6166666666668</v>
      </c>
      <c r="J123" s="281">
        <v>1034.2333333333333</v>
      </c>
      <c r="K123" s="280">
        <v>997</v>
      </c>
      <c r="L123" s="280">
        <v>963</v>
      </c>
      <c r="M123" s="280">
        <v>1.0583</v>
      </c>
      <c r="N123" s="1"/>
      <c r="O123" s="1"/>
    </row>
    <row r="124" spans="1:15" ht="12.75" customHeight="1">
      <c r="A124" s="30">
        <v>114</v>
      </c>
      <c r="B124" s="290" t="s">
        <v>249</v>
      </c>
      <c r="C124" s="280">
        <v>383.35</v>
      </c>
      <c r="D124" s="281">
        <v>382.33333333333331</v>
      </c>
      <c r="E124" s="281">
        <v>380.16666666666663</v>
      </c>
      <c r="F124" s="281">
        <v>376.98333333333329</v>
      </c>
      <c r="G124" s="281">
        <v>374.81666666666661</v>
      </c>
      <c r="H124" s="281">
        <v>385.51666666666665</v>
      </c>
      <c r="I124" s="281">
        <v>387.68333333333328</v>
      </c>
      <c r="J124" s="281">
        <v>390.86666666666667</v>
      </c>
      <c r="K124" s="280">
        <v>384.5</v>
      </c>
      <c r="L124" s="280">
        <v>379.15</v>
      </c>
      <c r="M124" s="280">
        <v>22.77938</v>
      </c>
      <c r="N124" s="1"/>
      <c r="O124" s="1"/>
    </row>
    <row r="125" spans="1:15" ht="12.75" customHeight="1">
      <c r="A125" s="30">
        <v>115</v>
      </c>
      <c r="B125" s="290" t="s">
        <v>92</v>
      </c>
      <c r="C125" s="280">
        <v>1208.6500000000001</v>
      </c>
      <c r="D125" s="281">
        <v>1201.2833333333333</v>
      </c>
      <c r="E125" s="281">
        <v>1190.0166666666667</v>
      </c>
      <c r="F125" s="281">
        <v>1171.3833333333334</v>
      </c>
      <c r="G125" s="281">
        <v>1160.1166666666668</v>
      </c>
      <c r="H125" s="281">
        <v>1219.9166666666665</v>
      </c>
      <c r="I125" s="281">
        <v>1231.1833333333329</v>
      </c>
      <c r="J125" s="281">
        <v>1249.8166666666664</v>
      </c>
      <c r="K125" s="280">
        <v>1212.55</v>
      </c>
      <c r="L125" s="280">
        <v>1182.6500000000001</v>
      </c>
      <c r="M125" s="280">
        <v>8.7988599999999995</v>
      </c>
      <c r="N125" s="1"/>
      <c r="O125" s="1"/>
    </row>
    <row r="126" spans="1:15" ht="12.75" customHeight="1">
      <c r="A126" s="30">
        <v>116</v>
      </c>
      <c r="B126" s="290" t="s">
        <v>338</v>
      </c>
      <c r="C126" s="280">
        <v>795.35</v>
      </c>
      <c r="D126" s="281">
        <v>792.55000000000007</v>
      </c>
      <c r="E126" s="281">
        <v>785.65000000000009</v>
      </c>
      <c r="F126" s="281">
        <v>775.95</v>
      </c>
      <c r="G126" s="281">
        <v>769.05000000000007</v>
      </c>
      <c r="H126" s="281">
        <v>802.25000000000011</v>
      </c>
      <c r="I126" s="281">
        <v>809.15</v>
      </c>
      <c r="J126" s="281">
        <v>818.85000000000014</v>
      </c>
      <c r="K126" s="280">
        <v>799.45</v>
      </c>
      <c r="L126" s="280">
        <v>782.85</v>
      </c>
      <c r="M126" s="280">
        <v>1.38504</v>
      </c>
      <c r="N126" s="1"/>
      <c r="O126" s="1"/>
    </row>
    <row r="127" spans="1:15" ht="12.75" customHeight="1">
      <c r="A127" s="30">
        <v>117</v>
      </c>
      <c r="B127" s="290" t="s">
        <v>340</v>
      </c>
      <c r="C127" s="280">
        <v>962.35</v>
      </c>
      <c r="D127" s="281">
        <v>962.23333333333323</v>
      </c>
      <c r="E127" s="281">
        <v>952.46666666666647</v>
      </c>
      <c r="F127" s="281">
        <v>942.58333333333326</v>
      </c>
      <c r="G127" s="281">
        <v>932.81666666666649</v>
      </c>
      <c r="H127" s="281">
        <v>972.11666666666645</v>
      </c>
      <c r="I127" s="281">
        <v>981.8833333333331</v>
      </c>
      <c r="J127" s="281">
        <v>991.76666666666642</v>
      </c>
      <c r="K127" s="280">
        <v>972</v>
      </c>
      <c r="L127" s="280">
        <v>952.35</v>
      </c>
      <c r="M127" s="280">
        <v>0.81383000000000005</v>
      </c>
      <c r="N127" s="1"/>
      <c r="O127" s="1"/>
    </row>
    <row r="128" spans="1:15" ht="12.75" customHeight="1">
      <c r="A128" s="30">
        <v>118</v>
      </c>
      <c r="B128" s="290" t="s">
        <v>97</v>
      </c>
      <c r="C128" s="280">
        <v>382</v>
      </c>
      <c r="D128" s="281">
        <v>379.16666666666669</v>
      </c>
      <c r="E128" s="281">
        <v>374.33333333333337</v>
      </c>
      <c r="F128" s="281">
        <v>366.66666666666669</v>
      </c>
      <c r="G128" s="281">
        <v>361.83333333333337</v>
      </c>
      <c r="H128" s="281">
        <v>386.83333333333337</v>
      </c>
      <c r="I128" s="281">
        <v>391.66666666666674</v>
      </c>
      <c r="J128" s="281">
        <v>399.33333333333337</v>
      </c>
      <c r="K128" s="280">
        <v>384</v>
      </c>
      <c r="L128" s="280">
        <v>371.5</v>
      </c>
      <c r="M128" s="280">
        <v>84.801969999999997</v>
      </c>
      <c r="N128" s="1"/>
      <c r="O128" s="1"/>
    </row>
    <row r="129" spans="1:15" ht="12.75" customHeight="1">
      <c r="A129" s="30">
        <v>119</v>
      </c>
      <c r="B129" s="290" t="s">
        <v>93</v>
      </c>
      <c r="C129" s="280">
        <v>572.70000000000005</v>
      </c>
      <c r="D129" s="281">
        <v>572.88333333333333</v>
      </c>
      <c r="E129" s="281">
        <v>567.86666666666667</v>
      </c>
      <c r="F129" s="281">
        <v>563.0333333333333</v>
      </c>
      <c r="G129" s="281">
        <v>558.01666666666665</v>
      </c>
      <c r="H129" s="281">
        <v>577.7166666666667</v>
      </c>
      <c r="I129" s="281">
        <v>582.73333333333335</v>
      </c>
      <c r="J129" s="281">
        <v>587.56666666666672</v>
      </c>
      <c r="K129" s="280">
        <v>577.9</v>
      </c>
      <c r="L129" s="280">
        <v>568.04999999999995</v>
      </c>
      <c r="M129" s="280">
        <v>19.143360000000001</v>
      </c>
      <c r="N129" s="1"/>
      <c r="O129" s="1"/>
    </row>
    <row r="130" spans="1:15" ht="12.75" customHeight="1">
      <c r="A130" s="30">
        <v>120</v>
      </c>
      <c r="B130" s="290" t="s">
        <v>250</v>
      </c>
      <c r="C130" s="280">
        <v>1585.3</v>
      </c>
      <c r="D130" s="281">
        <v>1588.4833333333336</v>
      </c>
      <c r="E130" s="281">
        <v>1564.9666666666672</v>
      </c>
      <c r="F130" s="281">
        <v>1544.6333333333337</v>
      </c>
      <c r="G130" s="281">
        <v>1521.1166666666672</v>
      </c>
      <c r="H130" s="281">
        <v>1608.8166666666671</v>
      </c>
      <c r="I130" s="281">
        <v>1632.3333333333335</v>
      </c>
      <c r="J130" s="281">
        <v>1652.666666666667</v>
      </c>
      <c r="K130" s="280">
        <v>1612</v>
      </c>
      <c r="L130" s="280">
        <v>1568.15</v>
      </c>
      <c r="M130" s="280">
        <v>1.8572500000000001</v>
      </c>
      <c r="N130" s="1"/>
      <c r="O130" s="1"/>
    </row>
    <row r="131" spans="1:15" ht="12.75" customHeight="1">
      <c r="A131" s="30">
        <v>121</v>
      </c>
      <c r="B131" s="290" t="s">
        <v>94</v>
      </c>
      <c r="C131" s="280">
        <v>1902.6</v>
      </c>
      <c r="D131" s="281">
        <v>1883.4833333333333</v>
      </c>
      <c r="E131" s="281">
        <v>1852.1166666666668</v>
      </c>
      <c r="F131" s="281">
        <v>1801.6333333333334</v>
      </c>
      <c r="G131" s="281">
        <v>1770.2666666666669</v>
      </c>
      <c r="H131" s="281">
        <v>1933.9666666666667</v>
      </c>
      <c r="I131" s="281">
        <v>1965.333333333333</v>
      </c>
      <c r="J131" s="281">
        <v>2015.8166666666666</v>
      </c>
      <c r="K131" s="280">
        <v>1914.85</v>
      </c>
      <c r="L131" s="280">
        <v>1833</v>
      </c>
      <c r="M131" s="280">
        <v>14.37791</v>
      </c>
      <c r="N131" s="1"/>
      <c r="O131" s="1"/>
    </row>
    <row r="132" spans="1:15" ht="12.75" customHeight="1">
      <c r="A132" s="30">
        <v>122</v>
      </c>
      <c r="B132" s="290" t="s">
        <v>341</v>
      </c>
      <c r="C132" s="280">
        <v>193.25</v>
      </c>
      <c r="D132" s="281">
        <v>193.06666666666669</v>
      </c>
      <c r="E132" s="281">
        <v>189.93333333333339</v>
      </c>
      <c r="F132" s="281">
        <v>186.6166666666667</v>
      </c>
      <c r="G132" s="281">
        <v>183.48333333333341</v>
      </c>
      <c r="H132" s="281">
        <v>196.38333333333338</v>
      </c>
      <c r="I132" s="281">
        <v>199.51666666666665</v>
      </c>
      <c r="J132" s="281">
        <v>202.83333333333337</v>
      </c>
      <c r="K132" s="280">
        <v>196.2</v>
      </c>
      <c r="L132" s="280">
        <v>189.75</v>
      </c>
      <c r="M132" s="280">
        <v>65.446899999999999</v>
      </c>
      <c r="N132" s="1"/>
      <c r="O132" s="1"/>
    </row>
    <row r="133" spans="1:15" ht="12.75" customHeight="1">
      <c r="A133" s="30">
        <v>123</v>
      </c>
      <c r="B133" s="290" t="s">
        <v>860</v>
      </c>
      <c r="C133" s="280">
        <v>165.35</v>
      </c>
      <c r="D133" s="281">
        <v>164.14999999999998</v>
      </c>
      <c r="E133" s="281">
        <v>159.84999999999997</v>
      </c>
      <c r="F133" s="281">
        <v>154.35</v>
      </c>
      <c r="G133" s="281">
        <v>150.04999999999998</v>
      </c>
      <c r="H133" s="281">
        <v>169.64999999999995</v>
      </c>
      <c r="I133" s="281">
        <v>173.94999999999996</v>
      </c>
      <c r="J133" s="281">
        <v>179.44999999999993</v>
      </c>
      <c r="K133" s="280">
        <v>168.45</v>
      </c>
      <c r="L133" s="280">
        <v>158.65</v>
      </c>
      <c r="M133" s="280">
        <v>42.404800000000002</v>
      </c>
      <c r="N133" s="1"/>
      <c r="O133" s="1"/>
    </row>
    <row r="134" spans="1:15" ht="12.75" customHeight="1">
      <c r="A134" s="30">
        <v>124</v>
      </c>
      <c r="B134" s="290" t="s">
        <v>251</v>
      </c>
      <c r="C134" s="280">
        <v>39.35</v>
      </c>
      <c r="D134" s="281">
        <v>38.85</v>
      </c>
      <c r="E134" s="281">
        <v>38.300000000000004</v>
      </c>
      <c r="F134" s="281">
        <v>37.25</v>
      </c>
      <c r="G134" s="281">
        <v>36.700000000000003</v>
      </c>
      <c r="H134" s="281">
        <v>39.900000000000006</v>
      </c>
      <c r="I134" s="281">
        <v>40.450000000000003</v>
      </c>
      <c r="J134" s="281">
        <v>41.500000000000007</v>
      </c>
      <c r="K134" s="280">
        <v>39.4</v>
      </c>
      <c r="L134" s="280">
        <v>37.799999999999997</v>
      </c>
      <c r="M134" s="280">
        <v>53.866889999999998</v>
      </c>
      <c r="N134" s="1"/>
      <c r="O134" s="1"/>
    </row>
    <row r="135" spans="1:15" ht="12.75" customHeight="1">
      <c r="A135" s="30">
        <v>125</v>
      </c>
      <c r="B135" s="290" t="s">
        <v>342</v>
      </c>
      <c r="C135" s="280">
        <v>232.7</v>
      </c>
      <c r="D135" s="281">
        <v>233.33333333333334</v>
      </c>
      <c r="E135" s="281">
        <v>229.76666666666668</v>
      </c>
      <c r="F135" s="281">
        <v>226.83333333333334</v>
      </c>
      <c r="G135" s="281">
        <v>223.26666666666668</v>
      </c>
      <c r="H135" s="281">
        <v>236.26666666666668</v>
      </c>
      <c r="I135" s="281">
        <v>239.83333333333334</v>
      </c>
      <c r="J135" s="281">
        <v>242.76666666666668</v>
      </c>
      <c r="K135" s="280">
        <v>236.9</v>
      </c>
      <c r="L135" s="280">
        <v>230.4</v>
      </c>
      <c r="M135" s="280">
        <v>2.9632000000000001</v>
      </c>
      <c r="N135" s="1"/>
      <c r="O135" s="1"/>
    </row>
    <row r="136" spans="1:15" ht="12.75" customHeight="1">
      <c r="A136" s="30">
        <v>126</v>
      </c>
      <c r="B136" s="290" t="s">
        <v>95</v>
      </c>
      <c r="C136" s="280">
        <v>3849.65</v>
      </c>
      <c r="D136" s="281">
        <v>3828.2166666666667</v>
      </c>
      <c r="E136" s="281">
        <v>3796.5333333333333</v>
      </c>
      <c r="F136" s="281">
        <v>3743.4166666666665</v>
      </c>
      <c r="G136" s="281">
        <v>3711.7333333333331</v>
      </c>
      <c r="H136" s="281">
        <v>3881.3333333333335</v>
      </c>
      <c r="I136" s="281">
        <v>3913.0166666666669</v>
      </c>
      <c r="J136" s="281">
        <v>3966.1333333333337</v>
      </c>
      <c r="K136" s="280">
        <v>3859.9</v>
      </c>
      <c r="L136" s="280">
        <v>3775.1</v>
      </c>
      <c r="M136" s="280">
        <v>3.3991400000000001</v>
      </c>
      <c r="N136" s="1"/>
      <c r="O136" s="1"/>
    </row>
    <row r="137" spans="1:15" ht="12.75" customHeight="1">
      <c r="A137" s="30">
        <v>127</v>
      </c>
      <c r="B137" s="290" t="s">
        <v>252</v>
      </c>
      <c r="C137" s="280">
        <v>3578.5</v>
      </c>
      <c r="D137" s="281">
        <v>3610.1666666666665</v>
      </c>
      <c r="E137" s="281">
        <v>3518.333333333333</v>
      </c>
      <c r="F137" s="281">
        <v>3458.1666666666665</v>
      </c>
      <c r="G137" s="281">
        <v>3366.333333333333</v>
      </c>
      <c r="H137" s="281">
        <v>3670.333333333333</v>
      </c>
      <c r="I137" s="281">
        <v>3762.1666666666661</v>
      </c>
      <c r="J137" s="281">
        <v>3822.333333333333</v>
      </c>
      <c r="K137" s="280">
        <v>3702</v>
      </c>
      <c r="L137" s="280">
        <v>3550</v>
      </c>
      <c r="M137" s="280">
        <v>6.8695300000000001</v>
      </c>
      <c r="N137" s="1"/>
      <c r="O137" s="1"/>
    </row>
    <row r="138" spans="1:15" ht="12.75" customHeight="1">
      <c r="A138" s="30">
        <v>128</v>
      </c>
      <c r="B138" s="290" t="s">
        <v>143</v>
      </c>
      <c r="C138" s="280">
        <v>2144.5</v>
      </c>
      <c r="D138" s="281">
        <v>2130.4333333333334</v>
      </c>
      <c r="E138" s="281">
        <v>2069.0666666666666</v>
      </c>
      <c r="F138" s="281">
        <v>1993.6333333333332</v>
      </c>
      <c r="G138" s="281">
        <v>1932.2666666666664</v>
      </c>
      <c r="H138" s="281">
        <v>2205.8666666666668</v>
      </c>
      <c r="I138" s="281">
        <v>2267.2333333333336</v>
      </c>
      <c r="J138" s="281">
        <v>2342.666666666667</v>
      </c>
      <c r="K138" s="280">
        <v>2191.8000000000002</v>
      </c>
      <c r="L138" s="280">
        <v>2055</v>
      </c>
      <c r="M138" s="280">
        <v>6.5388500000000001</v>
      </c>
      <c r="N138" s="1"/>
      <c r="O138" s="1"/>
    </row>
    <row r="139" spans="1:15" ht="12.75" customHeight="1">
      <c r="A139" s="30">
        <v>129</v>
      </c>
      <c r="B139" s="290" t="s">
        <v>98</v>
      </c>
      <c r="C139" s="280">
        <v>4260.05</v>
      </c>
      <c r="D139" s="281">
        <v>4256.6500000000005</v>
      </c>
      <c r="E139" s="281">
        <v>4198.4000000000015</v>
      </c>
      <c r="F139" s="281">
        <v>4136.7500000000009</v>
      </c>
      <c r="G139" s="281">
        <v>4078.5000000000018</v>
      </c>
      <c r="H139" s="281">
        <v>4318.3000000000011</v>
      </c>
      <c r="I139" s="281">
        <v>4376.5499999999993</v>
      </c>
      <c r="J139" s="281">
        <v>4438.2000000000007</v>
      </c>
      <c r="K139" s="280">
        <v>4314.8999999999996</v>
      </c>
      <c r="L139" s="280">
        <v>4195</v>
      </c>
      <c r="M139" s="280">
        <v>5.6656700000000004</v>
      </c>
      <c r="N139" s="1"/>
      <c r="O139" s="1"/>
    </row>
    <row r="140" spans="1:15" ht="12.75" customHeight="1">
      <c r="A140" s="30">
        <v>130</v>
      </c>
      <c r="B140" s="290" t="s">
        <v>343</v>
      </c>
      <c r="C140" s="280">
        <v>554.20000000000005</v>
      </c>
      <c r="D140" s="281">
        <v>555.58333333333337</v>
      </c>
      <c r="E140" s="281">
        <v>548.61666666666679</v>
      </c>
      <c r="F140" s="281">
        <v>543.03333333333342</v>
      </c>
      <c r="G140" s="281">
        <v>536.06666666666683</v>
      </c>
      <c r="H140" s="281">
        <v>561.16666666666674</v>
      </c>
      <c r="I140" s="281">
        <v>568.13333333333321</v>
      </c>
      <c r="J140" s="281">
        <v>573.7166666666667</v>
      </c>
      <c r="K140" s="280">
        <v>562.54999999999995</v>
      </c>
      <c r="L140" s="280">
        <v>550</v>
      </c>
      <c r="M140" s="280">
        <v>2.9535200000000001</v>
      </c>
      <c r="N140" s="1"/>
      <c r="O140" s="1"/>
    </row>
    <row r="141" spans="1:15" ht="12.75" customHeight="1">
      <c r="A141" s="30">
        <v>131</v>
      </c>
      <c r="B141" s="290" t="s">
        <v>344</v>
      </c>
      <c r="C141" s="280">
        <v>152.6</v>
      </c>
      <c r="D141" s="281">
        <v>153.41666666666666</v>
      </c>
      <c r="E141" s="281">
        <v>150.33333333333331</v>
      </c>
      <c r="F141" s="281">
        <v>148.06666666666666</v>
      </c>
      <c r="G141" s="281">
        <v>144.98333333333332</v>
      </c>
      <c r="H141" s="281">
        <v>155.68333333333331</v>
      </c>
      <c r="I141" s="281">
        <v>158.76666666666662</v>
      </c>
      <c r="J141" s="281">
        <v>161.0333333333333</v>
      </c>
      <c r="K141" s="280">
        <v>156.5</v>
      </c>
      <c r="L141" s="280">
        <v>151.15</v>
      </c>
      <c r="M141" s="280">
        <v>14.378259999999999</v>
      </c>
      <c r="N141" s="1"/>
      <c r="O141" s="1"/>
    </row>
    <row r="142" spans="1:15" ht="12.75" customHeight="1">
      <c r="A142" s="30">
        <v>132</v>
      </c>
      <c r="B142" s="290" t="s">
        <v>345</v>
      </c>
      <c r="C142" s="280">
        <v>170.55</v>
      </c>
      <c r="D142" s="281">
        <v>170.68333333333337</v>
      </c>
      <c r="E142" s="281">
        <v>167.46666666666673</v>
      </c>
      <c r="F142" s="281">
        <v>164.38333333333335</v>
      </c>
      <c r="G142" s="281">
        <v>161.16666666666671</v>
      </c>
      <c r="H142" s="281">
        <v>173.76666666666674</v>
      </c>
      <c r="I142" s="281">
        <v>176.98333333333338</v>
      </c>
      <c r="J142" s="281">
        <v>180.06666666666675</v>
      </c>
      <c r="K142" s="280">
        <v>173.9</v>
      </c>
      <c r="L142" s="280">
        <v>167.6</v>
      </c>
      <c r="M142" s="280">
        <v>3.28009</v>
      </c>
      <c r="N142" s="1"/>
      <c r="O142" s="1"/>
    </row>
    <row r="143" spans="1:15" ht="12.75" customHeight="1">
      <c r="A143" s="30">
        <v>133</v>
      </c>
      <c r="B143" s="290" t="s">
        <v>861</v>
      </c>
      <c r="C143" s="280">
        <v>412.6</v>
      </c>
      <c r="D143" s="281">
        <v>412.56666666666666</v>
      </c>
      <c r="E143" s="281">
        <v>406.73333333333335</v>
      </c>
      <c r="F143" s="281">
        <v>400.86666666666667</v>
      </c>
      <c r="G143" s="281">
        <v>395.03333333333336</v>
      </c>
      <c r="H143" s="281">
        <v>418.43333333333334</v>
      </c>
      <c r="I143" s="281">
        <v>424.26666666666671</v>
      </c>
      <c r="J143" s="281">
        <v>430.13333333333333</v>
      </c>
      <c r="K143" s="280">
        <v>418.4</v>
      </c>
      <c r="L143" s="280">
        <v>406.7</v>
      </c>
      <c r="M143" s="280">
        <v>15.590450000000001</v>
      </c>
      <c r="N143" s="1"/>
      <c r="O143" s="1"/>
    </row>
    <row r="144" spans="1:15" ht="12.75" customHeight="1">
      <c r="A144" s="30">
        <v>134</v>
      </c>
      <c r="B144" s="290" t="s">
        <v>346</v>
      </c>
      <c r="C144" s="280">
        <v>57.65</v>
      </c>
      <c r="D144" s="281">
        <v>57.25</v>
      </c>
      <c r="E144" s="281">
        <v>56.35</v>
      </c>
      <c r="F144" s="281">
        <v>55.050000000000004</v>
      </c>
      <c r="G144" s="281">
        <v>54.150000000000006</v>
      </c>
      <c r="H144" s="281">
        <v>58.55</v>
      </c>
      <c r="I144" s="281">
        <v>59.45</v>
      </c>
      <c r="J144" s="281">
        <v>60.749999999999993</v>
      </c>
      <c r="K144" s="280">
        <v>58.15</v>
      </c>
      <c r="L144" s="280">
        <v>55.95</v>
      </c>
      <c r="M144" s="280">
        <v>6.7042400000000004</v>
      </c>
      <c r="N144" s="1"/>
      <c r="O144" s="1"/>
    </row>
    <row r="145" spans="1:15" ht="12.75" customHeight="1">
      <c r="A145" s="30">
        <v>135</v>
      </c>
      <c r="B145" s="290" t="s">
        <v>99</v>
      </c>
      <c r="C145" s="280">
        <v>3054</v>
      </c>
      <c r="D145" s="281">
        <v>3055.0333333333333</v>
      </c>
      <c r="E145" s="281">
        <v>3030.0666666666666</v>
      </c>
      <c r="F145" s="281">
        <v>3006.1333333333332</v>
      </c>
      <c r="G145" s="281">
        <v>2981.1666666666665</v>
      </c>
      <c r="H145" s="281">
        <v>3078.9666666666667</v>
      </c>
      <c r="I145" s="281">
        <v>3103.9333333333329</v>
      </c>
      <c r="J145" s="281">
        <v>3127.8666666666668</v>
      </c>
      <c r="K145" s="280">
        <v>3080</v>
      </c>
      <c r="L145" s="280">
        <v>3031.1</v>
      </c>
      <c r="M145" s="280">
        <v>4.8639000000000001</v>
      </c>
      <c r="N145" s="1"/>
      <c r="O145" s="1"/>
    </row>
    <row r="146" spans="1:15" ht="12.75" customHeight="1">
      <c r="A146" s="30">
        <v>136</v>
      </c>
      <c r="B146" s="290" t="s">
        <v>347</v>
      </c>
      <c r="C146" s="280">
        <v>370.15</v>
      </c>
      <c r="D146" s="281">
        <v>370.15000000000003</v>
      </c>
      <c r="E146" s="281">
        <v>365.30000000000007</v>
      </c>
      <c r="F146" s="281">
        <v>360.45000000000005</v>
      </c>
      <c r="G146" s="281">
        <v>355.60000000000008</v>
      </c>
      <c r="H146" s="281">
        <v>375.00000000000006</v>
      </c>
      <c r="I146" s="281">
        <v>379.85000000000008</v>
      </c>
      <c r="J146" s="281">
        <v>384.70000000000005</v>
      </c>
      <c r="K146" s="280">
        <v>375</v>
      </c>
      <c r="L146" s="280">
        <v>365.3</v>
      </c>
      <c r="M146" s="280">
        <v>1.2493300000000001</v>
      </c>
      <c r="N146" s="1"/>
      <c r="O146" s="1"/>
    </row>
    <row r="147" spans="1:15" ht="12.75" customHeight="1">
      <c r="A147" s="30">
        <v>137</v>
      </c>
      <c r="B147" s="290" t="s">
        <v>253</v>
      </c>
      <c r="C147" s="280">
        <v>454.3</v>
      </c>
      <c r="D147" s="281">
        <v>457.41666666666669</v>
      </c>
      <c r="E147" s="281">
        <v>448.08333333333337</v>
      </c>
      <c r="F147" s="281">
        <v>441.86666666666667</v>
      </c>
      <c r="G147" s="281">
        <v>432.53333333333336</v>
      </c>
      <c r="H147" s="281">
        <v>463.63333333333338</v>
      </c>
      <c r="I147" s="281">
        <v>472.96666666666675</v>
      </c>
      <c r="J147" s="281">
        <v>479.18333333333339</v>
      </c>
      <c r="K147" s="280">
        <v>466.75</v>
      </c>
      <c r="L147" s="280">
        <v>451.2</v>
      </c>
      <c r="M147" s="280">
        <v>1.36006</v>
      </c>
      <c r="N147" s="1"/>
      <c r="O147" s="1"/>
    </row>
    <row r="148" spans="1:15" ht="12.75" customHeight="1">
      <c r="A148" s="30">
        <v>138</v>
      </c>
      <c r="B148" s="290" t="s">
        <v>254</v>
      </c>
      <c r="C148" s="280">
        <v>1433.6</v>
      </c>
      <c r="D148" s="281">
        <v>1433.45</v>
      </c>
      <c r="E148" s="281">
        <v>1419.2</v>
      </c>
      <c r="F148" s="281">
        <v>1404.8</v>
      </c>
      <c r="G148" s="281">
        <v>1390.55</v>
      </c>
      <c r="H148" s="281">
        <v>1447.8500000000001</v>
      </c>
      <c r="I148" s="281">
        <v>1462.1000000000001</v>
      </c>
      <c r="J148" s="281">
        <v>1476.5000000000002</v>
      </c>
      <c r="K148" s="280">
        <v>1447.7</v>
      </c>
      <c r="L148" s="280">
        <v>1419.05</v>
      </c>
      <c r="M148" s="280">
        <v>0.51295999999999997</v>
      </c>
      <c r="N148" s="1"/>
      <c r="O148" s="1"/>
    </row>
    <row r="149" spans="1:15" ht="12.75" customHeight="1">
      <c r="A149" s="30">
        <v>139</v>
      </c>
      <c r="B149" s="290" t="s">
        <v>348</v>
      </c>
      <c r="C149" s="280">
        <v>66.2</v>
      </c>
      <c r="D149" s="281">
        <v>66.61666666666666</v>
      </c>
      <c r="E149" s="281">
        <v>65.48333333333332</v>
      </c>
      <c r="F149" s="281">
        <v>64.766666666666666</v>
      </c>
      <c r="G149" s="281">
        <v>63.633333333333326</v>
      </c>
      <c r="H149" s="281">
        <v>67.333333333333314</v>
      </c>
      <c r="I149" s="281">
        <v>68.466666666666669</v>
      </c>
      <c r="J149" s="281">
        <v>69.183333333333309</v>
      </c>
      <c r="K149" s="280">
        <v>67.75</v>
      </c>
      <c r="L149" s="280">
        <v>65.900000000000006</v>
      </c>
      <c r="M149" s="280">
        <v>9.3991399999999992</v>
      </c>
      <c r="N149" s="1"/>
      <c r="O149" s="1"/>
    </row>
    <row r="150" spans="1:15" ht="12.75" customHeight="1">
      <c r="A150" s="30">
        <v>140</v>
      </c>
      <c r="B150" s="290" t="s">
        <v>349</v>
      </c>
      <c r="C150" s="280">
        <v>104.3</v>
      </c>
      <c r="D150" s="281">
        <v>104.31666666666668</v>
      </c>
      <c r="E150" s="281">
        <v>103.13333333333335</v>
      </c>
      <c r="F150" s="281">
        <v>101.96666666666668</v>
      </c>
      <c r="G150" s="281">
        <v>100.78333333333336</v>
      </c>
      <c r="H150" s="281">
        <v>105.48333333333335</v>
      </c>
      <c r="I150" s="281">
        <v>106.66666666666666</v>
      </c>
      <c r="J150" s="281">
        <v>107.83333333333334</v>
      </c>
      <c r="K150" s="280">
        <v>105.5</v>
      </c>
      <c r="L150" s="280">
        <v>103.15</v>
      </c>
      <c r="M150" s="280">
        <v>5.6835000000000004</v>
      </c>
      <c r="N150" s="1"/>
      <c r="O150" s="1"/>
    </row>
    <row r="151" spans="1:15" ht="12.75" customHeight="1">
      <c r="A151" s="30">
        <v>141</v>
      </c>
      <c r="B151" s="290" t="s">
        <v>797</v>
      </c>
      <c r="C151" s="280">
        <v>46.45</v>
      </c>
      <c r="D151" s="281">
        <v>46.583333333333336</v>
      </c>
      <c r="E151" s="281">
        <v>45.866666666666674</v>
      </c>
      <c r="F151" s="281">
        <v>45.283333333333339</v>
      </c>
      <c r="G151" s="281">
        <v>44.566666666666677</v>
      </c>
      <c r="H151" s="281">
        <v>47.166666666666671</v>
      </c>
      <c r="I151" s="281">
        <v>47.883333333333326</v>
      </c>
      <c r="J151" s="281">
        <v>48.466666666666669</v>
      </c>
      <c r="K151" s="280">
        <v>47.3</v>
      </c>
      <c r="L151" s="280">
        <v>46</v>
      </c>
      <c r="M151" s="280">
        <v>8.5116999999999994</v>
      </c>
      <c r="N151" s="1"/>
      <c r="O151" s="1"/>
    </row>
    <row r="152" spans="1:15" ht="12.75" customHeight="1">
      <c r="A152" s="30">
        <v>142</v>
      </c>
      <c r="B152" s="290" t="s">
        <v>350</v>
      </c>
      <c r="C152" s="280">
        <v>679</v>
      </c>
      <c r="D152" s="281">
        <v>675.41666666666663</v>
      </c>
      <c r="E152" s="281">
        <v>670.0333333333333</v>
      </c>
      <c r="F152" s="281">
        <v>661.06666666666672</v>
      </c>
      <c r="G152" s="281">
        <v>655.68333333333339</v>
      </c>
      <c r="H152" s="281">
        <v>684.38333333333321</v>
      </c>
      <c r="I152" s="281">
        <v>689.76666666666665</v>
      </c>
      <c r="J152" s="281">
        <v>698.73333333333312</v>
      </c>
      <c r="K152" s="280">
        <v>680.8</v>
      </c>
      <c r="L152" s="280">
        <v>666.45</v>
      </c>
      <c r="M152" s="280">
        <v>0.11361</v>
      </c>
      <c r="N152" s="1"/>
      <c r="O152" s="1"/>
    </row>
    <row r="153" spans="1:15" ht="12.75" customHeight="1">
      <c r="A153" s="30">
        <v>143</v>
      </c>
      <c r="B153" s="290" t="s">
        <v>100</v>
      </c>
      <c r="C153" s="280">
        <v>1722.2</v>
      </c>
      <c r="D153" s="281">
        <v>1715.4166666666667</v>
      </c>
      <c r="E153" s="281">
        <v>1698.8333333333335</v>
      </c>
      <c r="F153" s="281">
        <v>1675.4666666666667</v>
      </c>
      <c r="G153" s="281">
        <v>1658.8833333333334</v>
      </c>
      <c r="H153" s="281">
        <v>1738.7833333333335</v>
      </c>
      <c r="I153" s="281">
        <v>1755.366666666667</v>
      </c>
      <c r="J153" s="281">
        <v>1778.7333333333336</v>
      </c>
      <c r="K153" s="280">
        <v>1732</v>
      </c>
      <c r="L153" s="280">
        <v>1692.05</v>
      </c>
      <c r="M153" s="280">
        <v>3.22648</v>
      </c>
      <c r="N153" s="1"/>
      <c r="O153" s="1"/>
    </row>
    <row r="154" spans="1:15" ht="12.75" customHeight="1">
      <c r="A154" s="30">
        <v>144</v>
      </c>
      <c r="B154" s="290" t="s">
        <v>101</v>
      </c>
      <c r="C154" s="280">
        <v>156</v>
      </c>
      <c r="D154" s="281">
        <v>156.31666666666666</v>
      </c>
      <c r="E154" s="281">
        <v>154.63333333333333</v>
      </c>
      <c r="F154" s="281">
        <v>153.26666666666665</v>
      </c>
      <c r="G154" s="281">
        <v>151.58333333333331</v>
      </c>
      <c r="H154" s="281">
        <v>157.68333333333334</v>
      </c>
      <c r="I154" s="281">
        <v>159.36666666666667</v>
      </c>
      <c r="J154" s="281">
        <v>160.73333333333335</v>
      </c>
      <c r="K154" s="280">
        <v>158</v>
      </c>
      <c r="L154" s="280">
        <v>154.94999999999999</v>
      </c>
      <c r="M154" s="280">
        <v>28.442270000000001</v>
      </c>
      <c r="N154" s="1"/>
      <c r="O154" s="1"/>
    </row>
    <row r="155" spans="1:15" ht="12.75" customHeight="1">
      <c r="A155" s="30">
        <v>145</v>
      </c>
      <c r="B155" s="290" t="s">
        <v>351</v>
      </c>
      <c r="C155" s="280">
        <v>251.4</v>
      </c>
      <c r="D155" s="281">
        <v>251.33333333333334</v>
      </c>
      <c r="E155" s="281">
        <v>249.06666666666669</v>
      </c>
      <c r="F155" s="281">
        <v>246.73333333333335</v>
      </c>
      <c r="G155" s="281">
        <v>244.4666666666667</v>
      </c>
      <c r="H155" s="281">
        <v>253.66666666666669</v>
      </c>
      <c r="I155" s="281">
        <v>255.93333333333334</v>
      </c>
      <c r="J155" s="281">
        <v>258.26666666666665</v>
      </c>
      <c r="K155" s="280">
        <v>253.6</v>
      </c>
      <c r="L155" s="280">
        <v>249</v>
      </c>
      <c r="M155" s="280">
        <v>0.68628999999999996</v>
      </c>
      <c r="N155" s="1"/>
      <c r="O155" s="1"/>
    </row>
    <row r="156" spans="1:15" ht="12.75" customHeight="1">
      <c r="A156" s="30">
        <v>146</v>
      </c>
      <c r="B156" s="290" t="s">
        <v>850</v>
      </c>
      <c r="C156" s="280">
        <v>1400.95</v>
      </c>
      <c r="D156" s="281">
        <v>1415.9666666666665</v>
      </c>
      <c r="E156" s="281">
        <v>1373.9833333333329</v>
      </c>
      <c r="F156" s="281">
        <v>1347.0166666666664</v>
      </c>
      <c r="G156" s="281">
        <v>1305.0333333333328</v>
      </c>
      <c r="H156" s="281">
        <v>1442.9333333333329</v>
      </c>
      <c r="I156" s="281">
        <v>1484.9166666666665</v>
      </c>
      <c r="J156" s="281">
        <v>1511.883333333333</v>
      </c>
      <c r="K156" s="280">
        <v>1457.95</v>
      </c>
      <c r="L156" s="280">
        <v>1389</v>
      </c>
      <c r="M156" s="280">
        <v>4.6899100000000002</v>
      </c>
      <c r="N156" s="1"/>
      <c r="O156" s="1"/>
    </row>
    <row r="157" spans="1:15" ht="12.75" customHeight="1">
      <c r="A157" s="30">
        <v>147</v>
      </c>
      <c r="B157" s="290" t="s">
        <v>102</v>
      </c>
      <c r="C157" s="280">
        <v>107.3</v>
      </c>
      <c r="D157" s="281">
        <v>107.68333333333334</v>
      </c>
      <c r="E157" s="281">
        <v>106.11666666666667</v>
      </c>
      <c r="F157" s="281">
        <v>104.93333333333334</v>
      </c>
      <c r="G157" s="281">
        <v>103.36666666666667</v>
      </c>
      <c r="H157" s="281">
        <v>108.86666666666667</v>
      </c>
      <c r="I157" s="281">
        <v>110.43333333333334</v>
      </c>
      <c r="J157" s="281">
        <v>111.61666666666667</v>
      </c>
      <c r="K157" s="280">
        <v>109.25</v>
      </c>
      <c r="L157" s="280">
        <v>106.5</v>
      </c>
      <c r="M157" s="280">
        <v>131.07518999999999</v>
      </c>
      <c r="N157" s="1"/>
      <c r="O157" s="1"/>
    </row>
    <row r="158" spans="1:15" ht="12.75" customHeight="1">
      <c r="A158" s="30">
        <v>148</v>
      </c>
      <c r="B158" s="290" t="s">
        <v>798</v>
      </c>
      <c r="C158" s="280">
        <v>103.15</v>
      </c>
      <c r="D158" s="281">
        <v>103.48333333333333</v>
      </c>
      <c r="E158" s="281">
        <v>102.46666666666667</v>
      </c>
      <c r="F158" s="281">
        <v>101.78333333333333</v>
      </c>
      <c r="G158" s="281">
        <v>100.76666666666667</v>
      </c>
      <c r="H158" s="281">
        <v>104.16666666666667</v>
      </c>
      <c r="I158" s="281">
        <v>105.18333333333335</v>
      </c>
      <c r="J158" s="281">
        <v>105.86666666666667</v>
      </c>
      <c r="K158" s="280">
        <v>104.5</v>
      </c>
      <c r="L158" s="280">
        <v>102.8</v>
      </c>
      <c r="M158" s="280">
        <v>0.61926999999999999</v>
      </c>
      <c r="N158" s="1"/>
      <c r="O158" s="1"/>
    </row>
    <row r="159" spans="1:15" ht="12.75" customHeight="1">
      <c r="A159" s="30">
        <v>149</v>
      </c>
      <c r="B159" s="290" t="s">
        <v>352</v>
      </c>
      <c r="C159" s="280">
        <v>5449.7</v>
      </c>
      <c r="D159" s="281">
        <v>5383.2333333333336</v>
      </c>
      <c r="E159" s="281">
        <v>5286.4666666666672</v>
      </c>
      <c r="F159" s="281">
        <v>5123.2333333333336</v>
      </c>
      <c r="G159" s="281">
        <v>5026.4666666666672</v>
      </c>
      <c r="H159" s="281">
        <v>5546.4666666666672</v>
      </c>
      <c r="I159" s="281">
        <v>5643.2333333333336</v>
      </c>
      <c r="J159" s="281">
        <v>5806.4666666666672</v>
      </c>
      <c r="K159" s="280">
        <v>5480</v>
      </c>
      <c r="L159" s="280">
        <v>5220</v>
      </c>
      <c r="M159" s="280">
        <v>1.1424000000000001</v>
      </c>
      <c r="N159" s="1"/>
      <c r="O159" s="1"/>
    </row>
    <row r="160" spans="1:15" ht="12.75" customHeight="1">
      <c r="A160" s="30">
        <v>150</v>
      </c>
      <c r="B160" s="290" t="s">
        <v>353</v>
      </c>
      <c r="C160" s="280">
        <v>397.7</v>
      </c>
      <c r="D160" s="281">
        <v>400.2</v>
      </c>
      <c r="E160" s="281">
        <v>393.5</v>
      </c>
      <c r="F160" s="281">
        <v>389.3</v>
      </c>
      <c r="G160" s="281">
        <v>382.6</v>
      </c>
      <c r="H160" s="281">
        <v>404.4</v>
      </c>
      <c r="I160" s="281">
        <v>411.09999999999991</v>
      </c>
      <c r="J160" s="281">
        <v>415.29999999999995</v>
      </c>
      <c r="K160" s="280">
        <v>406.9</v>
      </c>
      <c r="L160" s="280">
        <v>396</v>
      </c>
      <c r="M160" s="280">
        <v>1.1033900000000001</v>
      </c>
      <c r="N160" s="1"/>
      <c r="O160" s="1"/>
    </row>
    <row r="161" spans="1:15" ht="12.75" customHeight="1">
      <c r="A161" s="30">
        <v>151</v>
      </c>
      <c r="B161" s="290" t="s">
        <v>354</v>
      </c>
      <c r="C161" s="280">
        <v>133.30000000000001</v>
      </c>
      <c r="D161" s="281">
        <v>132.96666666666667</v>
      </c>
      <c r="E161" s="281">
        <v>131.58333333333334</v>
      </c>
      <c r="F161" s="281">
        <v>129.86666666666667</v>
      </c>
      <c r="G161" s="281">
        <v>128.48333333333335</v>
      </c>
      <c r="H161" s="281">
        <v>134.68333333333334</v>
      </c>
      <c r="I161" s="281">
        <v>136.06666666666666</v>
      </c>
      <c r="J161" s="281">
        <v>137.78333333333333</v>
      </c>
      <c r="K161" s="280">
        <v>134.35</v>
      </c>
      <c r="L161" s="280">
        <v>131.25</v>
      </c>
      <c r="M161" s="280">
        <v>3.74356</v>
      </c>
      <c r="N161" s="1"/>
      <c r="O161" s="1"/>
    </row>
    <row r="162" spans="1:15" ht="12.75" customHeight="1">
      <c r="A162" s="30">
        <v>152</v>
      </c>
      <c r="B162" s="290" t="s">
        <v>355</v>
      </c>
      <c r="C162" s="280">
        <v>109.65</v>
      </c>
      <c r="D162" s="281">
        <v>110.13333333333333</v>
      </c>
      <c r="E162" s="281">
        <v>108.61666666666665</v>
      </c>
      <c r="F162" s="281">
        <v>107.58333333333331</v>
      </c>
      <c r="G162" s="281">
        <v>106.06666666666663</v>
      </c>
      <c r="H162" s="281">
        <v>111.16666666666666</v>
      </c>
      <c r="I162" s="281">
        <v>112.68333333333334</v>
      </c>
      <c r="J162" s="281">
        <v>113.71666666666667</v>
      </c>
      <c r="K162" s="280">
        <v>111.65</v>
      </c>
      <c r="L162" s="280">
        <v>109.1</v>
      </c>
      <c r="M162" s="280">
        <v>26.379339999999999</v>
      </c>
      <c r="N162" s="1"/>
      <c r="O162" s="1"/>
    </row>
    <row r="163" spans="1:15" ht="12.75" customHeight="1">
      <c r="A163" s="30">
        <v>153</v>
      </c>
      <c r="B163" s="290" t="s">
        <v>255</v>
      </c>
      <c r="C163" s="280">
        <v>276.7</v>
      </c>
      <c r="D163" s="281">
        <v>272.86666666666667</v>
      </c>
      <c r="E163" s="281">
        <v>267.48333333333335</v>
      </c>
      <c r="F163" s="281">
        <v>258.26666666666665</v>
      </c>
      <c r="G163" s="281">
        <v>252.88333333333333</v>
      </c>
      <c r="H163" s="281">
        <v>282.08333333333337</v>
      </c>
      <c r="I163" s="281">
        <v>287.4666666666667</v>
      </c>
      <c r="J163" s="281">
        <v>296.68333333333339</v>
      </c>
      <c r="K163" s="280">
        <v>278.25</v>
      </c>
      <c r="L163" s="280">
        <v>263.64999999999998</v>
      </c>
      <c r="M163" s="280">
        <v>10.13941</v>
      </c>
      <c r="N163" s="1"/>
      <c r="O163" s="1"/>
    </row>
    <row r="164" spans="1:15" ht="12.75" customHeight="1">
      <c r="A164" s="30">
        <v>154</v>
      </c>
      <c r="B164" s="290" t="s">
        <v>862</v>
      </c>
      <c r="C164" s="280">
        <v>1278.25</v>
      </c>
      <c r="D164" s="281">
        <v>1271.75</v>
      </c>
      <c r="E164" s="281">
        <v>1253.5</v>
      </c>
      <c r="F164" s="281">
        <v>1228.75</v>
      </c>
      <c r="G164" s="281">
        <v>1210.5</v>
      </c>
      <c r="H164" s="281">
        <v>1296.5</v>
      </c>
      <c r="I164" s="281">
        <v>1314.75</v>
      </c>
      <c r="J164" s="281">
        <v>1339.5</v>
      </c>
      <c r="K164" s="280">
        <v>1290</v>
      </c>
      <c r="L164" s="280">
        <v>1247</v>
      </c>
      <c r="M164" s="280">
        <v>0.10513</v>
      </c>
      <c r="N164" s="1"/>
      <c r="O164" s="1"/>
    </row>
    <row r="165" spans="1:15" ht="12.75" customHeight="1">
      <c r="A165" s="30">
        <v>155</v>
      </c>
      <c r="B165" s="290" t="s">
        <v>103</v>
      </c>
      <c r="C165" s="280">
        <v>145.94999999999999</v>
      </c>
      <c r="D165" s="281">
        <v>146.38333333333335</v>
      </c>
      <c r="E165" s="281">
        <v>144.8666666666667</v>
      </c>
      <c r="F165" s="281">
        <v>143.78333333333336</v>
      </c>
      <c r="G165" s="281">
        <v>142.26666666666671</v>
      </c>
      <c r="H165" s="281">
        <v>147.4666666666667</v>
      </c>
      <c r="I165" s="281">
        <v>148.98333333333335</v>
      </c>
      <c r="J165" s="281">
        <v>150.06666666666669</v>
      </c>
      <c r="K165" s="280">
        <v>147.9</v>
      </c>
      <c r="L165" s="280">
        <v>145.30000000000001</v>
      </c>
      <c r="M165" s="280">
        <v>56.492229999999999</v>
      </c>
      <c r="N165" s="1"/>
      <c r="O165" s="1"/>
    </row>
    <row r="166" spans="1:15" ht="12.75" customHeight="1">
      <c r="A166" s="30">
        <v>156</v>
      </c>
      <c r="B166" s="290" t="s">
        <v>357</v>
      </c>
      <c r="C166" s="280">
        <v>1343.3</v>
      </c>
      <c r="D166" s="281">
        <v>1352.6666666666667</v>
      </c>
      <c r="E166" s="281">
        <v>1325.8833333333334</v>
      </c>
      <c r="F166" s="281">
        <v>1308.4666666666667</v>
      </c>
      <c r="G166" s="281">
        <v>1281.6833333333334</v>
      </c>
      <c r="H166" s="281">
        <v>1370.0833333333335</v>
      </c>
      <c r="I166" s="281">
        <v>1396.8666666666668</v>
      </c>
      <c r="J166" s="281">
        <v>1414.2833333333335</v>
      </c>
      <c r="K166" s="280">
        <v>1379.45</v>
      </c>
      <c r="L166" s="280">
        <v>1335.25</v>
      </c>
      <c r="M166" s="280">
        <v>0.8861</v>
      </c>
      <c r="N166" s="1"/>
      <c r="O166" s="1"/>
    </row>
    <row r="167" spans="1:15" ht="12.75" customHeight="1">
      <c r="A167" s="30">
        <v>157</v>
      </c>
      <c r="B167" s="290" t="s">
        <v>106</v>
      </c>
      <c r="C167" s="280">
        <v>35.450000000000003</v>
      </c>
      <c r="D167" s="281">
        <v>35.633333333333333</v>
      </c>
      <c r="E167" s="281">
        <v>35.116666666666667</v>
      </c>
      <c r="F167" s="281">
        <v>34.783333333333331</v>
      </c>
      <c r="G167" s="281">
        <v>34.266666666666666</v>
      </c>
      <c r="H167" s="281">
        <v>35.966666666666669</v>
      </c>
      <c r="I167" s="281">
        <v>36.483333333333334</v>
      </c>
      <c r="J167" s="281">
        <v>36.81666666666667</v>
      </c>
      <c r="K167" s="280">
        <v>36.15</v>
      </c>
      <c r="L167" s="280">
        <v>35.299999999999997</v>
      </c>
      <c r="M167" s="280">
        <v>53.522730000000003</v>
      </c>
      <c r="N167" s="1"/>
      <c r="O167" s="1"/>
    </row>
    <row r="168" spans="1:15" ht="12.75" customHeight="1">
      <c r="A168" s="30">
        <v>158</v>
      </c>
      <c r="B168" s="290" t="s">
        <v>358</v>
      </c>
      <c r="C168" s="280">
        <v>3034.55</v>
      </c>
      <c r="D168" s="281">
        <v>3032.5166666666664</v>
      </c>
      <c r="E168" s="281">
        <v>3025.0333333333328</v>
      </c>
      <c r="F168" s="281">
        <v>3015.5166666666664</v>
      </c>
      <c r="G168" s="281">
        <v>3008.0333333333328</v>
      </c>
      <c r="H168" s="281">
        <v>3042.0333333333328</v>
      </c>
      <c r="I168" s="281">
        <v>3049.5166666666664</v>
      </c>
      <c r="J168" s="281">
        <v>3059.0333333333328</v>
      </c>
      <c r="K168" s="280">
        <v>3040</v>
      </c>
      <c r="L168" s="280">
        <v>3023</v>
      </c>
      <c r="M168" s="280">
        <v>0.12964000000000001</v>
      </c>
      <c r="N168" s="1"/>
      <c r="O168" s="1"/>
    </row>
    <row r="169" spans="1:15" ht="12.75" customHeight="1">
      <c r="A169" s="30">
        <v>159</v>
      </c>
      <c r="B169" s="290" t="s">
        <v>359</v>
      </c>
      <c r="C169" s="280">
        <v>3237.05</v>
      </c>
      <c r="D169" s="281">
        <v>3253.8666666666668</v>
      </c>
      <c r="E169" s="281">
        <v>3208.7333333333336</v>
      </c>
      <c r="F169" s="281">
        <v>3180.416666666667</v>
      </c>
      <c r="G169" s="281">
        <v>3135.2833333333338</v>
      </c>
      <c r="H169" s="281">
        <v>3282.1833333333334</v>
      </c>
      <c r="I169" s="281">
        <v>3327.3166666666666</v>
      </c>
      <c r="J169" s="281">
        <v>3355.6333333333332</v>
      </c>
      <c r="K169" s="280">
        <v>3299</v>
      </c>
      <c r="L169" s="280">
        <v>3225.55</v>
      </c>
      <c r="M169" s="280">
        <v>6.7089999999999997E-2</v>
      </c>
      <c r="N169" s="1"/>
      <c r="O169" s="1"/>
    </row>
    <row r="170" spans="1:15" ht="12.75" customHeight="1">
      <c r="A170" s="30">
        <v>160</v>
      </c>
      <c r="B170" s="290" t="s">
        <v>360</v>
      </c>
      <c r="C170" s="280">
        <v>114.75</v>
      </c>
      <c r="D170" s="281">
        <v>115.34999999999998</v>
      </c>
      <c r="E170" s="281">
        <v>113.99999999999996</v>
      </c>
      <c r="F170" s="281">
        <v>113.24999999999997</v>
      </c>
      <c r="G170" s="281">
        <v>111.89999999999995</v>
      </c>
      <c r="H170" s="281">
        <v>116.09999999999997</v>
      </c>
      <c r="I170" s="281">
        <v>117.44999999999999</v>
      </c>
      <c r="J170" s="281">
        <v>118.19999999999997</v>
      </c>
      <c r="K170" s="280">
        <v>116.7</v>
      </c>
      <c r="L170" s="280">
        <v>114.6</v>
      </c>
      <c r="M170" s="280">
        <v>0.78857999999999995</v>
      </c>
      <c r="N170" s="1"/>
      <c r="O170" s="1"/>
    </row>
    <row r="171" spans="1:15" ht="12.75" customHeight="1">
      <c r="A171" s="30">
        <v>161</v>
      </c>
      <c r="B171" s="290" t="s">
        <v>256</v>
      </c>
      <c r="C171" s="280">
        <v>2279.25</v>
      </c>
      <c r="D171" s="281">
        <v>2259.7833333333333</v>
      </c>
      <c r="E171" s="281">
        <v>2219.5666666666666</v>
      </c>
      <c r="F171" s="281">
        <v>2159.8833333333332</v>
      </c>
      <c r="G171" s="281">
        <v>2119.6666666666665</v>
      </c>
      <c r="H171" s="281">
        <v>2319.4666666666667</v>
      </c>
      <c r="I171" s="281">
        <v>2359.6833333333329</v>
      </c>
      <c r="J171" s="281">
        <v>2419.3666666666668</v>
      </c>
      <c r="K171" s="280">
        <v>2300</v>
      </c>
      <c r="L171" s="280">
        <v>2200.1</v>
      </c>
      <c r="M171" s="280">
        <v>19.474920000000001</v>
      </c>
      <c r="N171" s="1"/>
      <c r="O171" s="1"/>
    </row>
    <row r="172" spans="1:15" ht="12.75" customHeight="1">
      <c r="A172" s="30">
        <v>162</v>
      </c>
      <c r="B172" s="290" t="s">
        <v>361</v>
      </c>
      <c r="C172" s="280">
        <v>1399.2</v>
      </c>
      <c r="D172" s="281">
        <v>1421.4833333333333</v>
      </c>
      <c r="E172" s="281">
        <v>1372.9666666666667</v>
      </c>
      <c r="F172" s="281">
        <v>1346.7333333333333</v>
      </c>
      <c r="G172" s="281">
        <v>1298.2166666666667</v>
      </c>
      <c r="H172" s="281">
        <v>1447.7166666666667</v>
      </c>
      <c r="I172" s="281">
        <v>1496.2333333333336</v>
      </c>
      <c r="J172" s="281">
        <v>1522.4666666666667</v>
      </c>
      <c r="K172" s="280">
        <v>1470</v>
      </c>
      <c r="L172" s="280">
        <v>1395.25</v>
      </c>
      <c r="M172" s="280">
        <v>1.7281</v>
      </c>
      <c r="N172" s="1"/>
      <c r="O172" s="1"/>
    </row>
    <row r="173" spans="1:15" ht="12.75" customHeight="1">
      <c r="A173" s="30">
        <v>163</v>
      </c>
      <c r="B173" s="290" t="s">
        <v>863</v>
      </c>
      <c r="C173" s="280">
        <v>467.4</v>
      </c>
      <c r="D173" s="281">
        <v>470.83333333333331</v>
      </c>
      <c r="E173" s="281">
        <v>462.66666666666663</v>
      </c>
      <c r="F173" s="281">
        <v>457.93333333333334</v>
      </c>
      <c r="G173" s="281">
        <v>449.76666666666665</v>
      </c>
      <c r="H173" s="281">
        <v>475.56666666666661</v>
      </c>
      <c r="I173" s="281">
        <v>483.73333333333323</v>
      </c>
      <c r="J173" s="281">
        <v>488.46666666666658</v>
      </c>
      <c r="K173" s="280">
        <v>479</v>
      </c>
      <c r="L173" s="280">
        <v>466.1</v>
      </c>
      <c r="M173" s="280">
        <v>0.42004999999999998</v>
      </c>
      <c r="N173" s="1"/>
      <c r="O173" s="1"/>
    </row>
    <row r="174" spans="1:15" ht="12.75" customHeight="1">
      <c r="A174" s="30">
        <v>164</v>
      </c>
      <c r="B174" s="290" t="s">
        <v>104</v>
      </c>
      <c r="C174" s="280">
        <v>380.05</v>
      </c>
      <c r="D174" s="281">
        <v>378.08333333333331</v>
      </c>
      <c r="E174" s="281">
        <v>375.16666666666663</v>
      </c>
      <c r="F174" s="281">
        <v>370.2833333333333</v>
      </c>
      <c r="G174" s="281">
        <v>367.36666666666662</v>
      </c>
      <c r="H174" s="281">
        <v>382.96666666666664</v>
      </c>
      <c r="I174" s="281">
        <v>385.88333333333327</v>
      </c>
      <c r="J174" s="281">
        <v>390.76666666666665</v>
      </c>
      <c r="K174" s="280">
        <v>381</v>
      </c>
      <c r="L174" s="280">
        <v>373.2</v>
      </c>
      <c r="M174" s="280">
        <v>7.5904199999999999</v>
      </c>
      <c r="N174" s="1"/>
      <c r="O174" s="1"/>
    </row>
    <row r="175" spans="1:15" ht="12.75" customHeight="1">
      <c r="A175" s="30">
        <v>165</v>
      </c>
      <c r="B175" s="290" t="s">
        <v>864</v>
      </c>
      <c r="C175" s="280">
        <v>1008.7</v>
      </c>
      <c r="D175" s="281">
        <v>1005.1166666666667</v>
      </c>
      <c r="E175" s="281">
        <v>1000.2333333333333</v>
      </c>
      <c r="F175" s="281">
        <v>991.76666666666665</v>
      </c>
      <c r="G175" s="281">
        <v>986.88333333333333</v>
      </c>
      <c r="H175" s="281">
        <v>1013.5833333333334</v>
      </c>
      <c r="I175" s="281">
        <v>1018.4666666666668</v>
      </c>
      <c r="J175" s="281">
        <v>1026.9333333333334</v>
      </c>
      <c r="K175" s="280">
        <v>1010</v>
      </c>
      <c r="L175" s="280">
        <v>996.65</v>
      </c>
      <c r="M175" s="280">
        <v>0.12057</v>
      </c>
      <c r="N175" s="1"/>
      <c r="O175" s="1"/>
    </row>
    <row r="176" spans="1:15" ht="12.75" customHeight="1">
      <c r="A176" s="30">
        <v>166</v>
      </c>
      <c r="B176" s="290" t="s">
        <v>362</v>
      </c>
      <c r="C176" s="280">
        <v>1097.25</v>
      </c>
      <c r="D176" s="281">
        <v>1103.8999999999999</v>
      </c>
      <c r="E176" s="281">
        <v>1083.4499999999998</v>
      </c>
      <c r="F176" s="281">
        <v>1069.6499999999999</v>
      </c>
      <c r="G176" s="281">
        <v>1049.1999999999998</v>
      </c>
      <c r="H176" s="281">
        <v>1117.6999999999998</v>
      </c>
      <c r="I176" s="281">
        <v>1138.1500000000001</v>
      </c>
      <c r="J176" s="281">
        <v>1151.9499999999998</v>
      </c>
      <c r="K176" s="280">
        <v>1124.3499999999999</v>
      </c>
      <c r="L176" s="280">
        <v>1090.0999999999999</v>
      </c>
      <c r="M176" s="280">
        <v>0.29891000000000001</v>
      </c>
      <c r="N176" s="1"/>
      <c r="O176" s="1"/>
    </row>
    <row r="177" spans="1:15" ht="12.75" customHeight="1">
      <c r="A177" s="30">
        <v>167</v>
      </c>
      <c r="B177" s="290" t="s">
        <v>257</v>
      </c>
      <c r="C177" s="280">
        <v>504.2</v>
      </c>
      <c r="D177" s="281">
        <v>502.40000000000003</v>
      </c>
      <c r="E177" s="281">
        <v>497.80000000000007</v>
      </c>
      <c r="F177" s="281">
        <v>491.40000000000003</v>
      </c>
      <c r="G177" s="281">
        <v>486.80000000000007</v>
      </c>
      <c r="H177" s="281">
        <v>508.80000000000007</v>
      </c>
      <c r="I177" s="281">
        <v>513.40000000000009</v>
      </c>
      <c r="J177" s="281">
        <v>519.80000000000007</v>
      </c>
      <c r="K177" s="280">
        <v>507</v>
      </c>
      <c r="L177" s="280">
        <v>496</v>
      </c>
      <c r="M177" s="280">
        <v>0.43021999999999999</v>
      </c>
      <c r="N177" s="1"/>
      <c r="O177" s="1"/>
    </row>
    <row r="178" spans="1:15" ht="12.75" customHeight="1">
      <c r="A178" s="30">
        <v>168</v>
      </c>
      <c r="B178" s="290" t="s">
        <v>107</v>
      </c>
      <c r="C178" s="280">
        <v>851.95</v>
      </c>
      <c r="D178" s="281">
        <v>849.25</v>
      </c>
      <c r="E178" s="281">
        <v>843.95</v>
      </c>
      <c r="F178" s="281">
        <v>835.95</v>
      </c>
      <c r="G178" s="281">
        <v>830.65000000000009</v>
      </c>
      <c r="H178" s="281">
        <v>857.25</v>
      </c>
      <c r="I178" s="281">
        <v>862.55</v>
      </c>
      <c r="J178" s="281">
        <v>870.55</v>
      </c>
      <c r="K178" s="280">
        <v>854.55</v>
      </c>
      <c r="L178" s="280">
        <v>841.25</v>
      </c>
      <c r="M178" s="280">
        <v>5.5704900000000004</v>
      </c>
      <c r="N178" s="1"/>
      <c r="O178" s="1"/>
    </row>
    <row r="179" spans="1:15" ht="12.75" customHeight="1">
      <c r="A179" s="30">
        <v>169</v>
      </c>
      <c r="B179" s="290" t="s">
        <v>258</v>
      </c>
      <c r="C179" s="280">
        <v>446.35</v>
      </c>
      <c r="D179" s="281">
        <v>448.5</v>
      </c>
      <c r="E179" s="281">
        <v>442.95</v>
      </c>
      <c r="F179" s="281">
        <v>439.55</v>
      </c>
      <c r="G179" s="281">
        <v>434</v>
      </c>
      <c r="H179" s="281">
        <v>451.9</v>
      </c>
      <c r="I179" s="281">
        <v>457.44999999999993</v>
      </c>
      <c r="J179" s="281">
        <v>460.84999999999997</v>
      </c>
      <c r="K179" s="280">
        <v>454.05</v>
      </c>
      <c r="L179" s="280">
        <v>445.1</v>
      </c>
      <c r="M179" s="280">
        <v>0.53788999999999998</v>
      </c>
      <c r="N179" s="1"/>
      <c r="O179" s="1"/>
    </row>
    <row r="180" spans="1:15" ht="12.75" customHeight="1">
      <c r="A180" s="30">
        <v>170</v>
      </c>
      <c r="B180" s="290" t="s">
        <v>108</v>
      </c>
      <c r="C180" s="280">
        <v>1460</v>
      </c>
      <c r="D180" s="281">
        <v>1464.25</v>
      </c>
      <c r="E180" s="281">
        <v>1445.75</v>
      </c>
      <c r="F180" s="281">
        <v>1431.5</v>
      </c>
      <c r="G180" s="281">
        <v>1413</v>
      </c>
      <c r="H180" s="281">
        <v>1478.5</v>
      </c>
      <c r="I180" s="281">
        <v>1497</v>
      </c>
      <c r="J180" s="281">
        <v>1511.25</v>
      </c>
      <c r="K180" s="280">
        <v>1482.75</v>
      </c>
      <c r="L180" s="280">
        <v>1450</v>
      </c>
      <c r="M180" s="280">
        <v>7.6798099999999998</v>
      </c>
      <c r="N180" s="1"/>
      <c r="O180" s="1"/>
    </row>
    <row r="181" spans="1:15" ht="12.75" customHeight="1">
      <c r="A181" s="30">
        <v>171</v>
      </c>
      <c r="B181" s="290" t="s">
        <v>109</v>
      </c>
      <c r="C181" s="280">
        <v>300.14999999999998</v>
      </c>
      <c r="D181" s="281">
        <v>299.5333333333333</v>
      </c>
      <c r="E181" s="281">
        <v>296.31666666666661</v>
      </c>
      <c r="F181" s="281">
        <v>292.48333333333329</v>
      </c>
      <c r="G181" s="281">
        <v>289.26666666666659</v>
      </c>
      <c r="H181" s="281">
        <v>303.36666666666662</v>
      </c>
      <c r="I181" s="281">
        <v>306.58333333333331</v>
      </c>
      <c r="J181" s="281">
        <v>310.41666666666663</v>
      </c>
      <c r="K181" s="280">
        <v>302.75</v>
      </c>
      <c r="L181" s="280">
        <v>295.7</v>
      </c>
      <c r="M181" s="280">
        <v>12.434699999999999</v>
      </c>
      <c r="N181" s="1"/>
      <c r="O181" s="1"/>
    </row>
    <row r="182" spans="1:15" ht="12.75" customHeight="1">
      <c r="A182" s="30">
        <v>172</v>
      </c>
      <c r="B182" s="290" t="s">
        <v>363</v>
      </c>
      <c r="C182" s="280">
        <v>407.95</v>
      </c>
      <c r="D182" s="281">
        <v>407.76666666666665</v>
      </c>
      <c r="E182" s="281">
        <v>402.68333333333328</v>
      </c>
      <c r="F182" s="281">
        <v>397.41666666666663</v>
      </c>
      <c r="G182" s="281">
        <v>392.33333333333326</v>
      </c>
      <c r="H182" s="281">
        <v>413.0333333333333</v>
      </c>
      <c r="I182" s="281">
        <v>418.11666666666667</v>
      </c>
      <c r="J182" s="281">
        <v>423.38333333333333</v>
      </c>
      <c r="K182" s="280">
        <v>412.85</v>
      </c>
      <c r="L182" s="280">
        <v>402.5</v>
      </c>
      <c r="M182" s="280">
        <v>4.0263499999999999</v>
      </c>
      <c r="N182" s="1"/>
      <c r="O182" s="1"/>
    </row>
    <row r="183" spans="1:15" ht="12.75" customHeight="1">
      <c r="A183" s="30">
        <v>173</v>
      </c>
      <c r="B183" s="290" t="s">
        <v>110</v>
      </c>
      <c r="C183" s="280">
        <v>1550.6</v>
      </c>
      <c r="D183" s="281">
        <v>1551.8999999999999</v>
      </c>
      <c r="E183" s="281">
        <v>1536.7499999999998</v>
      </c>
      <c r="F183" s="281">
        <v>1522.8999999999999</v>
      </c>
      <c r="G183" s="281">
        <v>1507.7499999999998</v>
      </c>
      <c r="H183" s="281">
        <v>1565.7499999999998</v>
      </c>
      <c r="I183" s="281">
        <v>1580.8999999999999</v>
      </c>
      <c r="J183" s="281">
        <v>1594.7499999999998</v>
      </c>
      <c r="K183" s="280">
        <v>1567.05</v>
      </c>
      <c r="L183" s="280">
        <v>1538.05</v>
      </c>
      <c r="M183" s="280">
        <v>9.6226699999999994</v>
      </c>
      <c r="N183" s="1"/>
      <c r="O183" s="1"/>
    </row>
    <row r="184" spans="1:15" ht="12.75" customHeight="1">
      <c r="A184" s="30">
        <v>174</v>
      </c>
      <c r="B184" s="290" t="s">
        <v>364</v>
      </c>
      <c r="C184" s="280">
        <v>452.5</v>
      </c>
      <c r="D184" s="281">
        <v>456.3</v>
      </c>
      <c r="E184" s="281">
        <v>444.6</v>
      </c>
      <c r="F184" s="281">
        <v>436.7</v>
      </c>
      <c r="G184" s="281">
        <v>425</v>
      </c>
      <c r="H184" s="281">
        <v>464.20000000000005</v>
      </c>
      <c r="I184" s="281">
        <v>475.9</v>
      </c>
      <c r="J184" s="281">
        <v>483.80000000000007</v>
      </c>
      <c r="K184" s="280">
        <v>468</v>
      </c>
      <c r="L184" s="280">
        <v>448.4</v>
      </c>
      <c r="M184" s="280">
        <v>2.81793</v>
      </c>
      <c r="N184" s="1"/>
      <c r="O184" s="1"/>
    </row>
    <row r="185" spans="1:15" ht="12.75" customHeight="1">
      <c r="A185" s="30">
        <v>175</v>
      </c>
      <c r="B185" s="290" t="s">
        <v>366</v>
      </c>
      <c r="C185" s="280">
        <v>1736.15</v>
      </c>
      <c r="D185" s="281">
        <v>1731.7666666666664</v>
      </c>
      <c r="E185" s="281">
        <v>1714.9833333333329</v>
      </c>
      <c r="F185" s="281">
        <v>1693.8166666666664</v>
      </c>
      <c r="G185" s="281">
        <v>1677.0333333333328</v>
      </c>
      <c r="H185" s="281">
        <v>1752.9333333333329</v>
      </c>
      <c r="I185" s="281">
        <v>1769.7166666666667</v>
      </c>
      <c r="J185" s="281">
        <v>1790.883333333333</v>
      </c>
      <c r="K185" s="280">
        <v>1748.55</v>
      </c>
      <c r="L185" s="280">
        <v>1710.6</v>
      </c>
      <c r="M185" s="280">
        <v>0.65634000000000003</v>
      </c>
      <c r="N185" s="1"/>
      <c r="O185" s="1"/>
    </row>
    <row r="186" spans="1:15" ht="12.75" customHeight="1">
      <c r="A186" s="30">
        <v>176</v>
      </c>
      <c r="B186" s="290" t="s">
        <v>367</v>
      </c>
      <c r="C186" s="280">
        <v>744.3</v>
      </c>
      <c r="D186" s="281">
        <v>742.76666666666677</v>
      </c>
      <c r="E186" s="281">
        <v>732.53333333333353</v>
      </c>
      <c r="F186" s="281">
        <v>720.76666666666677</v>
      </c>
      <c r="G186" s="281">
        <v>710.53333333333353</v>
      </c>
      <c r="H186" s="281">
        <v>754.53333333333353</v>
      </c>
      <c r="I186" s="281">
        <v>764.76666666666688</v>
      </c>
      <c r="J186" s="281">
        <v>776.53333333333353</v>
      </c>
      <c r="K186" s="280">
        <v>753</v>
      </c>
      <c r="L186" s="280">
        <v>731</v>
      </c>
      <c r="M186" s="280">
        <v>6.0941200000000002</v>
      </c>
      <c r="N186" s="1"/>
      <c r="O186" s="1"/>
    </row>
    <row r="187" spans="1:15" ht="12.75" customHeight="1">
      <c r="A187" s="30">
        <v>177</v>
      </c>
      <c r="B187" s="290" t="s">
        <v>368</v>
      </c>
      <c r="C187" s="280">
        <v>298.60000000000002</v>
      </c>
      <c r="D187" s="281">
        <v>301.83333333333331</v>
      </c>
      <c r="E187" s="281">
        <v>292.71666666666664</v>
      </c>
      <c r="F187" s="281">
        <v>286.83333333333331</v>
      </c>
      <c r="G187" s="281">
        <v>277.71666666666664</v>
      </c>
      <c r="H187" s="281">
        <v>307.71666666666664</v>
      </c>
      <c r="I187" s="281">
        <v>316.83333333333331</v>
      </c>
      <c r="J187" s="281">
        <v>322.71666666666664</v>
      </c>
      <c r="K187" s="280">
        <v>310.95</v>
      </c>
      <c r="L187" s="280">
        <v>295.95</v>
      </c>
      <c r="M187" s="280">
        <v>3.6461299999999999</v>
      </c>
      <c r="N187" s="1"/>
      <c r="O187" s="1"/>
    </row>
    <row r="188" spans="1:15" ht="12.75" customHeight="1">
      <c r="A188" s="30">
        <v>178</v>
      </c>
      <c r="B188" s="290" t="s">
        <v>369</v>
      </c>
      <c r="C188" s="280">
        <v>3246.25</v>
      </c>
      <c r="D188" s="281">
        <v>3289.7666666666664</v>
      </c>
      <c r="E188" s="281">
        <v>3180.5333333333328</v>
      </c>
      <c r="F188" s="281">
        <v>3114.8166666666666</v>
      </c>
      <c r="G188" s="281">
        <v>3005.583333333333</v>
      </c>
      <c r="H188" s="281">
        <v>3355.4833333333327</v>
      </c>
      <c r="I188" s="281">
        <v>3464.7166666666662</v>
      </c>
      <c r="J188" s="281">
        <v>3530.4333333333325</v>
      </c>
      <c r="K188" s="280">
        <v>3399</v>
      </c>
      <c r="L188" s="280">
        <v>3224.05</v>
      </c>
      <c r="M188" s="280">
        <v>1.59388</v>
      </c>
      <c r="N188" s="1"/>
      <c r="O188" s="1"/>
    </row>
    <row r="189" spans="1:15" ht="12.75" customHeight="1">
      <c r="A189" s="30">
        <v>179</v>
      </c>
      <c r="B189" s="290" t="s">
        <v>111</v>
      </c>
      <c r="C189" s="280">
        <v>444.2</v>
      </c>
      <c r="D189" s="281">
        <v>446.4666666666667</v>
      </c>
      <c r="E189" s="281">
        <v>440.73333333333341</v>
      </c>
      <c r="F189" s="281">
        <v>437.26666666666671</v>
      </c>
      <c r="G189" s="281">
        <v>431.53333333333342</v>
      </c>
      <c r="H189" s="281">
        <v>449.93333333333339</v>
      </c>
      <c r="I189" s="281">
        <v>455.66666666666674</v>
      </c>
      <c r="J189" s="281">
        <v>459.13333333333338</v>
      </c>
      <c r="K189" s="280">
        <v>452.2</v>
      </c>
      <c r="L189" s="280">
        <v>443</v>
      </c>
      <c r="M189" s="280">
        <v>9.0794800000000002</v>
      </c>
      <c r="N189" s="1"/>
      <c r="O189" s="1"/>
    </row>
    <row r="190" spans="1:15" ht="12.75" customHeight="1">
      <c r="A190" s="30">
        <v>180</v>
      </c>
      <c r="B190" s="290" t="s">
        <v>370</v>
      </c>
      <c r="C190" s="280">
        <v>715.9</v>
      </c>
      <c r="D190" s="281">
        <v>709.0333333333333</v>
      </c>
      <c r="E190" s="281">
        <v>699.16666666666663</v>
      </c>
      <c r="F190" s="281">
        <v>682.43333333333328</v>
      </c>
      <c r="G190" s="281">
        <v>672.56666666666661</v>
      </c>
      <c r="H190" s="281">
        <v>725.76666666666665</v>
      </c>
      <c r="I190" s="281">
        <v>735.63333333333344</v>
      </c>
      <c r="J190" s="281">
        <v>752.36666666666667</v>
      </c>
      <c r="K190" s="280">
        <v>718.9</v>
      </c>
      <c r="L190" s="280">
        <v>692.3</v>
      </c>
      <c r="M190" s="280">
        <v>32.669469999999997</v>
      </c>
      <c r="N190" s="1"/>
      <c r="O190" s="1"/>
    </row>
    <row r="191" spans="1:15" ht="12.75" customHeight="1">
      <c r="A191" s="30">
        <v>181</v>
      </c>
      <c r="B191" s="290" t="s">
        <v>371</v>
      </c>
      <c r="C191" s="280">
        <v>78.05</v>
      </c>
      <c r="D191" s="281">
        <v>78.349999999999994</v>
      </c>
      <c r="E191" s="281">
        <v>77.349999999999994</v>
      </c>
      <c r="F191" s="281">
        <v>76.650000000000006</v>
      </c>
      <c r="G191" s="281">
        <v>75.650000000000006</v>
      </c>
      <c r="H191" s="281">
        <v>79.049999999999983</v>
      </c>
      <c r="I191" s="281">
        <v>80.049999999999983</v>
      </c>
      <c r="J191" s="281">
        <v>80.749999999999972</v>
      </c>
      <c r="K191" s="280">
        <v>79.349999999999994</v>
      </c>
      <c r="L191" s="280">
        <v>77.650000000000006</v>
      </c>
      <c r="M191" s="280">
        <v>2.35771</v>
      </c>
      <c r="N191" s="1"/>
      <c r="O191" s="1"/>
    </row>
    <row r="192" spans="1:15" ht="12.75" customHeight="1">
      <c r="A192" s="30">
        <v>182</v>
      </c>
      <c r="B192" s="290" t="s">
        <v>372</v>
      </c>
      <c r="C192" s="280">
        <v>158.4</v>
      </c>
      <c r="D192" s="281">
        <v>159.76666666666668</v>
      </c>
      <c r="E192" s="281">
        <v>155.63333333333335</v>
      </c>
      <c r="F192" s="281">
        <v>152.86666666666667</v>
      </c>
      <c r="G192" s="281">
        <v>148.73333333333335</v>
      </c>
      <c r="H192" s="281">
        <v>162.53333333333336</v>
      </c>
      <c r="I192" s="281">
        <v>166.66666666666669</v>
      </c>
      <c r="J192" s="281">
        <v>169.43333333333337</v>
      </c>
      <c r="K192" s="280">
        <v>163.9</v>
      </c>
      <c r="L192" s="280">
        <v>157</v>
      </c>
      <c r="M192" s="280">
        <v>27.60154</v>
      </c>
      <c r="N192" s="1"/>
      <c r="O192" s="1"/>
    </row>
    <row r="193" spans="1:15" ht="12.75" customHeight="1">
      <c r="A193" s="30">
        <v>183</v>
      </c>
      <c r="B193" s="290" t="s">
        <v>259</v>
      </c>
      <c r="C193" s="280">
        <v>230.5</v>
      </c>
      <c r="D193" s="281">
        <v>230.11666666666667</v>
      </c>
      <c r="E193" s="281">
        <v>227.43333333333334</v>
      </c>
      <c r="F193" s="281">
        <v>224.36666666666667</v>
      </c>
      <c r="G193" s="281">
        <v>221.68333333333334</v>
      </c>
      <c r="H193" s="281">
        <v>233.18333333333334</v>
      </c>
      <c r="I193" s="281">
        <v>235.86666666666667</v>
      </c>
      <c r="J193" s="281">
        <v>238.93333333333334</v>
      </c>
      <c r="K193" s="280">
        <v>232.8</v>
      </c>
      <c r="L193" s="280">
        <v>227.05</v>
      </c>
      <c r="M193" s="280">
        <v>8.3651700000000009</v>
      </c>
      <c r="N193" s="1"/>
      <c r="O193" s="1"/>
    </row>
    <row r="194" spans="1:15" ht="12.75" customHeight="1">
      <c r="A194" s="30">
        <v>184</v>
      </c>
      <c r="B194" s="290" t="s">
        <v>374</v>
      </c>
      <c r="C194" s="280">
        <v>1087.1500000000001</v>
      </c>
      <c r="D194" s="281">
        <v>1089.4166666666667</v>
      </c>
      <c r="E194" s="281">
        <v>1079.7333333333336</v>
      </c>
      <c r="F194" s="281">
        <v>1072.3166666666668</v>
      </c>
      <c r="G194" s="281">
        <v>1062.6333333333337</v>
      </c>
      <c r="H194" s="281">
        <v>1096.8333333333335</v>
      </c>
      <c r="I194" s="281">
        <v>1106.5166666666664</v>
      </c>
      <c r="J194" s="281">
        <v>1113.9333333333334</v>
      </c>
      <c r="K194" s="280">
        <v>1099.0999999999999</v>
      </c>
      <c r="L194" s="280">
        <v>1082</v>
      </c>
      <c r="M194" s="280">
        <v>0.87378</v>
      </c>
      <c r="N194" s="1"/>
      <c r="O194" s="1"/>
    </row>
    <row r="195" spans="1:15" ht="12.75" customHeight="1">
      <c r="A195" s="30">
        <v>185</v>
      </c>
      <c r="B195" s="290" t="s">
        <v>113</v>
      </c>
      <c r="C195" s="280">
        <v>946.1</v>
      </c>
      <c r="D195" s="281">
        <v>942.6</v>
      </c>
      <c r="E195" s="281">
        <v>936.2</v>
      </c>
      <c r="F195" s="281">
        <v>926.30000000000007</v>
      </c>
      <c r="G195" s="281">
        <v>919.90000000000009</v>
      </c>
      <c r="H195" s="281">
        <v>952.5</v>
      </c>
      <c r="I195" s="281">
        <v>958.89999999999986</v>
      </c>
      <c r="J195" s="281">
        <v>968.8</v>
      </c>
      <c r="K195" s="280">
        <v>949</v>
      </c>
      <c r="L195" s="280">
        <v>932.7</v>
      </c>
      <c r="M195" s="280">
        <v>28.43497</v>
      </c>
      <c r="N195" s="1"/>
      <c r="O195" s="1"/>
    </row>
    <row r="196" spans="1:15" ht="12.75" customHeight="1">
      <c r="A196" s="30">
        <v>186</v>
      </c>
      <c r="B196" s="290" t="s">
        <v>115</v>
      </c>
      <c r="C196" s="280">
        <v>1945.15</v>
      </c>
      <c r="D196" s="281">
        <v>1938.4333333333334</v>
      </c>
      <c r="E196" s="281">
        <v>1918.8666666666668</v>
      </c>
      <c r="F196" s="281">
        <v>1892.5833333333335</v>
      </c>
      <c r="G196" s="281">
        <v>1873.0166666666669</v>
      </c>
      <c r="H196" s="281">
        <v>1964.7166666666667</v>
      </c>
      <c r="I196" s="281">
        <v>1984.2833333333333</v>
      </c>
      <c r="J196" s="281">
        <v>2010.5666666666666</v>
      </c>
      <c r="K196" s="280">
        <v>1958</v>
      </c>
      <c r="L196" s="280">
        <v>1912.15</v>
      </c>
      <c r="M196" s="280">
        <v>4.4890699999999999</v>
      </c>
      <c r="N196" s="1"/>
      <c r="O196" s="1"/>
    </row>
    <row r="197" spans="1:15" ht="12.75" customHeight="1">
      <c r="A197" s="30">
        <v>187</v>
      </c>
      <c r="B197" s="290" t="s">
        <v>116</v>
      </c>
      <c r="C197" s="280">
        <v>1416.85</v>
      </c>
      <c r="D197" s="281">
        <v>1417.2833333333335</v>
      </c>
      <c r="E197" s="281">
        <v>1410.5666666666671</v>
      </c>
      <c r="F197" s="281">
        <v>1404.2833333333335</v>
      </c>
      <c r="G197" s="281">
        <v>1397.5666666666671</v>
      </c>
      <c r="H197" s="281">
        <v>1423.5666666666671</v>
      </c>
      <c r="I197" s="281">
        <v>1430.2833333333338</v>
      </c>
      <c r="J197" s="281">
        <v>1436.5666666666671</v>
      </c>
      <c r="K197" s="280">
        <v>1424</v>
      </c>
      <c r="L197" s="280">
        <v>1411</v>
      </c>
      <c r="M197" s="280">
        <v>87.102029999999999</v>
      </c>
      <c r="N197" s="1"/>
      <c r="O197" s="1"/>
    </row>
    <row r="198" spans="1:15" ht="12.75" customHeight="1">
      <c r="A198" s="30">
        <v>188</v>
      </c>
      <c r="B198" s="290" t="s">
        <v>117</v>
      </c>
      <c r="C198" s="280">
        <v>531.6</v>
      </c>
      <c r="D198" s="281">
        <v>529.08333333333337</v>
      </c>
      <c r="E198" s="281">
        <v>522.16666666666674</v>
      </c>
      <c r="F198" s="281">
        <v>512.73333333333335</v>
      </c>
      <c r="G198" s="281">
        <v>505.81666666666672</v>
      </c>
      <c r="H198" s="281">
        <v>538.51666666666677</v>
      </c>
      <c r="I198" s="281">
        <v>545.43333333333351</v>
      </c>
      <c r="J198" s="281">
        <v>554.86666666666679</v>
      </c>
      <c r="K198" s="280">
        <v>536</v>
      </c>
      <c r="L198" s="280">
        <v>519.65</v>
      </c>
      <c r="M198" s="280">
        <v>115.04268999999999</v>
      </c>
      <c r="N198" s="1"/>
      <c r="O198" s="1"/>
    </row>
    <row r="199" spans="1:15" ht="12.75" customHeight="1">
      <c r="A199" s="30">
        <v>189</v>
      </c>
      <c r="B199" s="290" t="s">
        <v>375</v>
      </c>
      <c r="C199" s="280">
        <v>66.25</v>
      </c>
      <c r="D199" s="281">
        <v>66.233333333333334</v>
      </c>
      <c r="E199" s="281">
        <v>64.266666666666666</v>
      </c>
      <c r="F199" s="281">
        <v>62.283333333333331</v>
      </c>
      <c r="G199" s="281">
        <v>60.316666666666663</v>
      </c>
      <c r="H199" s="281">
        <v>68.216666666666669</v>
      </c>
      <c r="I199" s="281">
        <v>70.183333333333337</v>
      </c>
      <c r="J199" s="281">
        <v>72.166666666666671</v>
      </c>
      <c r="K199" s="280">
        <v>68.2</v>
      </c>
      <c r="L199" s="280">
        <v>64.25</v>
      </c>
      <c r="M199" s="280">
        <v>104.15963000000001</v>
      </c>
      <c r="N199" s="1"/>
      <c r="O199" s="1"/>
    </row>
    <row r="200" spans="1:15" ht="12.75" customHeight="1">
      <c r="A200" s="30">
        <v>190</v>
      </c>
      <c r="B200" s="290" t="s">
        <v>865</v>
      </c>
      <c r="C200" s="280">
        <v>3068.5</v>
      </c>
      <c r="D200" s="281">
        <v>3093.7666666666664</v>
      </c>
      <c r="E200" s="281">
        <v>3034.8833333333328</v>
      </c>
      <c r="F200" s="281">
        <v>3001.2666666666664</v>
      </c>
      <c r="G200" s="281">
        <v>2942.3833333333328</v>
      </c>
      <c r="H200" s="281">
        <v>3127.3833333333328</v>
      </c>
      <c r="I200" s="281">
        <v>3186.266666666666</v>
      </c>
      <c r="J200" s="281">
        <v>3219.8833333333328</v>
      </c>
      <c r="K200" s="280">
        <v>3152.65</v>
      </c>
      <c r="L200" s="280">
        <v>3060.15</v>
      </c>
      <c r="M200" s="280">
        <v>0.13439000000000001</v>
      </c>
      <c r="N200" s="1"/>
      <c r="O200" s="1"/>
    </row>
    <row r="201" spans="1:15" ht="12.75" customHeight="1">
      <c r="A201" s="30">
        <v>191</v>
      </c>
      <c r="B201" s="290" t="s">
        <v>376</v>
      </c>
      <c r="C201" s="280">
        <v>963.7</v>
      </c>
      <c r="D201" s="281">
        <v>966.4666666666667</v>
      </c>
      <c r="E201" s="281">
        <v>953.93333333333339</v>
      </c>
      <c r="F201" s="281">
        <v>944.16666666666674</v>
      </c>
      <c r="G201" s="281">
        <v>931.63333333333344</v>
      </c>
      <c r="H201" s="281">
        <v>976.23333333333335</v>
      </c>
      <c r="I201" s="281">
        <v>988.76666666666665</v>
      </c>
      <c r="J201" s="281">
        <v>998.5333333333333</v>
      </c>
      <c r="K201" s="280">
        <v>979</v>
      </c>
      <c r="L201" s="280">
        <v>956.7</v>
      </c>
      <c r="M201" s="280">
        <v>3.7628400000000002</v>
      </c>
      <c r="N201" s="1"/>
      <c r="O201" s="1"/>
    </row>
    <row r="202" spans="1:15" ht="12.75" customHeight="1">
      <c r="A202" s="30">
        <v>192</v>
      </c>
      <c r="B202" s="290" t="s">
        <v>799</v>
      </c>
      <c r="C202" s="280">
        <v>16.600000000000001</v>
      </c>
      <c r="D202" s="281">
        <v>16.716666666666669</v>
      </c>
      <c r="E202" s="281">
        <v>16.433333333333337</v>
      </c>
      <c r="F202" s="281">
        <v>16.266666666666669</v>
      </c>
      <c r="G202" s="281">
        <v>15.983333333333338</v>
      </c>
      <c r="H202" s="281">
        <v>16.883333333333336</v>
      </c>
      <c r="I202" s="281">
        <v>17.166666666666668</v>
      </c>
      <c r="J202" s="281">
        <v>17.333333333333336</v>
      </c>
      <c r="K202" s="280">
        <v>17</v>
      </c>
      <c r="L202" s="280">
        <v>16.55</v>
      </c>
      <c r="M202" s="280">
        <v>9.0413700000000006</v>
      </c>
      <c r="N202" s="1"/>
      <c r="O202" s="1"/>
    </row>
    <row r="203" spans="1:15" ht="12.75" customHeight="1">
      <c r="A203" s="30">
        <v>193</v>
      </c>
      <c r="B203" s="290" t="s">
        <v>377</v>
      </c>
      <c r="C203" s="280">
        <v>960.8</v>
      </c>
      <c r="D203" s="281">
        <v>952.63333333333333</v>
      </c>
      <c r="E203" s="281">
        <v>940.26666666666665</v>
      </c>
      <c r="F203" s="281">
        <v>919.73333333333335</v>
      </c>
      <c r="G203" s="281">
        <v>907.36666666666667</v>
      </c>
      <c r="H203" s="281">
        <v>973.16666666666663</v>
      </c>
      <c r="I203" s="281">
        <v>985.53333333333319</v>
      </c>
      <c r="J203" s="281">
        <v>1006.0666666666666</v>
      </c>
      <c r="K203" s="280">
        <v>965</v>
      </c>
      <c r="L203" s="280">
        <v>932.1</v>
      </c>
      <c r="M203" s="280">
        <v>0.27135999999999999</v>
      </c>
      <c r="N203" s="1"/>
      <c r="O203" s="1"/>
    </row>
    <row r="204" spans="1:15" ht="12.75" customHeight="1">
      <c r="A204" s="30">
        <v>194</v>
      </c>
      <c r="B204" s="290" t="s">
        <v>112</v>
      </c>
      <c r="C204" s="280">
        <v>1225.25</v>
      </c>
      <c r="D204" s="281">
        <v>1220.4333333333334</v>
      </c>
      <c r="E204" s="281">
        <v>1207.0666666666668</v>
      </c>
      <c r="F204" s="281">
        <v>1188.8833333333334</v>
      </c>
      <c r="G204" s="281">
        <v>1175.5166666666669</v>
      </c>
      <c r="H204" s="281">
        <v>1238.6166666666668</v>
      </c>
      <c r="I204" s="281">
        <v>1251.9833333333336</v>
      </c>
      <c r="J204" s="281">
        <v>1270.1666666666667</v>
      </c>
      <c r="K204" s="280">
        <v>1233.8</v>
      </c>
      <c r="L204" s="280">
        <v>1202.25</v>
      </c>
      <c r="M204" s="280">
        <v>8.85351</v>
      </c>
      <c r="N204" s="1"/>
      <c r="O204" s="1"/>
    </row>
    <row r="205" spans="1:15" ht="12.75" customHeight="1">
      <c r="A205" s="30">
        <v>195</v>
      </c>
      <c r="B205" s="290" t="s">
        <v>379</v>
      </c>
      <c r="C205" s="280">
        <v>104.65</v>
      </c>
      <c r="D205" s="281">
        <v>104.80000000000001</v>
      </c>
      <c r="E205" s="281">
        <v>103.65000000000002</v>
      </c>
      <c r="F205" s="281">
        <v>102.65</v>
      </c>
      <c r="G205" s="281">
        <v>101.50000000000001</v>
      </c>
      <c r="H205" s="281">
        <v>105.80000000000003</v>
      </c>
      <c r="I205" s="281">
        <v>106.95</v>
      </c>
      <c r="J205" s="281">
        <v>107.95000000000003</v>
      </c>
      <c r="K205" s="280">
        <v>105.95</v>
      </c>
      <c r="L205" s="280">
        <v>103.8</v>
      </c>
      <c r="M205" s="280">
        <v>5.1209600000000002</v>
      </c>
      <c r="N205" s="1"/>
      <c r="O205" s="1"/>
    </row>
    <row r="206" spans="1:15" ht="12.75" customHeight="1">
      <c r="A206" s="30">
        <v>196</v>
      </c>
      <c r="B206" s="290" t="s">
        <v>118</v>
      </c>
      <c r="C206" s="280">
        <v>2780.7</v>
      </c>
      <c r="D206" s="281">
        <v>2782.3666666666668</v>
      </c>
      <c r="E206" s="281">
        <v>2752.7333333333336</v>
      </c>
      <c r="F206" s="281">
        <v>2724.7666666666669</v>
      </c>
      <c r="G206" s="281">
        <v>2695.1333333333337</v>
      </c>
      <c r="H206" s="281">
        <v>2810.3333333333335</v>
      </c>
      <c r="I206" s="281">
        <v>2839.9666666666667</v>
      </c>
      <c r="J206" s="281">
        <v>2867.9333333333334</v>
      </c>
      <c r="K206" s="280">
        <v>2812</v>
      </c>
      <c r="L206" s="280">
        <v>2754.4</v>
      </c>
      <c r="M206" s="280">
        <v>2.9436800000000001</v>
      </c>
      <c r="N206" s="1"/>
      <c r="O206" s="1"/>
    </row>
    <row r="207" spans="1:15" ht="12.75" customHeight="1">
      <c r="A207" s="30">
        <v>197</v>
      </c>
      <c r="B207" s="290" t="s">
        <v>789</v>
      </c>
      <c r="C207" s="280">
        <v>249.85</v>
      </c>
      <c r="D207" s="281">
        <v>249.79999999999998</v>
      </c>
      <c r="E207" s="281">
        <v>248.19999999999996</v>
      </c>
      <c r="F207" s="281">
        <v>246.54999999999998</v>
      </c>
      <c r="G207" s="281">
        <v>244.94999999999996</v>
      </c>
      <c r="H207" s="281">
        <v>251.44999999999996</v>
      </c>
      <c r="I207" s="281">
        <v>253.04999999999998</v>
      </c>
      <c r="J207" s="281">
        <v>254.69999999999996</v>
      </c>
      <c r="K207" s="280">
        <v>251.4</v>
      </c>
      <c r="L207" s="280">
        <v>248.15</v>
      </c>
      <c r="M207" s="280">
        <v>1.0680799999999999</v>
      </c>
      <c r="N207" s="1"/>
      <c r="O207" s="1"/>
    </row>
    <row r="208" spans="1:15" ht="12.75" customHeight="1">
      <c r="A208" s="30">
        <v>198</v>
      </c>
      <c r="B208" s="290" t="s">
        <v>120</v>
      </c>
      <c r="C208" s="280">
        <v>392.4</v>
      </c>
      <c r="D208" s="281">
        <v>391.18333333333334</v>
      </c>
      <c r="E208" s="281">
        <v>387.11666666666667</v>
      </c>
      <c r="F208" s="281">
        <v>381.83333333333331</v>
      </c>
      <c r="G208" s="281">
        <v>377.76666666666665</v>
      </c>
      <c r="H208" s="281">
        <v>396.4666666666667</v>
      </c>
      <c r="I208" s="281">
        <v>400.53333333333342</v>
      </c>
      <c r="J208" s="281">
        <v>405.81666666666672</v>
      </c>
      <c r="K208" s="280">
        <v>395.25</v>
      </c>
      <c r="L208" s="280">
        <v>385.9</v>
      </c>
      <c r="M208" s="280">
        <v>75.864940000000004</v>
      </c>
      <c r="N208" s="1"/>
      <c r="O208" s="1"/>
    </row>
    <row r="209" spans="1:15" ht="12.75" customHeight="1">
      <c r="A209" s="30">
        <v>199</v>
      </c>
      <c r="B209" s="290" t="s">
        <v>800</v>
      </c>
      <c r="C209" s="280">
        <v>1300.3499999999999</v>
      </c>
      <c r="D209" s="281">
        <v>1296.9333333333334</v>
      </c>
      <c r="E209" s="281">
        <v>1275.4666666666667</v>
      </c>
      <c r="F209" s="281">
        <v>1250.5833333333333</v>
      </c>
      <c r="G209" s="281">
        <v>1229.1166666666666</v>
      </c>
      <c r="H209" s="281">
        <v>1321.8166666666668</v>
      </c>
      <c r="I209" s="281">
        <v>1343.2833333333335</v>
      </c>
      <c r="J209" s="281">
        <v>1368.166666666667</v>
      </c>
      <c r="K209" s="280">
        <v>1318.4</v>
      </c>
      <c r="L209" s="280">
        <v>1272.05</v>
      </c>
      <c r="M209" s="280">
        <v>1.16482</v>
      </c>
      <c r="N209" s="1"/>
      <c r="O209" s="1"/>
    </row>
    <row r="210" spans="1:15" ht="12.75" customHeight="1">
      <c r="A210" s="30">
        <v>200</v>
      </c>
      <c r="B210" s="290" t="s">
        <v>260</v>
      </c>
      <c r="C210" s="280">
        <v>2024.65</v>
      </c>
      <c r="D210" s="281">
        <v>2000.7166666666665</v>
      </c>
      <c r="E210" s="281">
        <v>1966.4333333333329</v>
      </c>
      <c r="F210" s="281">
        <v>1908.2166666666665</v>
      </c>
      <c r="G210" s="281">
        <v>1873.9333333333329</v>
      </c>
      <c r="H210" s="281">
        <v>2058.9333333333329</v>
      </c>
      <c r="I210" s="281">
        <v>2093.2166666666662</v>
      </c>
      <c r="J210" s="281">
        <v>2151.4333333333329</v>
      </c>
      <c r="K210" s="280">
        <v>2035</v>
      </c>
      <c r="L210" s="280">
        <v>1942.5</v>
      </c>
      <c r="M210" s="280">
        <v>19.423780000000001</v>
      </c>
      <c r="N210" s="1"/>
      <c r="O210" s="1"/>
    </row>
    <row r="211" spans="1:15" ht="12.75" customHeight="1">
      <c r="A211" s="30">
        <v>201</v>
      </c>
      <c r="B211" s="290" t="s">
        <v>380</v>
      </c>
      <c r="C211" s="280">
        <v>99.75</v>
      </c>
      <c r="D211" s="281">
        <v>99.683333333333337</v>
      </c>
      <c r="E211" s="281">
        <v>98.26666666666668</v>
      </c>
      <c r="F211" s="281">
        <v>96.783333333333346</v>
      </c>
      <c r="G211" s="281">
        <v>95.366666666666688</v>
      </c>
      <c r="H211" s="281">
        <v>101.16666666666667</v>
      </c>
      <c r="I211" s="281">
        <v>102.58333333333333</v>
      </c>
      <c r="J211" s="281">
        <v>104.06666666666666</v>
      </c>
      <c r="K211" s="280">
        <v>101.1</v>
      </c>
      <c r="L211" s="280">
        <v>98.2</v>
      </c>
      <c r="M211" s="280">
        <v>44.984220000000001</v>
      </c>
      <c r="N211" s="1"/>
      <c r="O211" s="1"/>
    </row>
    <row r="212" spans="1:15" ht="12.75" customHeight="1">
      <c r="A212" s="30">
        <v>202</v>
      </c>
      <c r="B212" s="290" t="s">
        <v>121</v>
      </c>
      <c r="C212" s="280">
        <v>233.4</v>
      </c>
      <c r="D212" s="281">
        <v>233.44999999999996</v>
      </c>
      <c r="E212" s="281">
        <v>230.89999999999992</v>
      </c>
      <c r="F212" s="281">
        <v>228.39999999999995</v>
      </c>
      <c r="G212" s="281">
        <v>225.84999999999991</v>
      </c>
      <c r="H212" s="281">
        <v>235.94999999999993</v>
      </c>
      <c r="I212" s="281">
        <v>238.49999999999994</v>
      </c>
      <c r="J212" s="281">
        <v>240.99999999999994</v>
      </c>
      <c r="K212" s="280">
        <v>236</v>
      </c>
      <c r="L212" s="280">
        <v>230.95</v>
      </c>
      <c r="M212" s="280">
        <v>32.470280000000002</v>
      </c>
      <c r="N212" s="1"/>
      <c r="O212" s="1"/>
    </row>
    <row r="213" spans="1:15" ht="12.75" customHeight="1">
      <c r="A213" s="30">
        <v>203</v>
      </c>
      <c r="B213" s="290" t="s">
        <v>122</v>
      </c>
      <c r="C213" s="280">
        <v>2620.1</v>
      </c>
      <c r="D213" s="281">
        <v>2610.0333333333333</v>
      </c>
      <c r="E213" s="281">
        <v>2595.0666666666666</v>
      </c>
      <c r="F213" s="281">
        <v>2570.0333333333333</v>
      </c>
      <c r="G213" s="281">
        <v>2555.0666666666666</v>
      </c>
      <c r="H213" s="281">
        <v>2635.0666666666666</v>
      </c>
      <c r="I213" s="281">
        <v>2650.0333333333328</v>
      </c>
      <c r="J213" s="281">
        <v>2675.0666666666666</v>
      </c>
      <c r="K213" s="280">
        <v>2625</v>
      </c>
      <c r="L213" s="280">
        <v>2585</v>
      </c>
      <c r="M213" s="280">
        <v>14.420540000000001</v>
      </c>
      <c r="N213" s="1"/>
      <c r="O213" s="1"/>
    </row>
    <row r="214" spans="1:15" ht="12.75" customHeight="1">
      <c r="A214" s="30">
        <v>204</v>
      </c>
      <c r="B214" s="290" t="s">
        <v>261</v>
      </c>
      <c r="C214" s="280">
        <v>264.5</v>
      </c>
      <c r="D214" s="281">
        <v>264.75</v>
      </c>
      <c r="E214" s="281">
        <v>262.35000000000002</v>
      </c>
      <c r="F214" s="281">
        <v>260.20000000000005</v>
      </c>
      <c r="G214" s="281">
        <v>257.80000000000007</v>
      </c>
      <c r="H214" s="281">
        <v>266.89999999999998</v>
      </c>
      <c r="I214" s="281">
        <v>269.29999999999995</v>
      </c>
      <c r="J214" s="281">
        <v>271.44999999999993</v>
      </c>
      <c r="K214" s="280">
        <v>267.14999999999998</v>
      </c>
      <c r="L214" s="280">
        <v>262.60000000000002</v>
      </c>
      <c r="M214" s="280">
        <v>4.9406299999999996</v>
      </c>
      <c r="N214" s="1"/>
      <c r="O214" s="1"/>
    </row>
    <row r="215" spans="1:15" ht="12.75" customHeight="1">
      <c r="A215" s="30">
        <v>205</v>
      </c>
      <c r="B215" s="290" t="s">
        <v>289</v>
      </c>
      <c r="C215" s="280">
        <v>3226.95</v>
      </c>
      <c r="D215" s="281">
        <v>3225.1333333333332</v>
      </c>
      <c r="E215" s="281">
        <v>3174.4666666666662</v>
      </c>
      <c r="F215" s="281">
        <v>3121.9833333333331</v>
      </c>
      <c r="G215" s="281">
        <v>3071.3166666666662</v>
      </c>
      <c r="H215" s="281">
        <v>3277.6166666666663</v>
      </c>
      <c r="I215" s="281">
        <v>3328.2833333333333</v>
      </c>
      <c r="J215" s="281">
        <v>3380.7666666666664</v>
      </c>
      <c r="K215" s="280">
        <v>3275.8</v>
      </c>
      <c r="L215" s="280">
        <v>3172.65</v>
      </c>
      <c r="M215" s="280">
        <v>0.29171000000000002</v>
      </c>
      <c r="N215" s="1"/>
      <c r="O215" s="1"/>
    </row>
    <row r="216" spans="1:15" ht="12.75" customHeight="1">
      <c r="A216" s="30">
        <v>206</v>
      </c>
      <c r="B216" s="290" t="s">
        <v>801</v>
      </c>
      <c r="C216" s="280">
        <v>846.95</v>
      </c>
      <c r="D216" s="281">
        <v>845.4</v>
      </c>
      <c r="E216" s="281">
        <v>831.8</v>
      </c>
      <c r="F216" s="281">
        <v>816.65</v>
      </c>
      <c r="G216" s="281">
        <v>803.05</v>
      </c>
      <c r="H216" s="281">
        <v>860.55</v>
      </c>
      <c r="I216" s="281">
        <v>874.15000000000009</v>
      </c>
      <c r="J216" s="281">
        <v>889.3</v>
      </c>
      <c r="K216" s="280">
        <v>859</v>
      </c>
      <c r="L216" s="280">
        <v>830.25</v>
      </c>
      <c r="M216" s="280">
        <v>2.18933</v>
      </c>
      <c r="N216" s="1"/>
      <c r="O216" s="1"/>
    </row>
    <row r="217" spans="1:15" ht="12.75" customHeight="1">
      <c r="A217" s="30">
        <v>207</v>
      </c>
      <c r="B217" s="290" t="s">
        <v>381</v>
      </c>
      <c r="C217" s="280">
        <v>39636.199999999997</v>
      </c>
      <c r="D217" s="281">
        <v>39896.65</v>
      </c>
      <c r="E217" s="281">
        <v>38793.300000000003</v>
      </c>
      <c r="F217" s="281">
        <v>37950.400000000001</v>
      </c>
      <c r="G217" s="281">
        <v>36847.050000000003</v>
      </c>
      <c r="H217" s="281">
        <v>40739.550000000003</v>
      </c>
      <c r="I217" s="281">
        <v>41842.899999999994</v>
      </c>
      <c r="J217" s="281">
        <v>42685.8</v>
      </c>
      <c r="K217" s="280">
        <v>41000</v>
      </c>
      <c r="L217" s="280">
        <v>39053.75</v>
      </c>
      <c r="M217" s="280">
        <v>9.1939999999999994E-2</v>
      </c>
      <c r="N217" s="1"/>
      <c r="O217" s="1"/>
    </row>
    <row r="218" spans="1:15" ht="12.75" customHeight="1">
      <c r="A218" s="30">
        <v>208</v>
      </c>
      <c r="B218" s="290" t="s">
        <v>382</v>
      </c>
      <c r="C218" s="280">
        <v>35.9</v>
      </c>
      <c r="D218" s="281">
        <v>35.93333333333333</v>
      </c>
      <c r="E218" s="281">
        <v>35.766666666666659</v>
      </c>
      <c r="F218" s="281">
        <v>35.633333333333326</v>
      </c>
      <c r="G218" s="281">
        <v>35.466666666666654</v>
      </c>
      <c r="H218" s="281">
        <v>36.066666666666663</v>
      </c>
      <c r="I218" s="281">
        <v>36.233333333333334</v>
      </c>
      <c r="J218" s="281">
        <v>36.366666666666667</v>
      </c>
      <c r="K218" s="280">
        <v>36.1</v>
      </c>
      <c r="L218" s="280">
        <v>35.799999999999997</v>
      </c>
      <c r="M218" s="280">
        <v>4.1292200000000001</v>
      </c>
      <c r="N218" s="1"/>
      <c r="O218" s="1"/>
    </row>
    <row r="219" spans="1:15" ht="12.75" customHeight="1">
      <c r="A219" s="30">
        <v>209</v>
      </c>
      <c r="B219" s="290" t="s">
        <v>114</v>
      </c>
      <c r="C219" s="280">
        <v>2337.5500000000002</v>
      </c>
      <c r="D219" s="281">
        <v>2334.0499999999997</v>
      </c>
      <c r="E219" s="281">
        <v>2322.4999999999995</v>
      </c>
      <c r="F219" s="281">
        <v>2307.4499999999998</v>
      </c>
      <c r="G219" s="281">
        <v>2295.8999999999996</v>
      </c>
      <c r="H219" s="281">
        <v>2349.0999999999995</v>
      </c>
      <c r="I219" s="281">
        <v>2360.6499999999996</v>
      </c>
      <c r="J219" s="281">
        <v>2375.6999999999994</v>
      </c>
      <c r="K219" s="280">
        <v>2345.6</v>
      </c>
      <c r="L219" s="280">
        <v>2319</v>
      </c>
      <c r="M219" s="280">
        <v>17.80021</v>
      </c>
      <c r="N219" s="1"/>
      <c r="O219" s="1"/>
    </row>
    <row r="220" spans="1:15" ht="12.75" customHeight="1">
      <c r="A220" s="30">
        <v>210</v>
      </c>
      <c r="B220" s="290" t="s">
        <v>124</v>
      </c>
      <c r="C220" s="280">
        <v>814.6</v>
      </c>
      <c r="D220" s="281">
        <v>811.79999999999984</v>
      </c>
      <c r="E220" s="281">
        <v>808.09999999999968</v>
      </c>
      <c r="F220" s="281">
        <v>801.5999999999998</v>
      </c>
      <c r="G220" s="281">
        <v>797.89999999999964</v>
      </c>
      <c r="H220" s="281">
        <v>818.29999999999973</v>
      </c>
      <c r="I220" s="281">
        <v>821.99999999999977</v>
      </c>
      <c r="J220" s="281">
        <v>828.49999999999977</v>
      </c>
      <c r="K220" s="280">
        <v>815.5</v>
      </c>
      <c r="L220" s="280">
        <v>805.3</v>
      </c>
      <c r="M220" s="280">
        <v>111.24518</v>
      </c>
      <c r="N220" s="1"/>
      <c r="O220" s="1"/>
    </row>
    <row r="221" spans="1:15" ht="12.75" customHeight="1">
      <c r="A221" s="30">
        <v>211</v>
      </c>
      <c r="B221" s="290" t="s">
        <v>125</v>
      </c>
      <c r="C221" s="280">
        <v>1189.2</v>
      </c>
      <c r="D221" s="281">
        <v>1191.0666666666666</v>
      </c>
      <c r="E221" s="281">
        <v>1181.1333333333332</v>
      </c>
      <c r="F221" s="281">
        <v>1173.0666666666666</v>
      </c>
      <c r="G221" s="281">
        <v>1163.1333333333332</v>
      </c>
      <c r="H221" s="281">
        <v>1199.1333333333332</v>
      </c>
      <c r="I221" s="281">
        <v>1209.0666666666666</v>
      </c>
      <c r="J221" s="281">
        <v>1217.1333333333332</v>
      </c>
      <c r="K221" s="280">
        <v>1201</v>
      </c>
      <c r="L221" s="280">
        <v>1183</v>
      </c>
      <c r="M221" s="280">
        <v>8.4985900000000001</v>
      </c>
      <c r="N221" s="1"/>
      <c r="O221" s="1"/>
    </row>
    <row r="222" spans="1:15" ht="12.75" customHeight="1">
      <c r="A222" s="30">
        <v>212</v>
      </c>
      <c r="B222" s="290" t="s">
        <v>126</v>
      </c>
      <c r="C222" s="280">
        <v>530</v>
      </c>
      <c r="D222" s="281">
        <v>529.93333333333328</v>
      </c>
      <c r="E222" s="281">
        <v>525.86666666666656</v>
      </c>
      <c r="F222" s="281">
        <v>521.73333333333323</v>
      </c>
      <c r="G222" s="281">
        <v>517.66666666666652</v>
      </c>
      <c r="H222" s="281">
        <v>534.06666666666661</v>
      </c>
      <c r="I222" s="281">
        <v>538.13333333333344</v>
      </c>
      <c r="J222" s="281">
        <v>542.26666666666665</v>
      </c>
      <c r="K222" s="280">
        <v>534</v>
      </c>
      <c r="L222" s="280">
        <v>525.79999999999995</v>
      </c>
      <c r="M222" s="280">
        <v>9.9298800000000007</v>
      </c>
      <c r="N222" s="1"/>
      <c r="O222" s="1"/>
    </row>
    <row r="223" spans="1:15" ht="12.75" customHeight="1">
      <c r="A223" s="30">
        <v>213</v>
      </c>
      <c r="B223" s="290" t="s">
        <v>262</v>
      </c>
      <c r="C223" s="280">
        <v>473.1</v>
      </c>
      <c r="D223" s="281">
        <v>471.56666666666666</v>
      </c>
      <c r="E223" s="281">
        <v>468.13333333333333</v>
      </c>
      <c r="F223" s="281">
        <v>463.16666666666669</v>
      </c>
      <c r="G223" s="281">
        <v>459.73333333333335</v>
      </c>
      <c r="H223" s="281">
        <v>476.5333333333333</v>
      </c>
      <c r="I223" s="281">
        <v>479.96666666666658</v>
      </c>
      <c r="J223" s="281">
        <v>484.93333333333328</v>
      </c>
      <c r="K223" s="280">
        <v>475</v>
      </c>
      <c r="L223" s="280">
        <v>466.6</v>
      </c>
      <c r="M223" s="280">
        <v>2.2818299999999998</v>
      </c>
      <c r="N223" s="1"/>
      <c r="O223" s="1"/>
    </row>
    <row r="224" spans="1:15" ht="12.75" customHeight="1">
      <c r="A224" s="30">
        <v>214</v>
      </c>
      <c r="B224" s="290" t="s">
        <v>384</v>
      </c>
      <c r="C224" s="280">
        <v>35.25</v>
      </c>
      <c r="D224" s="281">
        <v>35.333333333333336</v>
      </c>
      <c r="E224" s="281">
        <v>35.016666666666673</v>
      </c>
      <c r="F224" s="281">
        <v>34.783333333333339</v>
      </c>
      <c r="G224" s="281">
        <v>34.466666666666676</v>
      </c>
      <c r="H224" s="281">
        <v>35.56666666666667</v>
      </c>
      <c r="I224" s="281">
        <v>35.883333333333333</v>
      </c>
      <c r="J224" s="281">
        <v>36.116666666666667</v>
      </c>
      <c r="K224" s="280">
        <v>35.65</v>
      </c>
      <c r="L224" s="280">
        <v>35.1</v>
      </c>
      <c r="M224" s="280">
        <v>34.138100000000001</v>
      </c>
      <c r="N224" s="1"/>
      <c r="O224" s="1"/>
    </row>
    <row r="225" spans="1:15" ht="12.75" customHeight="1">
      <c r="A225" s="30">
        <v>215</v>
      </c>
      <c r="B225" s="290" t="s">
        <v>128</v>
      </c>
      <c r="C225" s="280">
        <v>36.6</v>
      </c>
      <c r="D225" s="281">
        <v>36.533333333333331</v>
      </c>
      <c r="E225" s="281">
        <v>35.916666666666664</v>
      </c>
      <c r="F225" s="281">
        <v>35.233333333333334</v>
      </c>
      <c r="G225" s="281">
        <v>34.616666666666667</v>
      </c>
      <c r="H225" s="281">
        <v>37.216666666666661</v>
      </c>
      <c r="I225" s="281">
        <v>37.833333333333336</v>
      </c>
      <c r="J225" s="281">
        <v>38.516666666666659</v>
      </c>
      <c r="K225" s="280">
        <v>37.15</v>
      </c>
      <c r="L225" s="280">
        <v>35.85</v>
      </c>
      <c r="M225" s="280">
        <v>257.67185000000001</v>
      </c>
      <c r="N225" s="1"/>
      <c r="O225" s="1"/>
    </row>
    <row r="226" spans="1:15" ht="12.75" customHeight="1">
      <c r="A226" s="30">
        <v>216</v>
      </c>
      <c r="B226" s="290" t="s">
        <v>385</v>
      </c>
      <c r="C226" s="280">
        <v>54.05</v>
      </c>
      <c r="D226" s="281">
        <v>54.066666666666663</v>
      </c>
      <c r="E226" s="281">
        <v>53.233333333333327</v>
      </c>
      <c r="F226" s="281">
        <v>52.416666666666664</v>
      </c>
      <c r="G226" s="281">
        <v>51.583333333333329</v>
      </c>
      <c r="H226" s="281">
        <v>54.883333333333326</v>
      </c>
      <c r="I226" s="281">
        <v>55.716666666666669</v>
      </c>
      <c r="J226" s="281">
        <v>56.533333333333324</v>
      </c>
      <c r="K226" s="280">
        <v>54.9</v>
      </c>
      <c r="L226" s="280">
        <v>53.25</v>
      </c>
      <c r="M226" s="280">
        <v>41.1325</v>
      </c>
      <c r="N226" s="1"/>
      <c r="O226" s="1"/>
    </row>
    <row r="227" spans="1:15" ht="12.75" customHeight="1">
      <c r="A227" s="30">
        <v>217</v>
      </c>
      <c r="B227" s="290" t="s">
        <v>386</v>
      </c>
      <c r="C227" s="280">
        <v>1001.15</v>
      </c>
      <c r="D227" s="281">
        <v>973.66666666666663</v>
      </c>
      <c r="E227" s="281">
        <v>932.63333333333321</v>
      </c>
      <c r="F227" s="281">
        <v>864.11666666666656</v>
      </c>
      <c r="G227" s="281">
        <v>823.08333333333314</v>
      </c>
      <c r="H227" s="281">
        <v>1042.1833333333334</v>
      </c>
      <c r="I227" s="281">
        <v>1083.2166666666667</v>
      </c>
      <c r="J227" s="281">
        <v>1151.7333333333333</v>
      </c>
      <c r="K227" s="280">
        <v>1014.7</v>
      </c>
      <c r="L227" s="280">
        <v>905.15</v>
      </c>
      <c r="M227" s="280">
        <v>4.2831999999999999</v>
      </c>
      <c r="N227" s="1"/>
      <c r="O227" s="1"/>
    </row>
    <row r="228" spans="1:15" ht="12.75" customHeight="1">
      <c r="A228" s="30">
        <v>218</v>
      </c>
      <c r="B228" s="290" t="s">
        <v>387</v>
      </c>
      <c r="C228" s="280">
        <v>352.45</v>
      </c>
      <c r="D228" s="281">
        <v>354.7833333333333</v>
      </c>
      <c r="E228" s="281">
        <v>345.81666666666661</v>
      </c>
      <c r="F228" s="281">
        <v>339.18333333333328</v>
      </c>
      <c r="G228" s="281">
        <v>330.21666666666658</v>
      </c>
      <c r="H228" s="281">
        <v>361.41666666666663</v>
      </c>
      <c r="I228" s="281">
        <v>370.38333333333333</v>
      </c>
      <c r="J228" s="281">
        <v>377.01666666666665</v>
      </c>
      <c r="K228" s="280">
        <v>363.75</v>
      </c>
      <c r="L228" s="280">
        <v>348.15</v>
      </c>
      <c r="M228" s="280">
        <v>12.07813</v>
      </c>
      <c r="N228" s="1"/>
      <c r="O228" s="1"/>
    </row>
    <row r="229" spans="1:15" ht="12.75" customHeight="1">
      <c r="A229" s="30">
        <v>219</v>
      </c>
      <c r="B229" s="290" t="s">
        <v>388</v>
      </c>
      <c r="C229" s="280">
        <v>1611.5</v>
      </c>
      <c r="D229" s="281">
        <v>1630.0833333333333</v>
      </c>
      <c r="E229" s="281">
        <v>1582.4166666666665</v>
      </c>
      <c r="F229" s="281">
        <v>1553.3333333333333</v>
      </c>
      <c r="G229" s="281">
        <v>1505.6666666666665</v>
      </c>
      <c r="H229" s="281">
        <v>1659.1666666666665</v>
      </c>
      <c r="I229" s="281">
        <v>1706.833333333333</v>
      </c>
      <c r="J229" s="281">
        <v>1735.9166666666665</v>
      </c>
      <c r="K229" s="280">
        <v>1677.75</v>
      </c>
      <c r="L229" s="280">
        <v>1601</v>
      </c>
      <c r="M229" s="280">
        <v>0.22094</v>
      </c>
      <c r="N229" s="1"/>
      <c r="O229" s="1"/>
    </row>
    <row r="230" spans="1:15" ht="12.75" customHeight="1">
      <c r="A230" s="30">
        <v>220</v>
      </c>
      <c r="B230" s="290" t="s">
        <v>389</v>
      </c>
      <c r="C230" s="280">
        <v>213.45</v>
      </c>
      <c r="D230" s="281">
        <v>213.43333333333331</v>
      </c>
      <c r="E230" s="281">
        <v>212.11666666666662</v>
      </c>
      <c r="F230" s="281">
        <v>210.7833333333333</v>
      </c>
      <c r="G230" s="281">
        <v>209.46666666666661</v>
      </c>
      <c r="H230" s="281">
        <v>214.76666666666662</v>
      </c>
      <c r="I230" s="281">
        <v>216.08333333333329</v>
      </c>
      <c r="J230" s="281">
        <v>217.41666666666663</v>
      </c>
      <c r="K230" s="280">
        <v>214.75</v>
      </c>
      <c r="L230" s="280">
        <v>212.1</v>
      </c>
      <c r="M230" s="280">
        <v>5.0323399999999996</v>
      </c>
      <c r="N230" s="1"/>
      <c r="O230" s="1"/>
    </row>
    <row r="231" spans="1:15" ht="12.75" customHeight="1">
      <c r="A231" s="30">
        <v>221</v>
      </c>
      <c r="B231" s="290" t="s">
        <v>390</v>
      </c>
      <c r="C231" s="280">
        <v>37.4</v>
      </c>
      <c r="D231" s="281">
        <v>37.450000000000003</v>
      </c>
      <c r="E231" s="281">
        <v>37.150000000000006</v>
      </c>
      <c r="F231" s="281">
        <v>36.900000000000006</v>
      </c>
      <c r="G231" s="281">
        <v>36.600000000000009</v>
      </c>
      <c r="H231" s="281">
        <v>37.700000000000003</v>
      </c>
      <c r="I231" s="281">
        <v>38</v>
      </c>
      <c r="J231" s="281">
        <v>38.25</v>
      </c>
      <c r="K231" s="280">
        <v>37.75</v>
      </c>
      <c r="L231" s="280">
        <v>37.200000000000003</v>
      </c>
      <c r="M231" s="280">
        <v>6.8165800000000001</v>
      </c>
      <c r="N231" s="1"/>
      <c r="O231" s="1"/>
    </row>
    <row r="232" spans="1:15" ht="12.75" customHeight="1">
      <c r="A232" s="30">
        <v>222</v>
      </c>
      <c r="B232" s="290" t="s">
        <v>137</v>
      </c>
      <c r="C232" s="280">
        <v>303.45</v>
      </c>
      <c r="D232" s="281">
        <v>303.68333333333334</v>
      </c>
      <c r="E232" s="281">
        <v>302.16666666666669</v>
      </c>
      <c r="F232" s="281">
        <v>300.88333333333333</v>
      </c>
      <c r="G232" s="281">
        <v>299.36666666666667</v>
      </c>
      <c r="H232" s="281">
        <v>304.9666666666667</v>
      </c>
      <c r="I232" s="281">
        <v>306.48333333333335</v>
      </c>
      <c r="J232" s="281">
        <v>307.76666666666671</v>
      </c>
      <c r="K232" s="280">
        <v>305.2</v>
      </c>
      <c r="L232" s="280">
        <v>302.39999999999998</v>
      </c>
      <c r="M232" s="280">
        <v>108.3907</v>
      </c>
      <c r="N232" s="1"/>
      <c r="O232" s="1"/>
    </row>
    <row r="233" spans="1:15" ht="12.75" customHeight="1">
      <c r="A233" s="30">
        <v>223</v>
      </c>
      <c r="B233" s="290" t="s">
        <v>391</v>
      </c>
      <c r="C233" s="280">
        <v>117.1</v>
      </c>
      <c r="D233" s="281">
        <v>117.66666666666667</v>
      </c>
      <c r="E233" s="281">
        <v>115.58333333333334</v>
      </c>
      <c r="F233" s="281">
        <v>114.06666666666668</v>
      </c>
      <c r="G233" s="281">
        <v>111.98333333333335</v>
      </c>
      <c r="H233" s="281">
        <v>119.18333333333334</v>
      </c>
      <c r="I233" s="281">
        <v>121.26666666666668</v>
      </c>
      <c r="J233" s="281">
        <v>122.78333333333333</v>
      </c>
      <c r="K233" s="280">
        <v>119.75</v>
      </c>
      <c r="L233" s="280">
        <v>116.15</v>
      </c>
      <c r="M233" s="280">
        <v>11.83844</v>
      </c>
      <c r="N233" s="1"/>
      <c r="O233" s="1"/>
    </row>
    <row r="234" spans="1:15" ht="12.75" customHeight="1">
      <c r="A234" s="30">
        <v>224</v>
      </c>
      <c r="B234" s="290" t="s">
        <v>392</v>
      </c>
      <c r="C234" s="280">
        <v>187.65</v>
      </c>
      <c r="D234" s="281">
        <v>187.23333333333335</v>
      </c>
      <c r="E234" s="281">
        <v>185.66666666666669</v>
      </c>
      <c r="F234" s="281">
        <v>183.68333333333334</v>
      </c>
      <c r="G234" s="281">
        <v>182.11666666666667</v>
      </c>
      <c r="H234" s="281">
        <v>189.2166666666667</v>
      </c>
      <c r="I234" s="281">
        <v>190.78333333333336</v>
      </c>
      <c r="J234" s="281">
        <v>192.76666666666671</v>
      </c>
      <c r="K234" s="280">
        <v>188.8</v>
      </c>
      <c r="L234" s="280">
        <v>185.25</v>
      </c>
      <c r="M234" s="280">
        <v>15.12523</v>
      </c>
      <c r="N234" s="1"/>
      <c r="O234" s="1"/>
    </row>
    <row r="235" spans="1:15" ht="12.75" customHeight="1">
      <c r="A235" s="30">
        <v>225</v>
      </c>
      <c r="B235" s="290" t="s">
        <v>123</v>
      </c>
      <c r="C235" s="280">
        <v>114.75</v>
      </c>
      <c r="D235" s="281">
        <v>111.33333333333333</v>
      </c>
      <c r="E235" s="281">
        <v>105.56666666666666</v>
      </c>
      <c r="F235" s="281">
        <v>96.38333333333334</v>
      </c>
      <c r="G235" s="281">
        <v>90.616666666666674</v>
      </c>
      <c r="H235" s="281">
        <v>120.51666666666665</v>
      </c>
      <c r="I235" s="281">
        <v>126.28333333333333</v>
      </c>
      <c r="J235" s="281">
        <v>135.46666666666664</v>
      </c>
      <c r="K235" s="280">
        <v>117.1</v>
      </c>
      <c r="L235" s="280">
        <v>102.15</v>
      </c>
      <c r="M235" s="280">
        <v>423.97331000000003</v>
      </c>
      <c r="N235" s="1"/>
      <c r="O235" s="1"/>
    </row>
    <row r="236" spans="1:15" ht="12.75" customHeight="1">
      <c r="A236" s="30">
        <v>226</v>
      </c>
      <c r="B236" s="290" t="s">
        <v>393</v>
      </c>
      <c r="C236" s="280">
        <v>73.2</v>
      </c>
      <c r="D236" s="281">
        <v>73.349999999999994</v>
      </c>
      <c r="E236" s="281">
        <v>71.699999999999989</v>
      </c>
      <c r="F236" s="281">
        <v>70.199999999999989</v>
      </c>
      <c r="G236" s="281">
        <v>68.549999999999983</v>
      </c>
      <c r="H236" s="281">
        <v>74.849999999999994</v>
      </c>
      <c r="I236" s="281">
        <v>76.5</v>
      </c>
      <c r="J236" s="281">
        <v>78</v>
      </c>
      <c r="K236" s="280">
        <v>75</v>
      </c>
      <c r="L236" s="280">
        <v>71.849999999999994</v>
      </c>
      <c r="M236" s="280">
        <v>109.60069</v>
      </c>
      <c r="N236" s="1"/>
      <c r="O236" s="1"/>
    </row>
    <row r="237" spans="1:15" ht="12.75" customHeight="1">
      <c r="A237" s="30">
        <v>227</v>
      </c>
      <c r="B237" s="290" t="s">
        <v>263</v>
      </c>
      <c r="C237" s="280">
        <v>4158.2</v>
      </c>
      <c r="D237" s="281">
        <v>4147.4000000000005</v>
      </c>
      <c r="E237" s="281">
        <v>4117.8000000000011</v>
      </c>
      <c r="F237" s="281">
        <v>4077.4000000000005</v>
      </c>
      <c r="G237" s="281">
        <v>4047.8000000000011</v>
      </c>
      <c r="H237" s="281">
        <v>4187.8000000000011</v>
      </c>
      <c r="I237" s="281">
        <v>4217.4000000000015</v>
      </c>
      <c r="J237" s="281">
        <v>4257.8000000000011</v>
      </c>
      <c r="K237" s="280">
        <v>4177</v>
      </c>
      <c r="L237" s="280">
        <v>4107</v>
      </c>
      <c r="M237" s="280">
        <v>1.39188</v>
      </c>
      <c r="N237" s="1"/>
      <c r="O237" s="1"/>
    </row>
    <row r="238" spans="1:15" ht="12.75" customHeight="1">
      <c r="A238" s="30">
        <v>228</v>
      </c>
      <c r="B238" s="290" t="s">
        <v>394</v>
      </c>
      <c r="C238" s="280">
        <v>177.75</v>
      </c>
      <c r="D238" s="281">
        <v>178.51666666666665</v>
      </c>
      <c r="E238" s="281">
        <v>175.0333333333333</v>
      </c>
      <c r="F238" s="281">
        <v>172.31666666666666</v>
      </c>
      <c r="G238" s="281">
        <v>168.83333333333331</v>
      </c>
      <c r="H238" s="281">
        <v>181.23333333333329</v>
      </c>
      <c r="I238" s="281">
        <v>184.71666666666664</v>
      </c>
      <c r="J238" s="281">
        <v>187.43333333333328</v>
      </c>
      <c r="K238" s="280">
        <v>182</v>
      </c>
      <c r="L238" s="280">
        <v>175.8</v>
      </c>
      <c r="M238" s="280">
        <v>16.781479999999998</v>
      </c>
      <c r="N238" s="1"/>
      <c r="O238" s="1"/>
    </row>
    <row r="239" spans="1:15" ht="12.75" customHeight="1">
      <c r="A239" s="30">
        <v>229</v>
      </c>
      <c r="B239" s="290" t="s">
        <v>395</v>
      </c>
      <c r="C239" s="280">
        <v>154.94999999999999</v>
      </c>
      <c r="D239" s="281">
        <v>155.06666666666666</v>
      </c>
      <c r="E239" s="281">
        <v>153.68333333333334</v>
      </c>
      <c r="F239" s="281">
        <v>152.41666666666669</v>
      </c>
      <c r="G239" s="281">
        <v>151.03333333333336</v>
      </c>
      <c r="H239" s="281">
        <v>156.33333333333331</v>
      </c>
      <c r="I239" s="281">
        <v>157.71666666666664</v>
      </c>
      <c r="J239" s="281">
        <v>158.98333333333329</v>
      </c>
      <c r="K239" s="280">
        <v>156.44999999999999</v>
      </c>
      <c r="L239" s="280">
        <v>153.80000000000001</v>
      </c>
      <c r="M239" s="280">
        <v>57.458069999999999</v>
      </c>
      <c r="N239" s="1"/>
      <c r="O239" s="1"/>
    </row>
    <row r="240" spans="1:15" ht="12.75" customHeight="1">
      <c r="A240" s="30">
        <v>230</v>
      </c>
      <c r="B240" s="290" t="s">
        <v>130</v>
      </c>
      <c r="C240" s="280">
        <v>263.14999999999998</v>
      </c>
      <c r="D240" s="281">
        <v>262.68333333333334</v>
      </c>
      <c r="E240" s="281">
        <v>260.86666666666667</v>
      </c>
      <c r="F240" s="281">
        <v>258.58333333333331</v>
      </c>
      <c r="G240" s="281">
        <v>256.76666666666665</v>
      </c>
      <c r="H240" s="281">
        <v>264.9666666666667</v>
      </c>
      <c r="I240" s="281">
        <v>266.78333333333342</v>
      </c>
      <c r="J240" s="281">
        <v>269.06666666666672</v>
      </c>
      <c r="K240" s="280">
        <v>264.5</v>
      </c>
      <c r="L240" s="280">
        <v>260.39999999999998</v>
      </c>
      <c r="M240" s="280">
        <v>27.122340000000001</v>
      </c>
      <c r="N240" s="1"/>
      <c r="O240" s="1"/>
    </row>
    <row r="241" spans="1:15" ht="12.75" customHeight="1">
      <c r="A241" s="30">
        <v>231</v>
      </c>
      <c r="B241" s="290" t="s">
        <v>135</v>
      </c>
      <c r="C241" s="280">
        <v>72.05</v>
      </c>
      <c r="D241" s="281">
        <v>72.2</v>
      </c>
      <c r="E241" s="281">
        <v>71.75</v>
      </c>
      <c r="F241" s="281">
        <v>71.45</v>
      </c>
      <c r="G241" s="281">
        <v>71</v>
      </c>
      <c r="H241" s="281">
        <v>72.5</v>
      </c>
      <c r="I241" s="281">
        <v>72.950000000000017</v>
      </c>
      <c r="J241" s="281">
        <v>73.25</v>
      </c>
      <c r="K241" s="280">
        <v>72.650000000000006</v>
      </c>
      <c r="L241" s="280">
        <v>71.900000000000006</v>
      </c>
      <c r="M241" s="280">
        <v>117.15079</v>
      </c>
      <c r="N241" s="1"/>
      <c r="O241" s="1"/>
    </row>
    <row r="242" spans="1:15" ht="12.75" customHeight="1">
      <c r="A242" s="30">
        <v>232</v>
      </c>
      <c r="B242" s="290" t="s">
        <v>396</v>
      </c>
      <c r="C242" s="280">
        <v>17.149999999999999</v>
      </c>
      <c r="D242" s="281">
        <v>17.249999999999996</v>
      </c>
      <c r="E242" s="281">
        <v>17.049999999999994</v>
      </c>
      <c r="F242" s="281">
        <v>16.949999999999996</v>
      </c>
      <c r="G242" s="281">
        <v>16.749999999999993</v>
      </c>
      <c r="H242" s="281">
        <v>17.349999999999994</v>
      </c>
      <c r="I242" s="281">
        <v>17.549999999999997</v>
      </c>
      <c r="J242" s="281">
        <v>17.649999999999995</v>
      </c>
      <c r="K242" s="280">
        <v>17.45</v>
      </c>
      <c r="L242" s="280">
        <v>17.149999999999999</v>
      </c>
      <c r="M242" s="280">
        <v>10.110469999999999</v>
      </c>
      <c r="N242" s="1"/>
      <c r="O242" s="1"/>
    </row>
    <row r="243" spans="1:15" ht="12.75" customHeight="1">
      <c r="A243" s="30">
        <v>233</v>
      </c>
      <c r="B243" s="290" t="s">
        <v>136</v>
      </c>
      <c r="C243" s="280">
        <v>602.5</v>
      </c>
      <c r="D243" s="281">
        <v>602.48333333333323</v>
      </c>
      <c r="E243" s="281">
        <v>598.11666666666645</v>
      </c>
      <c r="F243" s="281">
        <v>593.73333333333323</v>
      </c>
      <c r="G243" s="281">
        <v>589.36666666666645</v>
      </c>
      <c r="H243" s="281">
        <v>606.86666666666645</v>
      </c>
      <c r="I243" s="281">
        <v>611.23333333333323</v>
      </c>
      <c r="J243" s="281">
        <v>615.61666666666645</v>
      </c>
      <c r="K243" s="280">
        <v>606.85</v>
      </c>
      <c r="L243" s="280">
        <v>598.1</v>
      </c>
      <c r="M243" s="280">
        <v>16.007000000000001</v>
      </c>
      <c r="N243" s="1"/>
      <c r="O243" s="1"/>
    </row>
    <row r="244" spans="1:15" ht="12.75" customHeight="1">
      <c r="A244" s="30">
        <v>234</v>
      </c>
      <c r="B244" s="290" t="s">
        <v>795</v>
      </c>
      <c r="C244" s="280">
        <v>20.399999999999999</v>
      </c>
      <c r="D244" s="281">
        <v>20.416666666666668</v>
      </c>
      <c r="E244" s="281">
        <v>20.333333333333336</v>
      </c>
      <c r="F244" s="281">
        <v>20.266666666666669</v>
      </c>
      <c r="G244" s="281">
        <v>20.183333333333337</v>
      </c>
      <c r="H244" s="281">
        <v>20.483333333333334</v>
      </c>
      <c r="I244" s="281">
        <v>20.56666666666667</v>
      </c>
      <c r="J244" s="281">
        <v>20.633333333333333</v>
      </c>
      <c r="K244" s="280">
        <v>20.5</v>
      </c>
      <c r="L244" s="280">
        <v>20.350000000000001</v>
      </c>
      <c r="M244" s="280">
        <v>15.09341</v>
      </c>
      <c r="N244" s="1"/>
      <c r="O244" s="1"/>
    </row>
    <row r="245" spans="1:15" ht="12.75" customHeight="1">
      <c r="A245" s="30">
        <v>235</v>
      </c>
      <c r="B245" s="290" t="s">
        <v>802</v>
      </c>
      <c r="C245" s="280">
        <v>1389.85</v>
      </c>
      <c r="D245" s="281">
        <v>1390.1166666666668</v>
      </c>
      <c r="E245" s="281">
        <v>1381.3333333333335</v>
      </c>
      <c r="F245" s="281">
        <v>1372.8166666666666</v>
      </c>
      <c r="G245" s="281">
        <v>1364.0333333333333</v>
      </c>
      <c r="H245" s="281">
        <v>1398.6333333333337</v>
      </c>
      <c r="I245" s="281">
        <v>1407.416666666667</v>
      </c>
      <c r="J245" s="281">
        <v>1415.9333333333338</v>
      </c>
      <c r="K245" s="280">
        <v>1398.9</v>
      </c>
      <c r="L245" s="280">
        <v>1381.6</v>
      </c>
      <c r="M245" s="280">
        <v>0.11688</v>
      </c>
      <c r="N245" s="1"/>
      <c r="O245" s="1"/>
    </row>
    <row r="246" spans="1:15" ht="12.75" customHeight="1">
      <c r="A246" s="30">
        <v>236</v>
      </c>
      <c r="B246" s="290" t="s">
        <v>397</v>
      </c>
      <c r="C246" s="280">
        <v>137.55000000000001</v>
      </c>
      <c r="D246" s="281">
        <v>138.18333333333334</v>
      </c>
      <c r="E246" s="281">
        <v>136.11666666666667</v>
      </c>
      <c r="F246" s="281">
        <v>134.68333333333334</v>
      </c>
      <c r="G246" s="281">
        <v>132.61666666666667</v>
      </c>
      <c r="H246" s="281">
        <v>139.61666666666667</v>
      </c>
      <c r="I246" s="281">
        <v>141.68333333333334</v>
      </c>
      <c r="J246" s="281">
        <v>143.11666666666667</v>
      </c>
      <c r="K246" s="280">
        <v>140.25</v>
      </c>
      <c r="L246" s="280">
        <v>136.75</v>
      </c>
      <c r="M246" s="280">
        <v>1.5775699999999999</v>
      </c>
      <c r="N246" s="1"/>
      <c r="O246" s="1"/>
    </row>
    <row r="247" spans="1:15" ht="12.75" customHeight="1">
      <c r="A247" s="30">
        <v>237</v>
      </c>
      <c r="B247" s="290" t="s">
        <v>398</v>
      </c>
      <c r="C247" s="280">
        <v>382.4</v>
      </c>
      <c r="D247" s="281">
        <v>381.98333333333335</v>
      </c>
      <c r="E247" s="281">
        <v>377.9666666666667</v>
      </c>
      <c r="F247" s="281">
        <v>373.53333333333336</v>
      </c>
      <c r="G247" s="281">
        <v>369.51666666666671</v>
      </c>
      <c r="H247" s="281">
        <v>386.41666666666669</v>
      </c>
      <c r="I247" s="281">
        <v>390.43333333333334</v>
      </c>
      <c r="J247" s="281">
        <v>394.86666666666667</v>
      </c>
      <c r="K247" s="280">
        <v>386</v>
      </c>
      <c r="L247" s="280">
        <v>377.55</v>
      </c>
      <c r="M247" s="280">
        <v>0.54213999999999996</v>
      </c>
      <c r="N247" s="1"/>
      <c r="O247" s="1"/>
    </row>
    <row r="248" spans="1:15" ht="12.75" customHeight="1">
      <c r="A248" s="30">
        <v>238</v>
      </c>
      <c r="B248" s="290" t="s">
        <v>129</v>
      </c>
      <c r="C248" s="280">
        <v>345.5</v>
      </c>
      <c r="D248" s="281">
        <v>348.23333333333335</v>
      </c>
      <c r="E248" s="281">
        <v>341.9666666666667</v>
      </c>
      <c r="F248" s="281">
        <v>338.43333333333334</v>
      </c>
      <c r="G248" s="281">
        <v>332.16666666666669</v>
      </c>
      <c r="H248" s="281">
        <v>351.76666666666671</v>
      </c>
      <c r="I248" s="281">
        <v>358.03333333333336</v>
      </c>
      <c r="J248" s="281">
        <v>361.56666666666672</v>
      </c>
      <c r="K248" s="280">
        <v>354.5</v>
      </c>
      <c r="L248" s="280">
        <v>344.7</v>
      </c>
      <c r="M248" s="280">
        <v>21.547039999999999</v>
      </c>
      <c r="N248" s="1"/>
      <c r="O248" s="1"/>
    </row>
    <row r="249" spans="1:15" ht="12.75" customHeight="1">
      <c r="A249" s="30">
        <v>239</v>
      </c>
      <c r="B249" s="290" t="s">
        <v>133</v>
      </c>
      <c r="C249" s="280">
        <v>223.05</v>
      </c>
      <c r="D249" s="281">
        <v>223</v>
      </c>
      <c r="E249" s="281">
        <v>221.55</v>
      </c>
      <c r="F249" s="281">
        <v>220.05</v>
      </c>
      <c r="G249" s="281">
        <v>218.60000000000002</v>
      </c>
      <c r="H249" s="281">
        <v>224.5</v>
      </c>
      <c r="I249" s="281">
        <v>225.95</v>
      </c>
      <c r="J249" s="281">
        <v>227.45</v>
      </c>
      <c r="K249" s="280">
        <v>224.45</v>
      </c>
      <c r="L249" s="280">
        <v>221.5</v>
      </c>
      <c r="M249" s="280">
        <v>22.102150000000002</v>
      </c>
      <c r="N249" s="1"/>
      <c r="O249" s="1"/>
    </row>
    <row r="250" spans="1:15" ht="12.75" customHeight="1">
      <c r="A250" s="30">
        <v>240</v>
      </c>
      <c r="B250" s="290" t="s">
        <v>132</v>
      </c>
      <c r="C250" s="280">
        <v>1017.7</v>
      </c>
      <c r="D250" s="281">
        <v>1008.9333333333334</v>
      </c>
      <c r="E250" s="281">
        <v>997.86666666666679</v>
      </c>
      <c r="F250" s="281">
        <v>978.03333333333342</v>
      </c>
      <c r="G250" s="281">
        <v>966.96666666666681</v>
      </c>
      <c r="H250" s="281">
        <v>1028.7666666666669</v>
      </c>
      <c r="I250" s="281">
        <v>1039.8333333333335</v>
      </c>
      <c r="J250" s="281">
        <v>1059.6666666666667</v>
      </c>
      <c r="K250" s="280">
        <v>1020</v>
      </c>
      <c r="L250" s="280">
        <v>989.1</v>
      </c>
      <c r="M250" s="280">
        <v>70.014899999999997</v>
      </c>
      <c r="N250" s="1"/>
      <c r="O250" s="1"/>
    </row>
    <row r="251" spans="1:15" ht="12.75" customHeight="1">
      <c r="A251" s="30">
        <v>241</v>
      </c>
      <c r="B251" s="290" t="s">
        <v>399</v>
      </c>
      <c r="C251" s="280">
        <v>14.4</v>
      </c>
      <c r="D251" s="281">
        <v>14.483333333333334</v>
      </c>
      <c r="E251" s="281">
        <v>14.216666666666669</v>
      </c>
      <c r="F251" s="281">
        <v>14.033333333333335</v>
      </c>
      <c r="G251" s="281">
        <v>13.766666666666669</v>
      </c>
      <c r="H251" s="281">
        <v>14.666666666666668</v>
      </c>
      <c r="I251" s="281">
        <v>14.933333333333334</v>
      </c>
      <c r="J251" s="281">
        <v>15.116666666666667</v>
      </c>
      <c r="K251" s="280">
        <v>14.75</v>
      </c>
      <c r="L251" s="280">
        <v>14.3</v>
      </c>
      <c r="M251" s="280">
        <v>22.79035</v>
      </c>
      <c r="N251" s="1"/>
      <c r="O251" s="1"/>
    </row>
    <row r="252" spans="1:15" ht="12.75" customHeight="1">
      <c r="A252" s="30">
        <v>242</v>
      </c>
      <c r="B252" s="290" t="s">
        <v>164</v>
      </c>
      <c r="C252" s="280">
        <v>4086.15</v>
      </c>
      <c r="D252" s="281">
        <v>4041.4833333333336</v>
      </c>
      <c r="E252" s="281">
        <v>3982.9666666666672</v>
      </c>
      <c r="F252" s="281">
        <v>3879.7833333333338</v>
      </c>
      <c r="G252" s="281">
        <v>3821.2666666666673</v>
      </c>
      <c r="H252" s="281">
        <v>4144.666666666667</v>
      </c>
      <c r="I252" s="281">
        <v>4203.1833333333334</v>
      </c>
      <c r="J252" s="281">
        <v>4306.3666666666668</v>
      </c>
      <c r="K252" s="280">
        <v>4100</v>
      </c>
      <c r="L252" s="280">
        <v>3938.3</v>
      </c>
      <c r="M252" s="280">
        <v>3.77156</v>
      </c>
      <c r="N252" s="1"/>
      <c r="O252" s="1"/>
    </row>
    <row r="253" spans="1:15" ht="12.75" customHeight="1">
      <c r="A253" s="30">
        <v>243</v>
      </c>
      <c r="B253" s="290" t="s">
        <v>134</v>
      </c>
      <c r="C253" s="280">
        <v>1517.4</v>
      </c>
      <c r="D253" s="281">
        <v>1510.5666666666668</v>
      </c>
      <c r="E253" s="281">
        <v>1496.6833333333336</v>
      </c>
      <c r="F253" s="281">
        <v>1475.9666666666667</v>
      </c>
      <c r="G253" s="281">
        <v>1462.0833333333335</v>
      </c>
      <c r="H253" s="281">
        <v>1531.2833333333338</v>
      </c>
      <c r="I253" s="281">
        <v>1545.166666666667</v>
      </c>
      <c r="J253" s="281">
        <v>1565.8833333333339</v>
      </c>
      <c r="K253" s="280">
        <v>1524.45</v>
      </c>
      <c r="L253" s="280">
        <v>1489.85</v>
      </c>
      <c r="M253" s="280">
        <v>66.368409999999997</v>
      </c>
      <c r="N253" s="1"/>
      <c r="O253" s="1"/>
    </row>
    <row r="254" spans="1:15" ht="12.75" customHeight="1">
      <c r="A254" s="30">
        <v>244</v>
      </c>
      <c r="B254" s="290" t="s">
        <v>400</v>
      </c>
      <c r="C254" s="280">
        <v>572.65</v>
      </c>
      <c r="D254" s="281">
        <v>571.16666666666663</v>
      </c>
      <c r="E254" s="281">
        <v>565.23333333333323</v>
      </c>
      <c r="F254" s="281">
        <v>557.81666666666661</v>
      </c>
      <c r="G254" s="281">
        <v>551.88333333333321</v>
      </c>
      <c r="H254" s="281">
        <v>578.58333333333326</v>
      </c>
      <c r="I254" s="281">
        <v>584.51666666666665</v>
      </c>
      <c r="J254" s="281">
        <v>591.93333333333328</v>
      </c>
      <c r="K254" s="280">
        <v>577.1</v>
      </c>
      <c r="L254" s="280">
        <v>563.75</v>
      </c>
      <c r="M254" s="280">
        <v>5.3134800000000002</v>
      </c>
      <c r="N254" s="1"/>
      <c r="O254" s="1"/>
    </row>
    <row r="255" spans="1:15" ht="12.75" customHeight="1">
      <c r="A255" s="30">
        <v>245</v>
      </c>
      <c r="B255" s="290" t="s">
        <v>401</v>
      </c>
      <c r="C255" s="280">
        <v>666.85</v>
      </c>
      <c r="D255" s="281">
        <v>663.9666666666667</v>
      </c>
      <c r="E255" s="281">
        <v>657.48333333333335</v>
      </c>
      <c r="F255" s="281">
        <v>648.11666666666667</v>
      </c>
      <c r="G255" s="281">
        <v>641.63333333333333</v>
      </c>
      <c r="H255" s="281">
        <v>673.33333333333337</v>
      </c>
      <c r="I255" s="281">
        <v>679.81666666666672</v>
      </c>
      <c r="J255" s="281">
        <v>689.18333333333339</v>
      </c>
      <c r="K255" s="280">
        <v>670.45</v>
      </c>
      <c r="L255" s="280">
        <v>654.6</v>
      </c>
      <c r="M255" s="280">
        <v>5.5191800000000004</v>
      </c>
      <c r="N255" s="1"/>
      <c r="O255" s="1"/>
    </row>
    <row r="256" spans="1:15" ht="12.75" customHeight="1">
      <c r="A256" s="30">
        <v>246</v>
      </c>
      <c r="B256" s="290" t="s">
        <v>131</v>
      </c>
      <c r="C256" s="280">
        <v>1843</v>
      </c>
      <c r="D256" s="281">
        <v>1826.1499999999999</v>
      </c>
      <c r="E256" s="281">
        <v>1803.8999999999996</v>
      </c>
      <c r="F256" s="281">
        <v>1764.7999999999997</v>
      </c>
      <c r="G256" s="281">
        <v>1742.5499999999995</v>
      </c>
      <c r="H256" s="281">
        <v>1865.2499999999998</v>
      </c>
      <c r="I256" s="281">
        <v>1887.5000000000002</v>
      </c>
      <c r="J256" s="281">
        <v>1926.6</v>
      </c>
      <c r="K256" s="280">
        <v>1848.4</v>
      </c>
      <c r="L256" s="280">
        <v>1787.05</v>
      </c>
      <c r="M256" s="280">
        <v>7.7722800000000003</v>
      </c>
      <c r="N256" s="1"/>
      <c r="O256" s="1"/>
    </row>
    <row r="257" spans="1:15" ht="12.75" customHeight="1">
      <c r="A257" s="30">
        <v>247</v>
      </c>
      <c r="B257" s="290" t="s">
        <v>264</v>
      </c>
      <c r="C257" s="280">
        <v>995.3</v>
      </c>
      <c r="D257" s="281">
        <v>988.19999999999993</v>
      </c>
      <c r="E257" s="281">
        <v>977.69999999999982</v>
      </c>
      <c r="F257" s="281">
        <v>960.09999999999991</v>
      </c>
      <c r="G257" s="281">
        <v>949.5999999999998</v>
      </c>
      <c r="H257" s="281">
        <v>1005.7999999999998</v>
      </c>
      <c r="I257" s="281">
        <v>1016.3000000000001</v>
      </c>
      <c r="J257" s="281">
        <v>1033.8999999999999</v>
      </c>
      <c r="K257" s="280">
        <v>998.7</v>
      </c>
      <c r="L257" s="280">
        <v>970.6</v>
      </c>
      <c r="M257" s="280">
        <v>2.3740100000000002</v>
      </c>
      <c r="N257" s="1"/>
      <c r="O257" s="1"/>
    </row>
    <row r="258" spans="1:15" ht="12.75" customHeight="1">
      <c r="A258" s="30">
        <v>248</v>
      </c>
      <c r="B258" s="290" t="s">
        <v>402</v>
      </c>
      <c r="C258" s="280">
        <v>1733.55</v>
      </c>
      <c r="D258" s="281">
        <v>1727.1166666666666</v>
      </c>
      <c r="E258" s="281">
        <v>1709.6333333333332</v>
      </c>
      <c r="F258" s="281">
        <v>1685.7166666666667</v>
      </c>
      <c r="G258" s="281">
        <v>1668.2333333333333</v>
      </c>
      <c r="H258" s="281">
        <v>1751.0333333333331</v>
      </c>
      <c r="I258" s="281">
        <v>1768.5166666666662</v>
      </c>
      <c r="J258" s="281">
        <v>1792.4333333333329</v>
      </c>
      <c r="K258" s="280">
        <v>1744.6</v>
      </c>
      <c r="L258" s="280">
        <v>1703.2</v>
      </c>
      <c r="M258" s="280">
        <v>0.32364999999999999</v>
      </c>
      <c r="N258" s="1"/>
      <c r="O258" s="1"/>
    </row>
    <row r="259" spans="1:15" ht="12.75" customHeight="1">
      <c r="A259" s="30">
        <v>249</v>
      </c>
      <c r="B259" s="290" t="s">
        <v>403</v>
      </c>
      <c r="C259" s="280">
        <v>2436.1999999999998</v>
      </c>
      <c r="D259" s="281">
        <v>2459.4666666666667</v>
      </c>
      <c r="E259" s="281">
        <v>2403.9333333333334</v>
      </c>
      <c r="F259" s="281">
        <v>2371.6666666666665</v>
      </c>
      <c r="G259" s="281">
        <v>2316.1333333333332</v>
      </c>
      <c r="H259" s="281">
        <v>2491.7333333333336</v>
      </c>
      <c r="I259" s="281">
        <v>2547.2666666666673</v>
      </c>
      <c r="J259" s="281">
        <v>2579.5333333333338</v>
      </c>
      <c r="K259" s="280">
        <v>2515</v>
      </c>
      <c r="L259" s="280">
        <v>2427.1999999999998</v>
      </c>
      <c r="M259" s="280">
        <v>1.2121999999999999</v>
      </c>
      <c r="N259" s="1"/>
      <c r="O259" s="1"/>
    </row>
    <row r="260" spans="1:15" ht="12.75" customHeight="1">
      <c r="A260" s="30">
        <v>250</v>
      </c>
      <c r="B260" s="290" t="s">
        <v>404</v>
      </c>
      <c r="C260" s="280">
        <v>436.85</v>
      </c>
      <c r="D260" s="281">
        <v>438.05</v>
      </c>
      <c r="E260" s="281">
        <v>432.1</v>
      </c>
      <c r="F260" s="281">
        <v>427.35</v>
      </c>
      <c r="G260" s="281">
        <v>421.40000000000003</v>
      </c>
      <c r="H260" s="281">
        <v>442.8</v>
      </c>
      <c r="I260" s="281">
        <v>448.74999999999994</v>
      </c>
      <c r="J260" s="281">
        <v>453.5</v>
      </c>
      <c r="K260" s="280">
        <v>444</v>
      </c>
      <c r="L260" s="280">
        <v>433.3</v>
      </c>
      <c r="M260" s="280">
        <v>3.61727</v>
      </c>
      <c r="N260" s="1"/>
      <c r="O260" s="1"/>
    </row>
    <row r="261" spans="1:15" ht="12.75" customHeight="1">
      <c r="A261" s="30">
        <v>251</v>
      </c>
      <c r="B261" s="290" t="s">
        <v>405</v>
      </c>
      <c r="C261" s="280">
        <v>340.05</v>
      </c>
      <c r="D261" s="281">
        <v>342.09999999999997</v>
      </c>
      <c r="E261" s="281">
        <v>335.39999999999992</v>
      </c>
      <c r="F261" s="281">
        <v>330.74999999999994</v>
      </c>
      <c r="G261" s="281">
        <v>324.0499999999999</v>
      </c>
      <c r="H261" s="281">
        <v>346.74999999999994</v>
      </c>
      <c r="I261" s="281">
        <v>353.45</v>
      </c>
      <c r="J261" s="281">
        <v>358.09999999999997</v>
      </c>
      <c r="K261" s="280">
        <v>348.8</v>
      </c>
      <c r="L261" s="280">
        <v>337.45</v>
      </c>
      <c r="M261" s="280">
        <v>10.2918</v>
      </c>
      <c r="N261" s="1"/>
      <c r="O261" s="1"/>
    </row>
    <row r="262" spans="1:15" ht="12.75" customHeight="1">
      <c r="A262" s="30">
        <v>252</v>
      </c>
      <c r="B262" s="290" t="s">
        <v>406</v>
      </c>
      <c r="C262" s="280">
        <v>63.1</v>
      </c>
      <c r="D262" s="281">
        <v>63.25</v>
      </c>
      <c r="E262" s="281">
        <v>62.6</v>
      </c>
      <c r="F262" s="281">
        <v>62.1</v>
      </c>
      <c r="G262" s="281">
        <v>61.45</v>
      </c>
      <c r="H262" s="281">
        <v>63.75</v>
      </c>
      <c r="I262" s="281">
        <v>64.400000000000006</v>
      </c>
      <c r="J262" s="281">
        <v>64.900000000000006</v>
      </c>
      <c r="K262" s="280">
        <v>63.9</v>
      </c>
      <c r="L262" s="280">
        <v>62.75</v>
      </c>
      <c r="M262" s="280">
        <v>3.8803899999999998</v>
      </c>
      <c r="N262" s="1"/>
      <c r="O262" s="1"/>
    </row>
    <row r="263" spans="1:15" ht="12.75" customHeight="1">
      <c r="A263" s="30">
        <v>253</v>
      </c>
      <c r="B263" s="290" t="s">
        <v>265</v>
      </c>
      <c r="C263" s="280">
        <v>242.8</v>
      </c>
      <c r="D263" s="281">
        <v>238.23333333333335</v>
      </c>
      <c r="E263" s="281">
        <v>232.06666666666669</v>
      </c>
      <c r="F263" s="281">
        <v>221.33333333333334</v>
      </c>
      <c r="G263" s="281">
        <v>215.16666666666669</v>
      </c>
      <c r="H263" s="281">
        <v>248.9666666666667</v>
      </c>
      <c r="I263" s="281">
        <v>255.13333333333333</v>
      </c>
      <c r="J263" s="281">
        <v>265.86666666666667</v>
      </c>
      <c r="K263" s="280">
        <v>244.4</v>
      </c>
      <c r="L263" s="280">
        <v>227.5</v>
      </c>
      <c r="M263" s="280">
        <v>28.38382</v>
      </c>
      <c r="N263" s="1"/>
      <c r="O263" s="1"/>
    </row>
    <row r="264" spans="1:15" ht="12.75" customHeight="1">
      <c r="A264" s="30">
        <v>254</v>
      </c>
      <c r="B264" s="290" t="s">
        <v>139</v>
      </c>
      <c r="C264" s="280">
        <v>616.70000000000005</v>
      </c>
      <c r="D264" s="281">
        <v>615.56666666666672</v>
      </c>
      <c r="E264" s="281">
        <v>604.18333333333339</v>
      </c>
      <c r="F264" s="281">
        <v>591.66666666666663</v>
      </c>
      <c r="G264" s="281">
        <v>580.2833333333333</v>
      </c>
      <c r="H264" s="281">
        <v>628.08333333333348</v>
      </c>
      <c r="I264" s="281">
        <v>639.46666666666692</v>
      </c>
      <c r="J264" s="281">
        <v>651.98333333333358</v>
      </c>
      <c r="K264" s="280">
        <v>626.95000000000005</v>
      </c>
      <c r="L264" s="280">
        <v>603.04999999999995</v>
      </c>
      <c r="M264" s="280">
        <v>51.045029999999997</v>
      </c>
      <c r="N264" s="1"/>
      <c r="O264" s="1"/>
    </row>
    <row r="265" spans="1:15" ht="12.75" customHeight="1">
      <c r="A265" s="30">
        <v>255</v>
      </c>
      <c r="B265" s="290" t="s">
        <v>407</v>
      </c>
      <c r="C265" s="280">
        <v>128.44999999999999</v>
      </c>
      <c r="D265" s="281">
        <v>128.06666666666666</v>
      </c>
      <c r="E265" s="281">
        <v>125.63333333333333</v>
      </c>
      <c r="F265" s="281">
        <v>122.81666666666666</v>
      </c>
      <c r="G265" s="281">
        <v>120.38333333333333</v>
      </c>
      <c r="H265" s="281">
        <v>130.88333333333333</v>
      </c>
      <c r="I265" s="281">
        <v>133.31666666666666</v>
      </c>
      <c r="J265" s="281">
        <v>136.13333333333333</v>
      </c>
      <c r="K265" s="280">
        <v>130.5</v>
      </c>
      <c r="L265" s="280">
        <v>125.25</v>
      </c>
      <c r="M265" s="280">
        <v>31.592739999999999</v>
      </c>
      <c r="N265" s="1"/>
      <c r="O265" s="1"/>
    </row>
    <row r="266" spans="1:15" ht="12.75" customHeight="1">
      <c r="A266" s="30">
        <v>256</v>
      </c>
      <c r="B266" s="290" t="s">
        <v>408</v>
      </c>
      <c r="C266" s="280">
        <v>114.4</v>
      </c>
      <c r="D266" s="281">
        <v>115.03333333333335</v>
      </c>
      <c r="E266" s="281">
        <v>113.06666666666669</v>
      </c>
      <c r="F266" s="281">
        <v>111.73333333333335</v>
      </c>
      <c r="G266" s="281">
        <v>109.76666666666669</v>
      </c>
      <c r="H266" s="281">
        <v>116.36666666666669</v>
      </c>
      <c r="I266" s="281">
        <v>118.33333333333336</v>
      </c>
      <c r="J266" s="281">
        <v>119.66666666666669</v>
      </c>
      <c r="K266" s="280">
        <v>117</v>
      </c>
      <c r="L266" s="280">
        <v>113.7</v>
      </c>
      <c r="M266" s="280">
        <v>9.2388899999999996</v>
      </c>
      <c r="N266" s="1"/>
      <c r="O266" s="1"/>
    </row>
    <row r="267" spans="1:15" ht="12.75" customHeight="1">
      <c r="A267" s="30">
        <v>257</v>
      </c>
      <c r="B267" s="290" t="s">
        <v>138</v>
      </c>
      <c r="C267" s="280">
        <v>377.2</v>
      </c>
      <c r="D267" s="281">
        <v>373.81666666666666</v>
      </c>
      <c r="E267" s="281">
        <v>368.63333333333333</v>
      </c>
      <c r="F267" s="281">
        <v>360.06666666666666</v>
      </c>
      <c r="G267" s="281">
        <v>354.88333333333333</v>
      </c>
      <c r="H267" s="281">
        <v>382.38333333333333</v>
      </c>
      <c r="I267" s="281">
        <v>387.56666666666661</v>
      </c>
      <c r="J267" s="281">
        <v>396.13333333333333</v>
      </c>
      <c r="K267" s="280">
        <v>379</v>
      </c>
      <c r="L267" s="280">
        <v>365.25</v>
      </c>
      <c r="M267" s="280">
        <v>59.277859999999997</v>
      </c>
      <c r="N267" s="1"/>
      <c r="O267" s="1"/>
    </row>
    <row r="268" spans="1:15" ht="12.75" customHeight="1">
      <c r="A268" s="30">
        <v>258</v>
      </c>
      <c r="B268" s="290" t="s">
        <v>140</v>
      </c>
      <c r="C268" s="280">
        <v>565.45000000000005</v>
      </c>
      <c r="D268" s="281">
        <v>575.13333333333333</v>
      </c>
      <c r="E268" s="281">
        <v>552.56666666666661</v>
      </c>
      <c r="F268" s="281">
        <v>539.68333333333328</v>
      </c>
      <c r="G268" s="281">
        <v>517.11666666666656</v>
      </c>
      <c r="H268" s="281">
        <v>588.01666666666665</v>
      </c>
      <c r="I268" s="281">
        <v>610.58333333333348</v>
      </c>
      <c r="J268" s="281">
        <v>623.4666666666667</v>
      </c>
      <c r="K268" s="280">
        <v>597.70000000000005</v>
      </c>
      <c r="L268" s="280">
        <v>562.25</v>
      </c>
      <c r="M268" s="280">
        <v>87.849109999999996</v>
      </c>
      <c r="N268" s="1"/>
      <c r="O268" s="1"/>
    </row>
    <row r="269" spans="1:15" ht="12.75" customHeight="1">
      <c r="A269" s="30">
        <v>259</v>
      </c>
      <c r="B269" s="290" t="s">
        <v>803</v>
      </c>
      <c r="C269" s="280">
        <v>506.8</v>
      </c>
      <c r="D269" s="281">
        <v>506.3</v>
      </c>
      <c r="E269" s="281">
        <v>500.70000000000005</v>
      </c>
      <c r="F269" s="281">
        <v>494.6</v>
      </c>
      <c r="G269" s="281">
        <v>489.00000000000006</v>
      </c>
      <c r="H269" s="281">
        <v>512.40000000000009</v>
      </c>
      <c r="I269" s="281">
        <v>518</v>
      </c>
      <c r="J269" s="281">
        <v>524.1</v>
      </c>
      <c r="K269" s="280">
        <v>511.9</v>
      </c>
      <c r="L269" s="280">
        <v>500.2</v>
      </c>
      <c r="M269" s="280">
        <v>3.9620000000000002</v>
      </c>
      <c r="N269" s="1"/>
      <c r="O269" s="1"/>
    </row>
    <row r="270" spans="1:15" ht="12.75" customHeight="1">
      <c r="A270" s="30">
        <v>260</v>
      </c>
      <c r="B270" s="290" t="s">
        <v>804</v>
      </c>
      <c r="C270" s="280">
        <v>356</v>
      </c>
      <c r="D270" s="281">
        <v>355.41666666666669</v>
      </c>
      <c r="E270" s="281">
        <v>352.63333333333338</v>
      </c>
      <c r="F270" s="281">
        <v>349.26666666666671</v>
      </c>
      <c r="G270" s="281">
        <v>346.48333333333341</v>
      </c>
      <c r="H270" s="281">
        <v>358.78333333333336</v>
      </c>
      <c r="I270" s="281">
        <v>361.56666666666666</v>
      </c>
      <c r="J270" s="281">
        <v>364.93333333333334</v>
      </c>
      <c r="K270" s="280">
        <v>358.2</v>
      </c>
      <c r="L270" s="280">
        <v>352.05</v>
      </c>
      <c r="M270" s="280">
        <v>0.42852000000000001</v>
      </c>
      <c r="N270" s="1"/>
      <c r="O270" s="1"/>
    </row>
    <row r="271" spans="1:15" ht="12.75" customHeight="1">
      <c r="A271" s="30">
        <v>261</v>
      </c>
      <c r="B271" s="290" t="s">
        <v>409</v>
      </c>
      <c r="C271" s="280">
        <v>562.29999999999995</v>
      </c>
      <c r="D271" s="281">
        <v>562.11666666666667</v>
      </c>
      <c r="E271" s="281">
        <v>558.33333333333337</v>
      </c>
      <c r="F271" s="281">
        <v>554.36666666666667</v>
      </c>
      <c r="G271" s="281">
        <v>550.58333333333337</v>
      </c>
      <c r="H271" s="281">
        <v>566.08333333333337</v>
      </c>
      <c r="I271" s="281">
        <v>569.86666666666667</v>
      </c>
      <c r="J271" s="281">
        <v>573.83333333333337</v>
      </c>
      <c r="K271" s="280">
        <v>565.9</v>
      </c>
      <c r="L271" s="280">
        <v>558.15</v>
      </c>
      <c r="M271" s="280">
        <v>2.09409</v>
      </c>
      <c r="N271" s="1"/>
      <c r="O271" s="1"/>
    </row>
    <row r="272" spans="1:15" ht="12.75" customHeight="1">
      <c r="A272" s="30">
        <v>262</v>
      </c>
      <c r="B272" s="290" t="s">
        <v>410</v>
      </c>
      <c r="C272" s="280">
        <v>169.05</v>
      </c>
      <c r="D272" s="281">
        <v>168.56666666666666</v>
      </c>
      <c r="E272" s="281">
        <v>166.03333333333333</v>
      </c>
      <c r="F272" s="281">
        <v>163.01666666666668</v>
      </c>
      <c r="G272" s="281">
        <v>160.48333333333335</v>
      </c>
      <c r="H272" s="281">
        <v>171.58333333333331</v>
      </c>
      <c r="I272" s="281">
        <v>174.11666666666662</v>
      </c>
      <c r="J272" s="281">
        <v>177.1333333333333</v>
      </c>
      <c r="K272" s="280">
        <v>171.1</v>
      </c>
      <c r="L272" s="280">
        <v>165.55</v>
      </c>
      <c r="M272" s="280">
        <v>2.7720099999999999</v>
      </c>
      <c r="N272" s="1"/>
      <c r="O272" s="1"/>
    </row>
    <row r="273" spans="1:15" ht="12.75" customHeight="1">
      <c r="A273" s="30">
        <v>263</v>
      </c>
      <c r="B273" s="290" t="s">
        <v>411</v>
      </c>
      <c r="C273" s="280">
        <v>578.15</v>
      </c>
      <c r="D273" s="281">
        <v>575.83333333333337</v>
      </c>
      <c r="E273" s="281">
        <v>558.91666666666674</v>
      </c>
      <c r="F273" s="281">
        <v>539.68333333333339</v>
      </c>
      <c r="G273" s="281">
        <v>522.76666666666677</v>
      </c>
      <c r="H273" s="281">
        <v>595.06666666666672</v>
      </c>
      <c r="I273" s="281">
        <v>611.98333333333346</v>
      </c>
      <c r="J273" s="281">
        <v>631.2166666666667</v>
      </c>
      <c r="K273" s="280">
        <v>592.75</v>
      </c>
      <c r="L273" s="280">
        <v>556.6</v>
      </c>
      <c r="M273" s="280">
        <v>11.02937</v>
      </c>
      <c r="N273" s="1"/>
      <c r="O273" s="1"/>
    </row>
    <row r="274" spans="1:15" ht="12.75" customHeight="1">
      <c r="A274" s="30">
        <v>264</v>
      </c>
      <c r="B274" s="290" t="s">
        <v>412</v>
      </c>
      <c r="C274" s="280">
        <v>1247.0999999999999</v>
      </c>
      <c r="D274" s="281">
        <v>1240.9833333333333</v>
      </c>
      <c r="E274" s="281">
        <v>1224.1166666666668</v>
      </c>
      <c r="F274" s="281">
        <v>1201.1333333333334</v>
      </c>
      <c r="G274" s="281">
        <v>1184.2666666666669</v>
      </c>
      <c r="H274" s="281">
        <v>1263.9666666666667</v>
      </c>
      <c r="I274" s="281">
        <v>1280.833333333333</v>
      </c>
      <c r="J274" s="281">
        <v>1303.8166666666666</v>
      </c>
      <c r="K274" s="280">
        <v>1257.8499999999999</v>
      </c>
      <c r="L274" s="280">
        <v>1218</v>
      </c>
      <c r="M274" s="280">
        <v>5.8764200000000004</v>
      </c>
      <c r="N274" s="1"/>
      <c r="O274" s="1"/>
    </row>
    <row r="275" spans="1:15" ht="12.75" customHeight="1">
      <c r="A275" s="30">
        <v>265</v>
      </c>
      <c r="B275" s="290" t="s">
        <v>413</v>
      </c>
      <c r="C275" s="280">
        <v>257.35000000000002</v>
      </c>
      <c r="D275" s="281">
        <v>255.66666666666666</v>
      </c>
      <c r="E275" s="281">
        <v>252.48333333333329</v>
      </c>
      <c r="F275" s="281">
        <v>247.61666666666665</v>
      </c>
      <c r="G275" s="281">
        <v>244.43333333333328</v>
      </c>
      <c r="H275" s="281">
        <v>260.5333333333333</v>
      </c>
      <c r="I275" s="281">
        <v>263.71666666666664</v>
      </c>
      <c r="J275" s="281">
        <v>268.58333333333331</v>
      </c>
      <c r="K275" s="280">
        <v>258.85000000000002</v>
      </c>
      <c r="L275" s="280">
        <v>250.8</v>
      </c>
      <c r="M275" s="280">
        <v>1.06427</v>
      </c>
      <c r="N275" s="1"/>
      <c r="O275" s="1"/>
    </row>
    <row r="276" spans="1:15" ht="12.75" customHeight="1">
      <c r="A276" s="30">
        <v>266</v>
      </c>
      <c r="B276" s="290" t="s">
        <v>414</v>
      </c>
      <c r="C276" s="280">
        <v>536</v>
      </c>
      <c r="D276" s="281">
        <v>536.91666666666663</v>
      </c>
      <c r="E276" s="281">
        <v>530.33333333333326</v>
      </c>
      <c r="F276" s="281">
        <v>524.66666666666663</v>
      </c>
      <c r="G276" s="281">
        <v>518.08333333333326</v>
      </c>
      <c r="H276" s="281">
        <v>542.58333333333326</v>
      </c>
      <c r="I276" s="281">
        <v>549.16666666666652</v>
      </c>
      <c r="J276" s="281">
        <v>554.83333333333326</v>
      </c>
      <c r="K276" s="280">
        <v>543.5</v>
      </c>
      <c r="L276" s="280">
        <v>531.25</v>
      </c>
      <c r="M276" s="280">
        <v>14.393330000000001</v>
      </c>
      <c r="N276" s="1"/>
      <c r="O276" s="1"/>
    </row>
    <row r="277" spans="1:15" ht="12.75" customHeight="1">
      <c r="A277" s="30">
        <v>267</v>
      </c>
      <c r="B277" s="290" t="s">
        <v>415</v>
      </c>
      <c r="C277" s="280">
        <v>241.2</v>
      </c>
      <c r="D277" s="281">
        <v>241.38333333333333</v>
      </c>
      <c r="E277" s="281">
        <v>236.81666666666666</v>
      </c>
      <c r="F277" s="281">
        <v>232.43333333333334</v>
      </c>
      <c r="G277" s="281">
        <v>227.86666666666667</v>
      </c>
      <c r="H277" s="281">
        <v>245.76666666666665</v>
      </c>
      <c r="I277" s="281">
        <v>250.33333333333331</v>
      </c>
      <c r="J277" s="281">
        <v>254.71666666666664</v>
      </c>
      <c r="K277" s="280">
        <v>245.95</v>
      </c>
      <c r="L277" s="280">
        <v>237</v>
      </c>
      <c r="M277" s="280">
        <v>1.4094800000000001</v>
      </c>
      <c r="N277" s="1"/>
      <c r="O277" s="1"/>
    </row>
    <row r="278" spans="1:15" ht="12.75" customHeight="1">
      <c r="A278" s="30">
        <v>268</v>
      </c>
      <c r="B278" s="290" t="s">
        <v>416</v>
      </c>
      <c r="C278" s="280">
        <v>1125.2</v>
      </c>
      <c r="D278" s="281">
        <v>1120.4833333333333</v>
      </c>
      <c r="E278" s="281">
        <v>1109.9666666666667</v>
      </c>
      <c r="F278" s="281">
        <v>1094.7333333333333</v>
      </c>
      <c r="G278" s="281">
        <v>1084.2166666666667</v>
      </c>
      <c r="H278" s="281">
        <v>1135.7166666666667</v>
      </c>
      <c r="I278" s="281">
        <v>1146.2333333333336</v>
      </c>
      <c r="J278" s="281">
        <v>1161.4666666666667</v>
      </c>
      <c r="K278" s="280">
        <v>1131</v>
      </c>
      <c r="L278" s="280">
        <v>1105.25</v>
      </c>
      <c r="M278" s="280">
        <v>2.48081</v>
      </c>
      <c r="N278" s="1"/>
      <c r="O278" s="1"/>
    </row>
    <row r="279" spans="1:15" ht="12.75" customHeight="1">
      <c r="A279" s="30">
        <v>269</v>
      </c>
      <c r="B279" s="290" t="s">
        <v>417</v>
      </c>
      <c r="C279" s="280">
        <v>371.3</v>
      </c>
      <c r="D279" s="281">
        <v>370.06666666666666</v>
      </c>
      <c r="E279" s="281">
        <v>366.43333333333334</v>
      </c>
      <c r="F279" s="281">
        <v>361.56666666666666</v>
      </c>
      <c r="G279" s="281">
        <v>357.93333333333334</v>
      </c>
      <c r="H279" s="281">
        <v>374.93333333333334</v>
      </c>
      <c r="I279" s="281">
        <v>378.56666666666666</v>
      </c>
      <c r="J279" s="281">
        <v>383.43333333333334</v>
      </c>
      <c r="K279" s="280">
        <v>373.7</v>
      </c>
      <c r="L279" s="280">
        <v>365.2</v>
      </c>
      <c r="M279" s="280">
        <v>0.29719000000000001</v>
      </c>
      <c r="N279" s="1"/>
      <c r="O279" s="1"/>
    </row>
    <row r="280" spans="1:15" ht="12.75" customHeight="1">
      <c r="A280" s="30">
        <v>270</v>
      </c>
      <c r="B280" s="290" t="s">
        <v>805</v>
      </c>
      <c r="C280" s="280">
        <v>65.45</v>
      </c>
      <c r="D280" s="281">
        <v>65.61666666666666</v>
      </c>
      <c r="E280" s="281">
        <v>64.933333333333323</v>
      </c>
      <c r="F280" s="281">
        <v>64.416666666666657</v>
      </c>
      <c r="G280" s="281">
        <v>63.73333333333332</v>
      </c>
      <c r="H280" s="281">
        <v>66.133333333333326</v>
      </c>
      <c r="I280" s="281">
        <v>66.816666666666663</v>
      </c>
      <c r="J280" s="281">
        <v>67.333333333333329</v>
      </c>
      <c r="K280" s="280">
        <v>66.3</v>
      </c>
      <c r="L280" s="280">
        <v>65.099999999999994</v>
      </c>
      <c r="M280" s="280">
        <v>4.5811000000000002</v>
      </c>
      <c r="N280" s="1"/>
      <c r="O280" s="1"/>
    </row>
    <row r="281" spans="1:15" ht="12.75" customHeight="1">
      <c r="A281" s="30">
        <v>271</v>
      </c>
      <c r="B281" s="290" t="s">
        <v>418</v>
      </c>
      <c r="C281" s="280">
        <v>404.9</v>
      </c>
      <c r="D281" s="281">
        <v>403.48333333333329</v>
      </c>
      <c r="E281" s="281">
        <v>401.06666666666661</v>
      </c>
      <c r="F281" s="281">
        <v>397.23333333333329</v>
      </c>
      <c r="G281" s="281">
        <v>394.81666666666661</v>
      </c>
      <c r="H281" s="281">
        <v>407.31666666666661</v>
      </c>
      <c r="I281" s="281">
        <v>409.73333333333323</v>
      </c>
      <c r="J281" s="281">
        <v>413.56666666666661</v>
      </c>
      <c r="K281" s="280">
        <v>405.9</v>
      </c>
      <c r="L281" s="280">
        <v>399.65</v>
      </c>
      <c r="M281" s="280">
        <v>1.5112000000000001</v>
      </c>
      <c r="N281" s="1"/>
      <c r="O281" s="1"/>
    </row>
    <row r="282" spans="1:15" ht="12.75" customHeight="1">
      <c r="A282" s="30">
        <v>272</v>
      </c>
      <c r="B282" s="290" t="s">
        <v>419</v>
      </c>
      <c r="C282" s="280">
        <v>57.95</v>
      </c>
      <c r="D282" s="281">
        <v>57.516666666666673</v>
      </c>
      <c r="E282" s="281">
        <v>56.633333333333347</v>
      </c>
      <c r="F282" s="281">
        <v>55.316666666666677</v>
      </c>
      <c r="G282" s="281">
        <v>54.433333333333351</v>
      </c>
      <c r="H282" s="281">
        <v>58.833333333333343</v>
      </c>
      <c r="I282" s="281">
        <v>59.716666666666669</v>
      </c>
      <c r="J282" s="281">
        <v>61.033333333333339</v>
      </c>
      <c r="K282" s="280">
        <v>58.4</v>
      </c>
      <c r="L282" s="280">
        <v>56.2</v>
      </c>
      <c r="M282" s="280">
        <v>69.873249999999999</v>
      </c>
      <c r="N282" s="1"/>
      <c r="O282" s="1"/>
    </row>
    <row r="283" spans="1:15" ht="12.75" customHeight="1">
      <c r="A283" s="30">
        <v>273</v>
      </c>
      <c r="B283" s="290" t="s">
        <v>420</v>
      </c>
      <c r="C283" s="280">
        <v>471.5</v>
      </c>
      <c r="D283" s="281">
        <v>470.2</v>
      </c>
      <c r="E283" s="281">
        <v>465.45</v>
      </c>
      <c r="F283" s="281">
        <v>459.4</v>
      </c>
      <c r="G283" s="281">
        <v>454.65</v>
      </c>
      <c r="H283" s="281">
        <v>476.25</v>
      </c>
      <c r="I283" s="281">
        <v>481</v>
      </c>
      <c r="J283" s="281">
        <v>487.05</v>
      </c>
      <c r="K283" s="280">
        <v>474.95</v>
      </c>
      <c r="L283" s="280">
        <v>464.15</v>
      </c>
      <c r="M283" s="280">
        <v>4.2639500000000004</v>
      </c>
      <c r="N283" s="1"/>
      <c r="O283" s="1"/>
    </row>
    <row r="284" spans="1:15" ht="12.75" customHeight="1">
      <c r="A284" s="30">
        <v>274</v>
      </c>
      <c r="B284" s="290" t="s">
        <v>141</v>
      </c>
      <c r="C284" s="280">
        <v>1828.5</v>
      </c>
      <c r="D284" s="281">
        <v>1808.45</v>
      </c>
      <c r="E284" s="281">
        <v>1785.0500000000002</v>
      </c>
      <c r="F284" s="281">
        <v>1741.6000000000001</v>
      </c>
      <c r="G284" s="281">
        <v>1718.2000000000003</v>
      </c>
      <c r="H284" s="281">
        <v>1851.9</v>
      </c>
      <c r="I284" s="281">
        <v>1875.3000000000002</v>
      </c>
      <c r="J284" s="281">
        <v>1918.75</v>
      </c>
      <c r="K284" s="280">
        <v>1831.85</v>
      </c>
      <c r="L284" s="280">
        <v>1765</v>
      </c>
      <c r="M284" s="280">
        <v>21.54401</v>
      </c>
      <c r="N284" s="1"/>
      <c r="O284" s="1"/>
    </row>
    <row r="285" spans="1:15" ht="12.75" customHeight="1">
      <c r="A285" s="30">
        <v>275</v>
      </c>
      <c r="B285" s="290" t="s">
        <v>786</v>
      </c>
      <c r="C285" s="280">
        <v>1215.8499999999999</v>
      </c>
      <c r="D285" s="281">
        <v>1218.0833333333333</v>
      </c>
      <c r="E285" s="281">
        <v>1207.3666666666666</v>
      </c>
      <c r="F285" s="281">
        <v>1198.8833333333332</v>
      </c>
      <c r="G285" s="281">
        <v>1188.1666666666665</v>
      </c>
      <c r="H285" s="281">
        <v>1226.5666666666666</v>
      </c>
      <c r="I285" s="281">
        <v>1237.2833333333333</v>
      </c>
      <c r="J285" s="281">
        <v>1245.7666666666667</v>
      </c>
      <c r="K285" s="280">
        <v>1228.8</v>
      </c>
      <c r="L285" s="280">
        <v>1209.5999999999999</v>
      </c>
      <c r="M285" s="280">
        <v>0.16961999999999999</v>
      </c>
      <c r="N285" s="1"/>
      <c r="O285" s="1"/>
    </row>
    <row r="286" spans="1:15" ht="12.75" customHeight="1">
      <c r="A286" s="30">
        <v>276</v>
      </c>
      <c r="B286" s="290" t="s">
        <v>142</v>
      </c>
      <c r="C286" s="280">
        <v>74.25</v>
      </c>
      <c r="D286" s="281">
        <v>74.2</v>
      </c>
      <c r="E286" s="281">
        <v>73.050000000000011</v>
      </c>
      <c r="F286" s="281">
        <v>71.850000000000009</v>
      </c>
      <c r="G286" s="281">
        <v>70.700000000000017</v>
      </c>
      <c r="H286" s="281">
        <v>75.400000000000006</v>
      </c>
      <c r="I286" s="281">
        <v>76.550000000000011</v>
      </c>
      <c r="J286" s="281">
        <v>77.75</v>
      </c>
      <c r="K286" s="280">
        <v>75.349999999999994</v>
      </c>
      <c r="L286" s="280">
        <v>73</v>
      </c>
      <c r="M286" s="280">
        <v>107.53843000000001</v>
      </c>
      <c r="N286" s="1"/>
      <c r="O286" s="1"/>
    </row>
    <row r="287" spans="1:15" ht="12.75" customHeight="1">
      <c r="A287" s="30">
        <v>277</v>
      </c>
      <c r="B287" s="290" t="s">
        <v>147</v>
      </c>
      <c r="C287" s="280">
        <v>3399.5</v>
      </c>
      <c r="D287" s="281">
        <v>3383.9166666666665</v>
      </c>
      <c r="E287" s="281">
        <v>3343.833333333333</v>
      </c>
      <c r="F287" s="281">
        <v>3288.1666666666665</v>
      </c>
      <c r="G287" s="281">
        <v>3248.083333333333</v>
      </c>
      <c r="H287" s="281">
        <v>3439.583333333333</v>
      </c>
      <c r="I287" s="281">
        <v>3479.6666666666661</v>
      </c>
      <c r="J287" s="281">
        <v>3535.333333333333</v>
      </c>
      <c r="K287" s="280">
        <v>3424</v>
      </c>
      <c r="L287" s="280">
        <v>3328.25</v>
      </c>
      <c r="M287" s="280">
        <v>4.34457</v>
      </c>
      <c r="N287" s="1"/>
      <c r="O287" s="1"/>
    </row>
    <row r="288" spans="1:15" ht="12.75" customHeight="1">
      <c r="A288" s="30">
        <v>278</v>
      </c>
      <c r="B288" s="290" t="s">
        <v>144</v>
      </c>
      <c r="C288" s="280">
        <v>382.75</v>
      </c>
      <c r="D288" s="281">
        <v>379.45</v>
      </c>
      <c r="E288" s="281">
        <v>374.9</v>
      </c>
      <c r="F288" s="281">
        <v>367.05</v>
      </c>
      <c r="G288" s="281">
        <v>362.5</v>
      </c>
      <c r="H288" s="281">
        <v>387.29999999999995</v>
      </c>
      <c r="I288" s="281">
        <v>391.85</v>
      </c>
      <c r="J288" s="281">
        <v>399.69999999999993</v>
      </c>
      <c r="K288" s="280">
        <v>384</v>
      </c>
      <c r="L288" s="280">
        <v>371.6</v>
      </c>
      <c r="M288" s="280">
        <v>18.216449999999998</v>
      </c>
      <c r="N288" s="1"/>
      <c r="O288" s="1"/>
    </row>
    <row r="289" spans="1:15" ht="12.75" customHeight="1">
      <c r="A289" s="30">
        <v>279</v>
      </c>
      <c r="B289" s="290" t="s">
        <v>421</v>
      </c>
      <c r="C289" s="280">
        <v>10365.700000000001</v>
      </c>
      <c r="D289" s="281">
        <v>10355.916666666666</v>
      </c>
      <c r="E289" s="281">
        <v>10262.833333333332</v>
      </c>
      <c r="F289" s="281">
        <v>10159.966666666665</v>
      </c>
      <c r="G289" s="281">
        <v>10066.883333333331</v>
      </c>
      <c r="H289" s="281">
        <v>10458.783333333333</v>
      </c>
      <c r="I289" s="281">
        <v>10551.866666666665</v>
      </c>
      <c r="J289" s="281">
        <v>10654.733333333334</v>
      </c>
      <c r="K289" s="280">
        <v>10449</v>
      </c>
      <c r="L289" s="280">
        <v>10253.049999999999</v>
      </c>
      <c r="M289" s="280">
        <v>3.3680000000000002E-2</v>
      </c>
      <c r="N289" s="1"/>
      <c r="O289" s="1"/>
    </row>
    <row r="290" spans="1:15" ht="12.75" customHeight="1">
      <c r="A290" s="30">
        <v>280</v>
      </c>
      <c r="B290" s="290" t="s">
        <v>146</v>
      </c>
      <c r="C290" s="280">
        <v>4649.1000000000004</v>
      </c>
      <c r="D290" s="281">
        <v>4586.416666666667</v>
      </c>
      <c r="E290" s="281">
        <v>4512.7833333333338</v>
      </c>
      <c r="F290" s="281">
        <v>4376.4666666666672</v>
      </c>
      <c r="G290" s="281">
        <v>4302.8333333333339</v>
      </c>
      <c r="H290" s="281">
        <v>4722.7333333333336</v>
      </c>
      <c r="I290" s="281">
        <v>4796.3666666666668</v>
      </c>
      <c r="J290" s="281">
        <v>4932.6833333333334</v>
      </c>
      <c r="K290" s="280">
        <v>4660.05</v>
      </c>
      <c r="L290" s="280">
        <v>4450.1000000000004</v>
      </c>
      <c r="M290" s="280">
        <v>8.2493400000000001</v>
      </c>
      <c r="N290" s="1"/>
      <c r="O290" s="1"/>
    </row>
    <row r="291" spans="1:15" ht="12.75" customHeight="1">
      <c r="A291" s="30">
        <v>281</v>
      </c>
      <c r="B291" s="290" t="s">
        <v>145</v>
      </c>
      <c r="C291" s="280">
        <v>1801.25</v>
      </c>
      <c r="D291" s="281">
        <v>1801.3999999999999</v>
      </c>
      <c r="E291" s="281">
        <v>1786.7999999999997</v>
      </c>
      <c r="F291" s="281">
        <v>1772.35</v>
      </c>
      <c r="G291" s="281">
        <v>1757.7499999999998</v>
      </c>
      <c r="H291" s="281">
        <v>1815.8499999999997</v>
      </c>
      <c r="I291" s="281">
        <v>1830.4499999999996</v>
      </c>
      <c r="J291" s="281">
        <v>1844.8999999999996</v>
      </c>
      <c r="K291" s="280">
        <v>1816</v>
      </c>
      <c r="L291" s="280">
        <v>1786.95</v>
      </c>
      <c r="M291" s="280">
        <v>18.310590000000001</v>
      </c>
      <c r="N291" s="1"/>
      <c r="O291" s="1"/>
    </row>
    <row r="292" spans="1:15" ht="12.75" customHeight="1">
      <c r="A292" s="30">
        <v>282</v>
      </c>
      <c r="B292" s="290" t="s">
        <v>866</v>
      </c>
      <c r="C292" s="280">
        <v>371.75</v>
      </c>
      <c r="D292" s="281">
        <v>375.61666666666662</v>
      </c>
      <c r="E292" s="281">
        <v>366.33333333333326</v>
      </c>
      <c r="F292" s="281">
        <v>360.91666666666663</v>
      </c>
      <c r="G292" s="281">
        <v>351.63333333333327</v>
      </c>
      <c r="H292" s="281">
        <v>381.03333333333325</v>
      </c>
      <c r="I292" s="281">
        <v>390.31666666666666</v>
      </c>
      <c r="J292" s="281">
        <v>395.73333333333323</v>
      </c>
      <c r="K292" s="280">
        <v>384.9</v>
      </c>
      <c r="L292" s="280">
        <v>370.2</v>
      </c>
      <c r="M292" s="280">
        <v>7.4077900000000003</v>
      </c>
      <c r="N292" s="1"/>
      <c r="O292" s="1"/>
    </row>
    <row r="293" spans="1:15" ht="12.75" customHeight="1">
      <c r="A293" s="30">
        <v>283</v>
      </c>
      <c r="B293" s="290" t="s">
        <v>266</v>
      </c>
      <c r="C293" s="280">
        <v>525.25</v>
      </c>
      <c r="D293" s="281">
        <v>521</v>
      </c>
      <c r="E293" s="281">
        <v>503</v>
      </c>
      <c r="F293" s="281">
        <v>480.75</v>
      </c>
      <c r="G293" s="281">
        <v>462.75</v>
      </c>
      <c r="H293" s="281">
        <v>543.25</v>
      </c>
      <c r="I293" s="281">
        <v>561.25</v>
      </c>
      <c r="J293" s="281">
        <v>583.5</v>
      </c>
      <c r="K293" s="280">
        <v>539</v>
      </c>
      <c r="L293" s="280">
        <v>498.75</v>
      </c>
      <c r="M293" s="280">
        <v>74.183989999999994</v>
      </c>
      <c r="N293" s="1"/>
      <c r="O293" s="1"/>
    </row>
    <row r="294" spans="1:15" ht="12.75" customHeight="1">
      <c r="A294" s="30">
        <v>284</v>
      </c>
      <c r="B294" s="290" t="s">
        <v>807</v>
      </c>
      <c r="C294" s="280">
        <v>292.35000000000002</v>
      </c>
      <c r="D294" s="281">
        <v>293.89999999999998</v>
      </c>
      <c r="E294" s="281">
        <v>287.59999999999997</v>
      </c>
      <c r="F294" s="281">
        <v>282.84999999999997</v>
      </c>
      <c r="G294" s="281">
        <v>276.54999999999995</v>
      </c>
      <c r="H294" s="281">
        <v>298.64999999999998</v>
      </c>
      <c r="I294" s="281">
        <v>304.94999999999993</v>
      </c>
      <c r="J294" s="281">
        <v>309.7</v>
      </c>
      <c r="K294" s="280">
        <v>300.2</v>
      </c>
      <c r="L294" s="280">
        <v>289.14999999999998</v>
      </c>
      <c r="M294" s="280">
        <v>25.115320000000001</v>
      </c>
      <c r="N294" s="1"/>
      <c r="O294" s="1"/>
    </row>
    <row r="295" spans="1:15" ht="12.75" customHeight="1">
      <c r="A295" s="30">
        <v>285</v>
      </c>
      <c r="B295" s="290" t="s">
        <v>422</v>
      </c>
      <c r="C295" s="280">
        <v>3600.1</v>
      </c>
      <c r="D295" s="281">
        <v>3626.7333333333336</v>
      </c>
      <c r="E295" s="281">
        <v>3558.4666666666672</v>
      </c>
      <c r="F295" s="281">
        <v>3516.8333333333335</v>
      </c>
      <c r="G295" s="281">
        <v>3448.5666666666671</v>
      </c>
      <c r="H295" s="281">
        <v>3668.3666666666672</v>
      </c>
      <c r="I295" s="281">
        <v>3736.6333333333337</v>
      </c>
      <c r="J295" s="281">
        <v>3778.2666666666673</v>
      </c>
      <c r="K295" s="280">
        <v>3695</v>
      </c>
      <c r="L295" s="280">
        <v>3585.1</v>
      </c>
      <c r="M295" s="280">
        <v>0.38473000000000002</v>
      </c>
      <c r="N295" s="1"/>
      <c r="O295" s="1"/>
    </row>
    <row r="296" spans="1:15" ht="12.75" customHeight="1">
      <c r="A296" s="30">
        <v>286</v>
      </c>
      <c r="B296" s="290" t="s">
        <v>148</v>
      </c>
      <c r="C296" s="280">
        <v>641.6</v>
      </c>
      <c r="D296" s="281">
        <v>641.2833333333333</v>
      </c>
      <c r="E296" s="281">
        <v>637.56666666666661</v>
      </c>
      <c r="F296" s="281">
        <v>633.5333333333333</v>
      </c>
      <c r="G296" s="281">
        <v>629.81666666666661</v>
      </c>
      <c r="H296" s="281">
        <v>645.31666666666661</v>
      </c>
      <c r="I296" s="281">
        <v>649.0333333333333</v>
      </c>
      <c r="J296" s="281">
        <v>653.06666666666661</v>
      </c>
      <c r="K296" s="280">
        <v>645</v>
      </c>
      <c r="L296" s="280">
        <v>637.25</v>
      </c>
      <c r="M296" s="280">
        <v>4.8594499999999998</v>
      </c>
      <c r="N296" s="1"/>
      <c r="O296" s="1"/>
    </row>
    <row r="297" spans="1:15" ht="12.75" customHeight="1">
      <c r="A297" s="30">
        <v>287</v>
      </c>
      <c r="B297" s="290" t="s">
        <v>423</v>
      </c>
      <c r="C297" s="280">
        <v>1842.1</v>
      </c>
      <c r="D297" s="281">
        <v>1855.4000000000003</v>
      </c>
      <c r="E297" s="281">
        <v>1820.8500000000006</v>
      </c>
      <c r="F297" s="281">
        <v>1799.6000000000004</v>
      </c>
      <c r="G297" s="281">
        <v>1765.0500000000006</v>
      </c>
      <c r="H297" s="281">
        <v>1876.6500000000005</v>
      </c>
      <c r="I297" s="281">
        <v>1911.2000000000003</v>
      </c>
      <c r="J297" s="281">
        <v>1932.4500000000005</v>
      </c>
      <c r="K297" s="280">
        <v>1889.95</v>
      </c>
      <c r="L297" s="280">
        <v>1834.15</v>
      </c>
      <c r="M297" s="280">
        <v>0.43419000000000002</v>
      </c>
      <c r="N297" s="1"/>
      <c r="O297" s="1"/>
    </row>
    <row r="298" spans="1:15" ht="12.75" customHeight="1">
      <c r="A298" s="30">
        <v>288</v>
      </c>
      <c r="B298" s="290" t="s">
        <v>424</v>
      </c>
      <c r="C298" s="280">
        <v>39.4</v>
      </c>
      <c r="D298" s="281">
        <v>39.43333333333333</v>
      </c>
      <c r="E298" s="281">
        <v>39.016666666666659</v>
      </c>
      <c r="F298" s="281">
        <v>38.633333333333326</v>
      </c>
      <c r="G298" s="281">
        <v>38.216666666666654</v>
      </c>
      <c r="H298" s="281">
        <v>39.816666666666663</v>
      </c>
      <c r="I298" s="281">
        <v>40.233333333333334</v>
      </c>
      <c r="J298" s="281">
        <v>40.616666666666667</v>
      </c>
      <c r="K298" s="280">
        <v>39.85</v>
      </c>
      <c r="L298" s="280">
        <v>39.049999999999997</v>
      </c>
      <c r="M298" s="280">
        <v>9.4388900000000007</v>
      </c>
      <c r="N298" s="1"/>
      <c r="O298" s="1"/>
    </row>
    <row r="299" spans="1:15" ht="12.75" customHeight="1">
      <c r="A299" s="30">
        <v>289</v>
      </c>
      <c r="B299" s="290" t="s">
        <v>425</v>
      </c>
      <c r="C299" s="280">
        <v>155.30000000000001</v>
      </c>
      <c r="D299" s="281">
        <v>155.4</v>
      </c>
      <c r="E299" s="281">
        <v>154</v>
      </c>
      <c r="F299" s="281">
        <v>152.69999999999999</v>
      </c>
      <c r="G299" s="281">
        <v>151.29999999999998</v>
      </c>
      <c r="H299" s="281">
        <v>156.70000000000002</v>
      </c>
      <c r="I299" s="281">
        <v>158.10000000000005</v>
      </c>
      <c r="J299" s="281">
        <v>159.40000000000003</v>
      </c>
      <c r="K299" s="280">
        <v>156.80000000000001</v>
      </c>
      <c r="L299" s="280">
        <v>154.1</v>
      </c>
      <c r="M299" s="280">
        <v>1.47394</v>
      </c>
      <c r="N299" s="1"/>
      <c r="O299" s="1"/>
    </row>
    <row r="300" spans="1:15" ht="12.75" customHeight="1">
      <c r="A300" s="30">
        <v>290</v>
      </c>
      <c r="B300" s="290" t="s">
        <v>160</v>
      </c>
      <c r="C300" s="280">
        <v>83046.5</v>
      </c>
      <c r="D300" s="281">
        <v>82452.166666666672</v>
      </c>
      <c r="E300" s="281">
        <v>81604.333333333343</v>
      </c>
      <c r="F300" s="281">
        <v>80162.166666666672</v>
      </c>
      <c r="G300" s="281">
        <v>79314.333333333343</v>
      </c>
      <c r="H300" s="281">
        <v>83894.333333333343</v>
      </c>
      <c r="I300" s="281">
        <v>84742.166666666686</v>
      </c>
      <c r="J300" s="281">
        <v>86184.333333333343</v>
      </c>
      <c r="K300" s="280">
        <v>83300</v>
      </c>
      <c r="L300" s="280">
        <v>81010</v>
      </c>
      <c r="M300" s="280">
        <v>0.14509</v>
      </c>
      <c r="N300" s="1"/>
      <c r="O300" s="1"/>
    </row>
    <row r="301" spans="1:15" ht="12.75" customHeight="1">
      <c r="A301" s="30">
        <v>291</v>
      </c>
      <c r="B301" s="290" t="s">
        <v>867</v>
      </c>
      <c r="C301" s="280">
        <v>1225.0999999999999</v>
      </c>
      <c r="D301" s="281">
        <v>1226.6833333333334</v>
      </c>
      <c r="E301" s="281">
        <v>1215.1666666666667</v>
      </c>
      <c r="F301" s="281">
        <v>1205.2333333333333</v>
      </c>
      <c r="G301" s="281">
        <v>1193.7166666666667</v>
      </c>
      <c r="H301" s="281">
        <v>1236.6166666666668</v>
      </c>
      <c r="I301" s="281">
        <v>1248.1333333333332</v>
      </c>
      <c r="J301" s="281">
        <v>1258.0666666666668</v>
      </c>
      <c r="K301" s="280">
        <v>1238.2</v>
      </c>
      <c r="L301" s="280">
        <v>1216.75</v>
      </c>
      <c r="M301" s="280">
        <v>0.64200999999999997</v>
      </c>
      <c r="N301" s="1"/>
      <c r="O301" s="1"/>
    </row>
    <row r="302" spans="1:15" ht="12.75" customHeight="1">
      <c r="A302" s="30">
        <v>292</v>
      </c>
      <c r="B302" s="290" t="s">
        <v>806</v>
      </c>
      <c r="C302" s="280">
        <v>1171.0999999999999</v>
      </c>
      <c r="D302" s="281">
        <v>1168.3666666666666</v>
      </c>
      <c r="E302" s="281">
        <v>1147.7333333333331</v>
      </c>
      <c r="F302" s="281">
        <v>1124.3666666666666</v>
      </c>
      <c r="G302" s="281">
        <v>1103.7333333333331</v>
      </c>
      <c r="H302" s="281">
        <v>1191.7333333333331</v>
      </c>
      <c r="I302" s="281">
        <v>1212.3666666666668</v>
      </c>
      <c r="J302" s="281">
        <v>1235.7333333333331</v>
      </c>
      <c r="K302" s="280">
        <v>1189</v>
      </c>
      <c r="L302" s="280">
        <v>1145</v>
      </c>
      <c r="M302" s="280">
        <v>3.3452500000000001</v>
      </c>
      <c r="N302" s="1"/>
      <c r="O302" s="1"/>
    </row>
    <row r="303" spans="1:15" ht="12.75" customHeight="1">
      <c r="A303" s="30">
        <v>293</v>
      </c>
      <c r="B303" s="290" t="s">
        <v>157</v>
      </c>
      <c r="C303" s="280">
        <v>747.65</v>
      </c>
      <c r="D303" s="281">
        <v>747.51666666666677</v>
      </c>
      <c r="E303" s="281">
        <v>738.53333333333353</v>
      </c>
      <c r="F303" s="281">
        <v>729.41666666666674</v>
      </c>
      <c r="G303" s="281">
        <v>720.43333333333351</v>
      </c>
      <c r="H303" s="281">
        <v>756.63333333333355</v>
      </c>
      <c r="I303" s="281">
        <v>765.6166666666669</v>
      </c>
      <c r="J303" s="281">
        <v>774.73333333333358</v>
      </c>
      <c r="K303" s="280">
        <v>756.5</v>
      </c>
      <c r="L303" s="280">
        <v>738.4</v>
      </c>
      <c r="M303" s="280">
        <v>2.5568</v>
      </c>
      <c r="N303" s="1"/>
      <c r="O303" s="1"/>
    </row>
    <row r="304" spans="1:15" ht="12.75" customHeight="1">
      <c r="A304" s="30">
        <v>294</v>
      </c>
      <c r="B304" s="290" t="s">
        <v>150</v>
      </c>
      <c r="C304" s="280">
        <v>197.2</v>
      </c>
      <c r="D304" s="281">
        <v>198.79999999999998</v>
      </c>
      <c r="E304" s="281">
        <v>190.24999999999997</v>
      </c>
      <c r="F304" s="281">
        <v>183.29999999999998</v>
      </c>
      <c r="G304" s="281">
        <v>174.74999999999997</v>
      </c>
      <c r="H304" s="281">
        <v>205.74999999999997</v>
      </c>
      <c r="I304" s="281">
        <v>214.29999999999998</v>
      </c>
      <c r="J304" s="281">
        <v>221.24999999999997</v>
      </c>
      <c r="K304" s="280">
        <v>207.35</v>
      </c>
      <c r="L304" s="280">
        <v>191.85</v>
      </c>
      <c r="M304" s="280">
        <v>174.25816</v>
      </c>
      <c r="N304" s="1"/>
      <c r="O304" s="1"/>
    </row>
    <row r="305" spans="1:15" ht="12.75" customHeight="1">
      <c r="A305" s="30">
        <v>295</v>
      </c>
      <c r="B305" s="290" t="s">
        <v>149</v>
      </c>
      <c r="C305" s="280">
        <v>1149.1500000000001</v>
      </c>
      <c r="D305" s="281">
        <v>1145.5</v>
      </c>
      <c r="E305" s="281">
        <v>1139</v>
      </c>
      <c r="F305" s="281">
        <v>1128.8499999999999</v>
      </c>
      <c r="G305" s="281">
        <v>1122.3499999999999</v>
      </c>
      <c r="H305" s="281">
        <v>1155.6500000000001</v>
      </c>
      <c r="I305" s="281">
        <v>1162.1500000000001</v>
      </c>
      <c r="J305" s="281">
        <v>1172.3000000000002</v>
      </c>
      <c r="K305" s="280">
        <v>1152</v>
      </c>
      <c r="L305" s="280">
        <v>1135.3499999999999</v>
      </c>
      <c r="M305" s="280">
        <v>19.296749999999999</v>
      </c>
      <c r="N305" s="1"/>
      <c r="O305" s="1"/>
    </row>
    <row r="306" spans="1:15" ht="12.75" customHeight="1">
      <c r="A306" s="30">
        <v>296</v>
      </c>
      <c r="B306" s="290" t="s">
        <v>426</v>
      </c>
      <c r="C306" s="280">
        <v>257.60000000000002</v>
      </c>
      <c r="D306" s="281">
        <v>259.5</v>
      </c>
      <c r="E306" s="281">
        <v>254.10000000000002</v>
      </c>
      <c r="F306" s="281">
        <v>250.60000000000002</v>
      </c>
      <c r="G306" s="281">
        <v>245.20000000000005</v>
      </c>
      <c r="H306" s="281">
        <v>263</v>
      </c>
      <c r="I306" s="281">
        <v>268.39999999999998</v>
      </c>
      <c r="J306" s="281">
        <v>271.89999999999998</v>
      </c>
      <c r="K306" s="280">
        <v>264.89999999999998</v>
      </c>
      <c r="L306" s="280">
        <v>256</v>
      </c>
      <c r="M306" s="280">
        <v>3.4691200000000002</v>
      </c>
      <c r="N306" s="1"/>
      <c r="O306" s="1"/>
    </row>
    <row r="307" spans="1:15" ht="12.75" customHeight="1">
      <c r="A307" s="30">
        <v>297</v>
      </c>
      <c r="B307" s="290" t="s">
        <v>427</v>
      </c>
      <c r="C307" s="280">
        <v>233.25</v>
      </c>
      <c r="D307" s="281">
        <v>233.36666666666667</v>
      </c>
      <c r="E307" s="281">
        <v>230.88333333333335</v>
      </c>
      <c r="F307" s="281">
        <v>228.51666666666668</v>
      </c>
      <c r="G307" s="281">
        <v>226.03333333333336</v>
      </c>
      <c r="H307" s="281">
        <v>235.73333333333335</v>
      </c>
      <c r="I307" s="281">
        <v>238.2166666666667</v>
      </c>
      <c r="J307" s="281">
        <v>240.58333333333334</v>
      </c>
      <c r="K307" s="280">
        <v>235.85</v>
      </c>
      <c r="L307" s="280">
        <v>231</v>
      </c>
      <c r="M307" s="280">
        <v>2.17963</v>
      </c>
      <c r="N307" s="1"/>
      <c r="O307" s="1"/>
    </row>
    <row r="308" spans="1:15" ht="12.75" customHeight="1">
      <c r="A308" s="30">
        <v>298</v>
      </c>
      <c r="B308" s="290" t="s">
        <v>428</v>
      </c>
      <c r="C308" s="280">
        <v>474</v>
      </c>
      <c r="D308" s="281">
        <v>473.05</v>
      </c>
      <c r="E308" s="281">
        <v>466.3</v>
      </c>
      <c r="F308" s="281">
        <v>458.6</v>
      </c>
      <c r="G308" s="281">
        <v>451.85</v>
      </c>
      <c r="H308" s="281">
        <v>480.75</v>
      </c>
      <c r="I308" s="281">
        <v>487.5</v>
      </c>
      <c r="J308" s="281">
        <v>495.2</v>
      </c>
      <c r="K308" s="280">
        <v>479.8</v>
      </c>
      <c r="L308" s="280">
        <v>465.35</v>
      </c>
      <c r="M308" s="280">
        <v>1.0785100000000001</v>
      </c>
      <c r="N308" s="1"/>
      <c r="O308" s="1"/>
    </row>
    <row r="309" spans="1:15" ht="12.75" customHeight="1">
      <c r="A309" s="30">
        <v>299</v>
      </c>
      <c r="B309" s="290" t="s">
        <v>151</v>
      </c>
      <c r="C309" s="280">
        <v>97.25</v>
      </c>
      <c r="D309" s="281">
        <v>96.183333333333337</v>
      </c>
      <c r="E309" s="281">
        <v>94.866666666666674</v>
      </c>
      <c r="F309" s="281">
        <v>92.483333333333334</v>
      </c>
      <c r="G309" s="281">
        <v>91.166666666666671</v>
      </c>
      <c r="H309" s="281">
        <v>98.566666666666677</v>
      </c>
      <c r="I309" s="281">
        <v>99.88333333333334</v>
      </c>
      <c r="J309" s="281">
        <v>102.26666666666668</v>
      </c>
      <c r="K309" s="280">
        <v>97.5</v>
      </c>
      <c r="L309" s="280">
        <v>93.8</v>
      </c>
      <c r="M309" s="280">
        <v>66.499120000000005</v>
      </c>
      <c r="N309" s="1"/>
      <c r="O309" s="1"/>
    </row>
    <row r="310" spans="1:15" ht="12.75" customHeight="1">
      <c r="A310" s="30">
        <v>300</v>
      </c>
      <c r="B310" s="290" t="s">
        <v>429</v>
      </c>
      <c r="C310" s="280">
        <v>74.599999999999994</v>
      </c>
      <c r="D310" s="281">
        <v>74.350000000000009</v>
      </c>
      <c r="E310" s="281">
        <v>73.500000000000014</v>
      </c>
      <c r="F310" s="281">
        <v>72.400000000000006</v>
      </c>
      <c r="G310" s="281">
        <v>71.550000000000011</v>
      </c>
      <c r="H310" s="281">
        <v>75.450000000000017</v>
      </c>
      <c r="I310" s="281">
        <v>76.300000000000011</v>
      </c>
      <c r="J310" s="281">
        <v>77.40000000000002</v>
      </c>
      <c r="K310" s="280">
        <v>75.2</v>
      </c>
      <c r="L310" s="280">
        <v>73.25</v>
      </c>
      <c r="M310" s="280">
        <v>33.728540000000002</v>
      </c>
      <c r="N310" s="1"/>
      <c r="O310" s="1"/>
    </row>
    <row r="311" spans="1:15" ht="12.75" customHeight="1">
      <c r="A311" s="30">
        <v>301</v>
      </c>
      <c r="B311" s="290" t="s">
        <v>152</v>
      </c>
      <c r="C311" s="280">
        <v>514.5</v>
      </c>
      <c r="D311" s="281">
        <v>513.9</v>
      </c>
      <c r="E311" s="281">
        <v>509.9</v>
      </c>
      <c r="F311" s="281">
        <v>505.3</v>
      </c>
      <c r="G311" s="281">
        <v>501.3</v>
      </c>
      <c r="H311" s="281">
        <v>518.5</v>
      </c>
      <c r="I311" s="281">
        <v>522.5</v>
      </c>
      <c r="J311" s="281">
        <v>527.09999999999991</v>
      </c>
      <c r="K311" s="280">
        <v>517.9</v>
      </c>
      <c r="L311" s="280">
        <v>509.3</v>
      </c>
      <c r="M311" s="280">
        <v>15.1922</v>
      </c>
      <c r="N311" s="1"/>
      <c r="O311" s="1"/>
    </row>
    <row r="312" spans="1:15" ht="12.75" customHeight="1">
      <c r="A312" s="30">
        <v>302</v>
      </c>
      <c r="B312" s="290" t="s">
        <v>153</v>
      </c>
      <c r="C312" s="280">
        <v>8721.0499999999993</v>
      </c>
      <c r="D312" s="281">
        <v>8706.6666666666661</v>
      </c>
      <c r="E312" s="281">
        <v>8643.1833333333325</v>
      </c>
      <c r="F312" s="281">
        <v>8565.3166666666657</v>
      </c>
      <c r="G312" s="281">
        <v>8501.8333333333321</v>
      </c>
      <c r="H312" s="281">
        <v>8784.5333333333328</v>
      </c>
      <c r="I312" s="281">
        <v>8848.0166666666664</v>
      </c>
      <c r="J312" s="281">
        <v>8925.8833333333332</v>
      </c>
      <c r="K312" s="280">
        <v>8770.15</v>
      </c>
      <c r="L312" s="280">
        <v>8628.7999999999993</v>
      </c>
      <c r="M312" s="280">
        <v>7.2519600000000004</v>
      </c>
      <c r="N312" s="1"/>
      <c r="O312" s="1"/>
    </row>
    <row r="313" spans="1:15" ht="12.75" customHeight="1">
      <c r="A313" s="30">
        <v>303</v>
      </c>
      <c r="B313" s="290" t="s">
        <v>808</v>
      </c>
      <c r="C313" s="280">
        <v>2098.8000000000002</v>
      </c>
      <c r="D313" s="281">
        <v>2099.9666666666667</v>
      </c>
      <c r="E313" s="281">
        <v>2083.9333333333334</v>
      </c>
      <c r="F313" s="281">
        <v>2069.0666666666666</v>
      </c>
      <c r="G313" s="281">
        <v>2053.0333333333333</v>
      </c>
      <c r="H313" s="281">
        <v>2114.8333333333335</v>
      </c>
      <c r="I313" s="281">
        <v>2130.8666666666672</v>
      </c>
      <c r="J313" s="281">
        <v>2145.7333333333336</v>
      </c>
      <c r="K313" s="280">
        <v>2116</v>
      </c>
      <c r="L313" s="280">
        <v>2085.1</v>
      </c>
      <c r="M313" s="280">
        <v>0.69301999999999997</v>
      </c>
      <c r="N313" s="1"/>
      <c r="O313" s="1"/>
    </row>
    <row r="314" spans="1:15" ht="12.75" customHeight="1">
      <c r="A314" s="30">
        <v>304</v>
      </c>
      <c r="B314" s="290" t="s">
        <v>156</v>
      </c>
      <c r="C314" s="280">
        <v>826.45</v>
      </c>
      <c r="D314" s="281">
        <v>825.25</v>
      </c>
      <c r="E314" s="281">
        <v>819.95</v>
      </c>
      <c r="F314" s="281">
        <v>813.45</v>
      </c>
      <c r="G314" s="281">
        <v>808.15000000000009</v>
      </c>
      <c r="H314" s="281">
        <v>831.75</v>
      </c>
      <c r="I314" s="281">
        <v>837.05</v>
      </c>
      <c r="J314" s="281">
        <v>843.55</v>
      </c>
      <c r="K314" s="280">
        <v>830.55</v>
      </c>
      <c r="L314" s="280">
        <v>818.75</v>
      </c>
      <c r="M314" s="280">
        <v>4.2901800000000003</v>
      </c>
      <c r="N314" s="1"/>
      <c r="O314" s="1"/>
    </row>
    <row r="315" spans="1:15" ht="12.75" customHeight="1">
      <c r="A315" s="30">
        <v>305</v>
      </c>
      <c r="B315" s="290" t="s">
        <v>430</v>
      </c>
      <c r="C315" s="280">
        <v>363.05</v>
      </c>
      <c r="D315" s="281">
        <v>362.56666666666666</v>
      </c>
      <c r="E315" s="281">
        <v>360.68333333333334</v>
      </c>
      <c r="F315" s="281">
        <v>358.31666666666666</v>
      </c>
      <c r="G315" s="281">
        <v>356.43333333333334</v>
      </c>
      <c r="H315" s="281">
        <v>364.93333333333334</v>
      </c>
      <c r="I315" s="281">
        <v>366.81666666666666</v>
      </c>
      <c r="J315" s="281">
        <v>369.18333333333334</v>
      </c>
      <c r="K315" s="280">
        <v>364.45</v>
      </c>
      <c r="L315" s="280">
        <v>360.2</v>
      </c>
      <c r="M315" s="280">
        <v>2.7305199999999998</v>
      </c>
      <c r="N315" s="1"/>
      <c r="O315" s="1"/>
    </row>
    <row r="316" spans="1:15" ht="12.75" customHeight="1">
      <c r="A316" s="30">
        <v>306</v>
      </c>
      <c r="B316" s="290" t="s">
        <v>431</v>
      </c>
      <c r="C316" s="280">
        <v>277.85000000000002</v>
      </c>
      <c r="D316" s="281">
        <v>279.96666666666664</v>
      </c>
      <c r="E316" s="281">
        <v>275.0333333333333</v>
      </c>
      <c r="F316" s="281">
        <v>272.21666666666664</v>
      </c>
      <c r="G316" s="281">
        <v>267.2833333333333</v>
      </c>
      <c r="H316" s="281">
        <v>282.7833333333333</v>
      </c>
      <c r="I316" s="281">
        <v>287.71666666666658</v>
      </c>
      <c r="J316" s="281">
        <v>290.5333333333333</v>
      </c>
      <c r="K316" s="280">
        <v>284.89999999999998</v>
      </c>
      <c r="L316" s="280">
        <v>277.14999999999998</v>
      </c>
      <c r="M316" s="280">
        <v>2.2208399999999999</v>
      </c>
      <c r="N316" s="1"/>
      <c r="O316" s="1"/>
    </row>
    <row r="317" spans="1:15" ht="12.75" customHeight="1">
      <c r="A317" s="30">
        <v>307</v>
      </c>
      <c r="B317" s="290" t="s">
        <v>868</v>
      </c>
      <c r="C317" s="280">
        <v>719.45</v>
      </c>
      <c r="D317" s="281">
        <v>724.28333333333342</v>
      </c>
      <c r="E317" s="281">
        <v>710.21666666666681</v>
      </c>
      <c r="F317" s="281">
        <v>700.98333333333335</v>
      </c>
      <c r="G317" s="281">
        <v>686.91666666666674</v>
      </c>
      <c r="H317" s="281">
        <v>733.51666666666688</v>
      </c>
      <c r="I317" s="281">
        <v>747.58333333333348</v>
      </c>
      <c r="J317" s="281">
        <v>756.81666666666695</v>
      </c>
      <c r="K317" s="280">
        <v>738.35</v>
      </c>
      <c r="L317" s="280">
        <v>715.05</v>
      </c>
      <c r="M317" s="280">
        <v>0.33931</v>
      </c>
      <c r="N317" s="1"/>
      <c r="O317" s="1"/>
    </row>
    <row r="318" spans="1:15" ht="12.75" customHeight="1">
      <c r="A318" s="30">
        <v>308</v>
      </c>
      <c r="B318" s="290" t="s">
        <v>869</v>
      </c>
      <c r="C318" s="280">
        <v>636.9</v>
      </c>
      <c r="D318" s="281">
        <v>624.55000000000007</v>
      </c>
      <c r="E318" s="281">
        <v>594.70000000000016</v>
      </c>
      <c r="F318" s="281">
        <v>552.50000000000011</v>
      </c>
      <c r="G318" s="281">
        <v>522.6500000000002</v>
      </c>
      <c r="H318" s="281">
        <v>666.75000000000011</v>
      </c>
      <c r="I318" s="281">
        <v>696.6</v>
      </c>
      <c r="J318" s="281">
        <v>738.80000000000007</v>
      </c>
      <c r="K318" s="280">
        <v>654.4</v>
      </c>
      <c r="L318" s="280">
        <v>582.35</v>
      </c>
      <c r="M318" s="280">
        <v>17.103069999999999</v>
      </c>
      <c r="N318" s="1"/>
      <c r="O318" s="1"/>
    </row>
    <row r="319" spans="1:15" ht="12.75" customHeight="1">
      <c r="A319" s="30">
        <v>309</v>
      </c>
      <c r="B319" s="290" t="s">
        <v>155</v>
      </c>
      <c r="C319" s="280">
        <v>1510.75</v>
      </c>
      <c r="D319" s="281">
        <v>1502.95</v>
      </c>
      <c r="E319" s="281">
        <v>1473.9</v>
      </c>
      <c r="F319" s="281">
        <v>1437.05</v>
      </c>
      <c r="G319" s="281">
        <v>1408</v>
      </c>
      <c r="H319" s="281">
        <v>1539.8000000000002</v>
      </c>
      <c r="I319" s="281">
        <v>1568.85</v>
      </c>
      <c r="J319" s="281">
        <v>1605.7000000000003</v>
      </c>
      <c r="K319" s="280">
        <v>1532</v>
      </c>
      <c r="L319" s="280">
        <v>1466.1</v>
      </c>
      <c r="M319" s="280">
        <v>2.3662899999999998</v>
      </c>
      <c r="N319" s="1"/>
      <c r="O319" s="1"/>
    </row>
    <row r="320" spans="1:15" ht="12.75" customHeight="1">
      <c r="A320" s="30">
        <v>310</v>
      </c>
      <c r="B320" s="290" t="s">
        <v>158</v>
      </c>
      <c r="C320" s="280">
        <v>3325.4</v>
      </c>
      <c r="D320" s="281">
        <v>3277.9</v>
      </c>
      <c r="E320" s="281">
        <v>3209.8</v>
      </c>
      <c r="F320" s="281">
        <v>3094.2000000000003</v>
      </c>
      <c r="G320" s="281">
        <v>3026.1000000000004</v>
      </c>
      <c r="H320" s="281">
        <v>3393.5</v>
      </c>
      <c r="I320" s="281">
        <v>3461.5999999999995</v>
      </c>
      <c r="J320" s="281">
        <v>3577.2</v>
      </c>
      <c r="K320" s="280">
        <v>3346</v>
      </c>
      <c r="L320" s="280">
        <v>3162.3</v>
      </c>
      <c r="M320" s="280">
        <v>19.277750000000001</v>
      </c>
      <c r="N320" s="1"/>
      <c r="O320" s="1"/>
    </row>
    <row r="321" spans="1:15" ht="12.75" customHeight="1">
      <c r="A321" s="30">
        <v>311</v>
      </c>
      <c r="B321" s="290" t="s">
        <v>432</v>
      </c>
      <c r="C321" s="280">
        <v>512.35</v>
      </c>
      <c r="D321" s="281">
        <v>515.2833333333333</v>
      </c>
      <c r="E321" s="281">
        <v>507.06666666666661</v>
      </c>
      <c r="F321" s="281">
        <v>501.7833333333333</v>
      </c>
      <c r="G321" s="281">
        <v>493.56666666666661</v>
      </c>
      <c r="H321" s="281">
        <v>520.56666666666661</v>
      </c>
      <c r="I321" s="281">
        <v>528.7833333333333</v>
      </c>
      <c r="J321" s="281">
        <v>534.06666666666661</v>
      </c>
      <c r="K321" s="280">
        <v>523.5</v>
      </c>
      <c r="L321" s="280">
        <v>510</v>
      </c>
      <c r="M321" s="280">
        <v>1.9059699999999999</v>
      </c>
      <c r="N321" s="1"/>
      <c r="O321" s="1"/>
    </row>
    <row r="322" spans="1:15" ht="12.75" customHeight="1">
      <c r="A322" s="30">
        <v>312</v>
      </c>
      <c r="B322" s="290" t="s">
        <v>434</v>
      </c>
      <c r="C322" s="280">
        <v>775.9</v>
      </c>
      <c r="D322" s="281">
        <v>776.7166666666667</v>
      </c>
      <c r="E322" s="281">
        <v>764.43333333333339</v>
      </c>
      <c r="F322" s="281">
        <v>752.9666666666667</v>
      </c>
      <c r="G322" s="281">
        <v>740.68333333333339</v>
      </c>
      <c r="H322" s="281">
        <v>788.18333333333339</v>
      </c>
      <c r="I322" s="281">
        <v>800.4666666666667</v>
      </c>
      <c r="J322" s="281">
        <v>811.93333333333339</v>
      </c>
      <c r="K322" s="280">
        <v>789</v>
      </c>
      <c r="L322" s="280">
        <v>765.25</v>
      </c>
      <c r="M322" s="280">
        <v>0.73216000000000003</v>
      </c>
      <c r="N322" s="1"/>
      <c r="O322" s="1"/>
    </row>
    <row r="323" spans="1:15" ht="12.75" customHeight="1">
      <c r="A323" s="30">
        <v>313</v>
      </c>
      <c r="B323" s="290" t="s">
        <v>159</v>
      </c>
      <c r="C323" s="280">
        <v>2236.1999999999998</v>
      </c>
      <c r="D323" s="281">
        <v>2236.7000000000003</v>
      </c>
      <c r="E323" s="281">
        <v>2215.8500000000004</v>
      </c>
      <c r="F323" s="281">
        <v>2195.5</v>
      </c>
      <c r="G323" s="281">
        <v>2174.65</v>
      </c>
      <c r="H323" s="281">
        <v>2257.0500000000006</v>
      </c>
      <c r="I323" s="281">
        <v>2277.9</v>
      </c>
      <c r="J323" s="281">
        <v>2298.2500000000009</v>
      </c>
      <c r="K323" s="280">
        <v>2257.5500000000002</v>
      </c>
      <c r="L323" s="280">
        <v>2216.35</v>
      </c>
      <c r="M323" s="280">
        <v>5.9503599999999999</v>
      </c>
      <c r="N323" s="1"/>
      <c r="O323" s="1"/>
    </row>
    <row r="324" spans="1:15" ht="12.75" customHeight="1">
      <c r="A324" s="30">
        <v>314</v>
      </c>
      <c r="B324" s="290" t="s">
        <v>435</v>
      </c>
      <c r="C324" s="280">
        <v>1388.1</v>
      </c>
      <c r="D324" s="281">
        <v>1391.8666666666668</v>
      </c>
      <c r="E324" s="281">
        <v>1379.7333333333336</v>
      </c>
      <c r="F324" s="281">
        <v>1371.3666666666668</v>
      </c>
      <c r="G324" s="281">
        <v>1359.2333333333336</v>
      </c>
      <c r="H324" s="281">
        <v>1400.2333333333336</v>
      </c>
      <c r="I324" s="281">
        <v>1412.3666666666668</v>
      </c>
      <c r="J324" s="281">
        <v>1420.7333333333336</v>
      </c>
      <c r="K324" s="280">
        <v>1404</v>
      </c>
      <c r="L324" s="280">
        <v>1383.5</v>
      </c>
      <c r="M324" s="280">
        <v>2.8096299999999998</v>
      </c>
      <c r="N324" s="1"/>
      <c r="O324" s="1"/>
    </row>
    <row r="325" spans="1:15" ht="12.75" customHeight="1">
      <c r="A325" s="30">
        <v>315</v>
      </c>
      <c r="B325" s="290" t="s">
        <v>161</v>
      </c>
      <c r="C325" s="280">
        <v>1063.9000000000001</v>
      </c>
      <c r="D325" s="281">
        <v>1055.5333333333335</v>
      </c>
      <c r="E325" s="281">
        <v>1032.416666666667</v>
      </c>
      <c r="F325" s="281">
        <v>1000.9333333333334</v>
      </c>
      <c r="G325" s="281">
        <v>977.81666666666683</v>
      </c>
      <c r="H325" s="281">
        <v>1087.0166666666671</v>
      </c>
      <c r="I325" s="281">
        <v>1110.1333333333334</v>
      </c>
      <c r="J325" s="281">
        <v>1141.6166666666672</v>
      </c>
      <c r="K325" s="280">
        <v>1078.6500000000001</v>
      </c>
      <c r="L325" s="280">
        <v>1024.05</v>
      </c>
      <c r="M325" s="280">
        <v>11.532690000000001</v>
      </c>
      <c r="N325" s="1"/>
      <c r="O325" s="1"/>
    </row>
    <row r="326" spans="1:15" ht="12.75" customHeight="1">
      <c r="A326" s="30">
        <v>316</v>
      </c>
      <c r="B326" s="290" t="s">
        <v>267</v>
      </c>
      <c r="C326" s="280">
        <v>680.8</v>
      </c>
      <c r="D326" s="281">
        <v>679.13333333333333</v>
      </c>
      <c r="E326" s="281">
        <v>670.16666666666663</v>
      </c>
      <c r="F326" s="281">
        <v>659.5333333333333</v>
      </c>
      <c r="G326" s="281">
        <v>650.56666666666661</v>
      </c>
      <c r="H326" s="281">
        <v>689.76666666666665</v>
      </c>
      <c r="I326" s="281">
        <v>698.73333333333335</v>
      </c>
      <c r="J326" s="281">
        <v>709.36666666666667</v>
      </c>
      <c r="K326" s="280">
        <v>688.1</v>
      </c>
      <c r="L326" s="280">
        <v>668.5</v>
      </c>
      <c r="M326" s="280">
        <v>2.2218399999999998</v>
      </c>
      <c r="N326" s="1"/>
      <c r="O326" s="1"/>
    </row>
    <row r="327" spans="1:15" ht="12.75" customHeight="1">
      <c r="A327" s="30">
        <v>317</v>
      </c>
      <c r="B327" s="290" t="s">
        <v>436</v>
      </c>
      <c r="C327" s="280">
        <v>32.5</v>
      </c>
      <c r="D327" s="281">
        <v>33.016666666666666</v>
      </c>
      <c r="E327" s="281">
        <v>31.93333333333333</v>
      </c>
      <c r="F327" s="281">
        <v>31.366666666666667</v>
      </c>
      <c r="G327" s="281">
        <v>30.283333333333331</v>
      </c>
      <c r="H327" s="281">
        <v>33.583333333333329</v>
      </c>
      <c r="I327" s="281">
        <v>34.666666666666671</v>
      </c>
      <c r="J327" s="281">
        <v>35.233333333333327</v>
      </c>
      <c r="K327" s="280">
        <v>34.1</v>
      </c>
      <c r="L327" s="280">
        <v>32.450000000000003</v>
      </c>
      <c r="M327" s="280">
        <v>83.963220000000007</v>
      </c>
      <c r="N327" s="1"/>
      <c r="O327" s="1"/>
    </row>
    <row r="328" spans="1:15" ht="12.75" customHeight="1">
      <c r="A328" s="30">
        <v>318</v>
      </c>
      <c r="B328" s="290" t="s">
        <v>437</v>
      </c>
      <c r="C328" s="280">
        <v>57.85</v>
      </c>
      <c r="D328" s="281">
        <v>57.566666666666663</v>
      </c>
      <c r="E328" s="281">
        <v>57.083333333333329</v>
      </c>
      <c r="F328" s="281">
        <v>56.316666666666663</v>
      </c>
      <c r="G328" s="281">
        <v>55.833333333333329</v>
      </c>
      <c r="H328" s="281">
        <v>58.333333333333329</v>
      </c>
      <c r="I328" s="281">
        <v>58.816666666666663</v>
      </c>
      <c r="J328" s="281">
        <v>59.583333333333329</v>
      </c>
      <c r="K328" s="280">
        <v>58.05</v>
      </c>
      <c r="L328" s="280">
        <v>56.8</v>
      </c>
      <c r="M328" s="280">
        <v>14.69608</v>
      </c>
      <c r="N328" s="1"/>
      <c r="O328" s="1"/>
    </row>
    <row r="329" spans="1:15" ht="12.75" customHeight="1">
      <c r="A329" s="30">
        <v>319</v>
      </c>
      <c r="B329" s="290" t="s">
        <v>438</v>
      </c>
      <c r="C329" s="280">
        <v>569.75</v>
      </c>
      <c r="D329" s="281">
        <v>571.48333333333335</v>
      </c>
      <c r="E329" s="281">
        <v>563.26666666666665</v>
      </c>
      <c r="F329" s="281">
        <v>556.7833333333333</v>
      </c>
      <c r="G329" s="281">
        <v>548.56666666666661</v>
      </c>
      <c r="H329" s="281">
        <v>577.9666666666667</v>
      </c>
      <c r="I329" s="281">
        <v>586.18333333333339</v>
      </c>
      <c r="J329" s="281">
        <v>592.66666666666674</v>
      </c>
      <c r="K329" s="280">
        <v>579.70000000000005</v>
      </c>
      <c r="L329" s="280">
        <v>565</v>
      </c>
      <c r="M329" s="280">
        <v>0.33418999999999999</v>
      </c>
      <c r="N329" s="1"/>
      <c r="O329" s="1"/>
    </row>
    <row r="330" spans="1:15" ht="12.75" customHeight="1">
      <c r="A330" s="30">
        <v>320</v>
      </c>
      <c r="B330" s="290" t="s">
        <v>439</v>
      </c>
      <c r="C330" s="280">
        <v>33.700000000000003</v>
      </c>
      <c r="D330" s="281">
        <v>33.516666666666666</v>
      </c>
      <c r="E330" s="281">
        <v>32.983333333333334</v>
      </c>
      <c r="F330" s="281">
        <v>32.266666666666666</v>
      </c>
      <c r="G330" s="281">
        <v>31.733333333333334</v>
      </c>
      <c r="H330" s="281">
        <v>34.233333333333334</v>
      </c>
      <c r="I330" s="281">
        <v>34.766666666666666</v>
      </c>
      <c r="J330" s="281">
        <v>35.483333333333334</v>
      </c>
      <c r="K330" s="280">
        <v>34.049999999999997</v>
      </c>
      <c r="L330" s="280">
        <v>32.799999999999997</v>
      </c>
      <c r="M330" s="280">
        <v>87.07526</v>
      </c>
      <c r="N330" s="1"/>
      <c r="O330" s="1"/>
    </row>
    <row r="331" spans="1:15" ht="12.75" customHeight="1">
      <c r="A331" s="30">
        <v>321</v>
      </c>
      <c r="B331" s="290" t="s">
        <v>440</v>
      </c>
      <c r="C331" s="280">
        <v>66.05</v>
      </c>
      <c r="D331" s="281">
        <v>66.266666666666666</v>
      </c>
      <c r="E331" s="281">
        <v>65.483333333333334</v>
      </c>
      <c r="F331" s="281">
        <v>64.916666666666671</v>
      </c>
      <c r="G331" s="281">
        <v>64.13333333333334</v>
      </c>
      <c r="H331" s="281">
        <v>66.833333333333329</v>
      </c>
      <c r="I331" s="281">
        <v>67.61666666666666</v>
      </c>
      <c r="J331" s="281">
        <v>68.183333333333323</v>
      </c>
      <c r="K331" s="280">
        <v>67.05</v>
      </c>
      <c r="L331" s="280">
        <v>65.7</v>
      </c>
      <c r="M331" s="280">
        <v>15.054449999999999</v>
      </c>
      <c r="N331" s="1"/>
      <c r="O331" s="1"/>
    </row>
    <row r="332" spans="1:15" ht="12.75" customHeight="1">
      <c r="A332" s="30">
        <v>322</v>
      </c>
      <c r="B332" s="290" t="s">
        <v>167</v>
      </c>
      <c r="C332" s="280">
        <v>105.6</v>
      </c>
      <c r="D332" s="281">
        <v>105.68333333333334</v>
      </c>
      <c r="E332" s="281">
        <v>104.36666666666667</v>
      </c>
      <c r="F332" s="281">
        <v>103.13333333333334</v>
      </c>
      <c r="G332" s="281">
        <v>101.81666666666668</v>
      </c>
      <c r="H332" s="281">
        <v>106.91666666666667</v>
      </c>
      <c r="I332" s="281">
        <v>108.23333333333333</v>
      </c>
      <c r="J332" s="281">
        <v>109.46666666666667</v>
      </c>
      <c r="K332" s="280">
        <v>107</v>
      </c>
      <c r="L332" s="280">
        <v>104.45</v>
      </c>
      <c r="M332" s="280">
        <v>77.983400000000003</v>
      </c>
      <c r="N332" s="1"/>
      <c r="O332" s="1"/>
    </row>
    <row r="333" spans="1:15" ht="12.75" customHeight="1">
      <c r="A333" s="30">
        <v>323</v>
      </c>
      <c r="B333" s="290" t="s">
        <v>441</v>
      </c>
      <c r="C333" s="280">
        <v>286.85000000000002</v>
      </c>
      <c r="D333" s="281">
        <v>287.86666666666667</v>
      </c>
      <c r="E333" s="281">
        <v>281.98333333333335</v>
      </c>
      <c r="F333" s="281">
        <v>277.11666666666667</v>
      </c>
      <c r="G333" s="281">
        <v>271.23333333333335</v>
      </c>
      <c r="H333" s="281">
        <v>292.73333333333335</v>
      </c>
      <c r="I333" s="281">
        <v>298.61666666666667</v>
      </c>
      <c r="J333" s="281">
        <v>303.48333333333335</v>
      </c>
      <c r="K333" s="280">
        <v>293.75</v>
      </c>
      <c r="L333" s="280">
        <v>283</v>
      </c>
      <c r="M333" s="280">
        <v>18.695080000000001</v>
      </c>
      <c r="N333" s="1"/>
      <c r="O333" s="1"/>
    </row>
    <row r="334" spans="1:15" ht="12.75" customHeight="1">
      <c r="A334" s="30">
        <v>324</v>
      </c>
      <c r="B334" s="290" t="s">
        <v>169</v>
      </c>
      <c r="C334" s="280">
        <v>150.35</v>
      </c>
      <c r="D334" s="281">
        <v>150.11666666666665</v>
      </c>
      <c r="E334" s="281">
        <v>149.2833333333333</v>
      </c>
      <c r="F334" s="281">
        <v>148.21666666666667</v>
      </c>
      <c r="G334" s="281">
        <v>147.38333333333333</v>
      </c>
      <c r="H334" s="281">
        <v>151.18333333333328</v>
      </c>
      <c r="I334" s="281">
        <v>152.01666666666659</v>
      </c>
      <c r="J334" s="281">
        <v>153.08333333333326</v>
      </c>
      <c r="K334" s="280">
        <v>150.94999999999999</v>
      </c>
      <c r="L334" s="280">
        <v>149.05000000000001</v>
      </c>
      <c r="M334" s="280">
        <v>60.30744</v>
      </c>
      <c r="N334" s="1"/>
      <c r="O334" s="1"/>
    </row>
    <row r="335" spans="1:15" ht="12.75" customHeight="1">
      <c r="A335" s="30">
        <v>325</v>
      </c>
      <c r="B335" s="290" t="s">
        <v>442</v>
      </c>
      <c r="C335" s="280">
        <v>658.75</v>
      </c>
      <c r="D335" s="281">
        <v>646.80000000000007</v>
      </c>
      <c r="E335" s="281">
        <v>633.60000000000014</v>
      </c>
      <c r="F335" s="281">
        <v>608.45000000000005</v>
      </c>
      <c r="G335" s="281">
        <v>595.25000000000011</v>
      </c>
      <c r="H335" s="281">
        <v>671.95000000000016</v>
      </c>
      <c r="I335" s="281">
        <v>685.1500000000002</v>
      </c>
      <c r="J335" s="281">
        <v>710.30000000000018</v>
      </c>
      <c r="K335" s="280">
        <v>660</v>
      </c>
      <c r="L335" s="280">
        <v>621.65</v>
      </c>
      <c r="M335" s="280">
        <v>2.1062699999999999</v>
      </c>
      <c r="N335" s="1"/>
      <c r="O335" s="1"/>
    </row>
    <row r="336" spans="1:15" ht="12.75" customHeight="1">
      <c r="A336" s="30">
        <v>326</v>
      </c>
      <c r="B336" s="290" t="s">
        <v>163</v>
      </c>
      <c r="C336" s="280">
        <v>75.349999999999994</v>
      </c>
      <c r="D336" s="281">
        <v>75.600000000000009</v>
      </c>
      <c r="E336" s="281">
        <v>74.550000000000011</v>
      </c>
      <c r="F336" s="281">
        <v>73.75</v>
      </c>
      <c r="G336" s="281">
        <v>72.7</v>
      </c>
      <c r="H336" s="281">
        <v>76.40000000000002</v>
      </c>
      <c r="I336" s="281">
        <v>77.45</v>
      </c>
      <c r="J336" s="281">
        <v>78.250000000000028</v>
      </c>
      <c r="K336" s="280">
        <v>76.650000000000006</v>
      </c>
      <c r="L336" s="280">
        <v>74.8</v>
      </c>
      <c r="M336" s="280">
        <v>157.43615</v>
      </c>
      <c r="N336" s="1"/>
      <c r="O336" s="1"/>
    </row>
    <row r="337" spans="1:15" ht="12.75" customHeight="1">
      <c r="A337" s="30">
        <v>327</v>
      </c>
      <c r="B337" s="290" t="s">
        <v>165</v>
      </c>
      <c r="C337" s="280">
        <v>4278.95</v>
      </c>
      <c r="D337" s="281">
        <v>4298.0499999999993</v>
      </c>
      <c r="E337" s="281">
        <v>4246.1999999999989</v>
      </c>
      <c r="F337" s="281">
        <v>4213.45</v>
      </c>
      <c r="G337" s="281">
        <v>4161.5999999999995</v>
      </c>
      <c r="H337" s="281">
        <v>4330.7999999999984</v>
      </c>
      <c r="I337" s="281">
        <v>4382.6499999999987</v>
      </c>
      <c r="J337" s="281">
        <v>4415.3999999999978</v>
      </c>
      <c r="K337" s="280">
        <v>4349.8999999999996</v>
      </c>
      <c r="L337" s="280">
        <v>4265.3</v>
      </c>
      <c r="M337" s="280">
        <v>2.8543400000000001</v>
      </c>
      <c r="N337" s="1"/>
      <c r="O337" s="1"/>
    </row>
    <row r="338" spans="1:15" ht="12.75" customHeight="1">
      <c r="A338" s="30">
        <v>328</v>
      </c>
      <c r="B338" s="290" t="s">
        <v>809</v>
      </c>
      <c r="C338" s="280">
        <v>522.29999999999995</v>
      </c>
      <c r="D338" s="281">
        <v>524.1</v>
      </c>
      <c r="E338" s="281">
        <v>514.20000000000005</v>
      </c>
      <c r="F338" s="281">
        <v>506.1</v>
      </c>
      <c r="G338" s="281">
        <v>496.20000000000005</v>
      </c>
      <c r="H338" s="281">
        <v>532.20000000000005</v>
      </c>
      <c r="I338" s="281">
        <v>542.09999999999991</v>
      </c>
      <c r="J338" s="281">
        <v>550.20000000000005</v>
      </c>
      <c r="K338" s="280">
        <v>534</v>
      </c>
      <c r="L338" s="280">
        <v>516</v>
      </c>
      <c r="M338" s="280">
        <v>5.8356700000000004</v>
      </c>
      <c r="N338" s="1"/>
      <c r="O338" s="1"/>
    </row>
    <row r="339" spans="1:15" ht="12.75" customHeight="1">
      <c r="A339" s="30">
        <v>329</v>
      </c>
      <c r="B339" s="290" t="s">
        <v>166</v>
      </c>
      <c r="C339" s="280">
        <v>19112.400000000001</v>
      </c>
      <c r="D339" s="281">
        <v>18972.466666666667</v>
      </c>
      <c r="E339" s="281">
        <v>18599.933333333334</v>
      </c>
      <c r="F339" s="281">
        <v>18087.466666666667</v>
      </c>
      <c r="G339" s="281">
        <v>17714.933333333334</v>
      </c>
      <c r="H339" s="281">
        <v>19484.933333333334</v>
      </c>
      <c r="I339" s="281">
        <v>19857.466666666667</v>
      </c>
      <c r="J339" s="281">
        <v>20369.933333333334</v>
      </c>
      <c r="K339" s="280">
        <v>19345</v>
      </c>
      <c r="L339" s="280">
        <v>18460</v>
      </c>
      <c r="M339" s="280">
        <v>1.30457</v>
      </c>
      <c r="N339" s="1"/>
      <c r="O339" s="1"/>
    </row>
    <row r="340" spans="1:15" ht="12.75" customHeight="1">
      <c r="A340" s="30">
        <v>330</v>
      </c>
      <c r="B340" s="290" t="s">
        <v>443</v>
      </c>
      <c r="C340" s="280">
        <v>65.150000000000006</v>
      </c>
      <c r="D340" s="281">
        <v>65.149999999999991</v>
      </c>
      <c r="E340" s="281">
        <v>64.499999999999986</v>
      </c>
      <c r="F340" s="281">
        <v>63.849999999999994</v>
      </c>
      <c r="G340" s="281">
        <v>63.199999999999989</v>
      </c>
      <c r="H340" s="281">
        <v>65.799999999999983</v>
      </c>
      <c r="I340" s="281">
        <v>66.449999999999989</v>
      </c>
      <c r="J340" s="281">
        <v>67.09999999999998</v>
      </c>
      <c r="K340" s="280">
        <v>65.8</v>
      </c>
      <c r="L340" s="280">
        <v>64.5</v>
      </c>
      <c r="M340" s="280">
        <v>8.8378800000000002</v>
      </c>
      <c r="N340" s="1"/>
      <c r="O340" s="1"/>
    </row>
    <row r="341" spans="1:15" ht="12.75" customHeight="1">
      <c r="A341" s="30">
        <v>331</v>
      </c>
      <c r="B341" s="290" t="s">
        <v>162</v>
      </c>
      <c r="C341" s="280">
        <v>290.45</v>
      </c>
      <c r="D341" s="281">
        <v>289.91666666666663</v>
      </c>
      <c r="E341" s="281">
        <v>285.93333333333328</v>
      </c>
      <c r="F341" s="281">
        <v>281.41666666666663</v>
      </c>
      <c r="G341" s="281">
        <v>277.43333333333328</v>
      </c>
      <c r="H341" s="281">
        <v>294.43333333333328</v>
      </c>
      <c r="I341" s="281">
        <v>298.41666666666663</v>
      </c>
      <c r="J341" s="281">
        <v>302.93333333333328</v>
      </c>
      <c r="K341" s="280">
        <v>293.89999999999998</v>
      </c>
      <c r="L341" s="280">
        <v>285.39999999999998</v>
      </c>
      <c r="M341" s="280">
        <v>8.9310600000000004</v>
      </c>
      <c r="N341" s="1"/>
      <c r="O341" s="1"/>
    </row>
    <row r="342" spans="1:15" ht="12.75" customHeight="1">
      <c r="A342" s="30">
        <v>332</v>
      </c>
      <c r="B342" s="290" t="s">
        <v>870</v>
      </c>
      <c r="C342" s="280">
        <v>328.4</v>
      </c>
      <c r="D342" s="281">
        <v>332.59999999999997</v>
      </c>
      <c r="E342" s="281">
        <v>322.79999999999995</v>
      </c>
      <c r="F342" s="281">
        <v>317.2</v>
      </c>
      <c r="G342" s="281">
        <v>307.39999999999998</v>
      </c>
      <c r="H342" s="281">
        <v>338.19999999999993</v>
      </c>
      <c r="I342" s="281">
        <v>348</v>
      </c>
      <c r="J342" s="281">
        <v>353.59999999999991</v>
      </c>
      <c r="K342" s="280">
        <v>342.4</v>
      </c>
      <c r="L342" s="280">
        <v>327</v>
      </c>
      <c r="M342" s="280">
        <v>3.25393</v>
      </c>
      <c r="N342" s="1"/>
      <c r="O342" s="1"/>
    </row>
    <row r="343" spans="1:15" ht="12.75" customHeight="1">
      <c r="A343" s="30">
        <v>333</v>
      </c>
      <c r="B343" s="290" t="s">
        <v>268</v>
      </c>
      <c r="C343" s="280">
        <v>897.5</v>
      </c>
      <c r="D343" s="281">
        <v>899.66666666666663</v>
      </c>
      <c r="E343" s="281">
        <v>885.5333333333333</v>
      </c>
      <c r="F343" s="281">
        <v>873.56666666666672</v>
      </c>
      <c r="G343" s="281">
        <v>859.43333333333339</v>
      </c>
      <c r="H343" s="281">
        <v>911.63333333333321</v>
      </c>
      <c r="I343" s="281">
        <v>925.76666666666665</v>
      </c>
      <c r="J343" s="281">
        <v>937.73333333333312</v>
      </c>
      <c r="K343" s="280">
        <v>913.8</v>
      </c>
      <c r="L343" s="280">
        <v>887.7</v>
      </c>
      <c r="M343" s="280">
        <v>18.569800000000001</v>
      </c>
      <c r="N343" s="1"/>
      <c r="O343" s="1"/>
    </row>
    <row r="344" spans="1:15" ht="12.75" customHeight="1">
      <c r="A344" s="30">
        <v>334</v>
      </c>
      <c r="B344" s="290" t="s">
        <v>170</v>
      </c>
      <c r="C344" s="280">
        <v>130.25</v>
      </c>
      <c r="D344" s="281">
        <v>129.66666666666666</v>
      </c>
      <c r="E344" s="281">
        <v>128.83333333333331</v>
      </c>
      <c r="F344" s="281">
        <v>127.41666666666666</v>
      </c>
      <c r="G344" s="281">
        <v>126.58333333333331</v>
      </c>
      <c r="H344" s="281">
        <v>131.08333333333331</v>
      </c>
      <c r="I344" s="281">
        <v>131.91666666666663</v>
      </c>
      <c r="J344" s="281">
        <v>133.33333333333331</v>
      </c>
      <c r="K344" s="280">
        <v>130.5</v>
      </c>
      <c r="L344" s="280">
        <v>128.25</v>
      </c>
      <c r="M344" s="280">
        <v>257.36736999999999</v>
      </c>
      <c r="N344" s="1"/>
      <c r="O344" s="1"/>
    </row>
    <row r="345" spans="1:15" ht="12.75" customHeight="1">
      <c r="A345" s="30">
        <v>335</v>
      </c>
      <c r="B345" s="290" t="s">
        <v>269</v>
      </c>
      <c r="C345" s="280">
        <v>186.6</v>
      </c>
      <c r="D345" s="281">
        <v>186.4666666666667</v>
      </c>
      <c r="E345" s="281">
        <v>184.43333333333339</v>
      </c>
      <c r="F345" s="281">
        <v>182.26666666666671</v>
      </c>
      <c r="G345" s="281">
        <v>180.23333333333341</v>
      </c>
      <c r="H345" s="281">
        <v>188.63333333333338</v>
      </c>
      <c r="I345" s="281">
        <v>190.66666666666669</v>
      </c>
      <c r="J345" s="281">
        <v>192.83333333333337</v>
      </c>
      <c r="K345" s="280">
        <v>188.5</v>
      </c>
      <c r="L345" s="280">
        <v>184.3</v>
      </c>
      <c r="M345" s="280">
        <v>14.80381</v>
      </c>
      <c r="N345" s="1"/>
      <c r="O345" s="1"/>
    </row>
    <row r="346" spans="1:15" ht="12.75" customHeight="1">
      <c r="A346" s="30">
        <v>336</v>
      </c>
      <c r="B346" s="290" t="s">
        <v>851</v>
      </c>
      <c r="C346" s="280">
        <v>715.7</v>
      </c>
      <c r="D346" s="281">
        <v>715.7166666666667</v>
      </c>
      <c r="E346" s="281">
        <v>709.48333333333335</v>
      </c>
      <c r="F346" s="281">
        <v>703.26666666666665</v>
      </c>
      <c r="G346" s="281">
        <v>697.0333333333333</v>
      </c>
      <c r="H346" s="281">
        <v>721.93333333333339</v>
      </c>
      <c r="I346" s="281">
        <v>728.16666666666674</v>
      </c>
      <c r="J346" s="281">
        <v>734.38333333333344</v>
      </c>
      <c r="K346" s="280">
        <v>721.95</v>
      </c>
      <c r="L346" s="280">
        <v>709.5</v>
      </c>
      <c r="M346" s="280">
        <v>13.512029999999999</v>
      </c>
      <c r="N346" s="1"/>
      <c r="O346" s="1"/>
    </row>
    <row r="347" spans="1:15" ht="12.75" customHeight="1">
      <c r="A347" s="30">
        <v>337</v>
      </c>
      <c r="B347" s="290" t="s">
        <v>444</v>
      </c>
      <c r="C347" s="280">
        <v>3102.6</v>
      </c>
      <c r="D347" s="281">
        <v>3092.4333333333329</v>
      </c>
      <c r="E347" s="281">
        <v>3076.2166666666658</v>
      </c>
      <c r="F347" s="281">
        <v>3049.833333333333</v>
      </c>
      <c r="G347" s="281">
        <v>3033.6166666666659</v>
      </c>
      <c r="H347" s="281">
        <v>3118.8166666666657</v>
      </c>
      <c r="I347" s="281">
        <v>3135.0333333333328</v>
      </c>
      <c r="J347" s="281">
        <v>3161.4166666666656</v>
      </c>
      <c r="K347" s="280">
        <v>3108.65</v>
      </c>
      <c r="L347" s="280">
        <v>3066.05</v>
      </c>
      <c r="M347" s="280">
        <v>1.39828</v>
      </c>
      <c r="N347" s="1"/>
      <c r="O347" s="1"/>
    </row>
    <row r="348" spans="1:15" ht="12.75" customHeight="1">
      <c r="A348" s="30">
        <v>338</v>
      </c>
      <c r="B348" s="290" t="s">
        <v>445</v>
      </c>
      <c r="C348" s="280">
        <v>260.7</v>
      </c>
      <c r="D348" s="281">
        <v>265.01666666666671</v>
      </c>
      <c r="E348" s="281">
        <v>254.03333333333342</v>
      </c>
      <c r="F348" s="281">
        <v>247.36666666666673</v>
      </c>
      <c r="G348" s="281">
        <v>236.38333333333344</v>
      </c>
      <c r="H348" s="281">
        <v>271.68333333333339</v>
      </c>
      <c r="I348" s="281">
        <v>282.66666666666663</v>
      </c>
      <c r="J348" s="281">
        <v>289.33333333333337</v>
      </c>
      <c r="K348" s="280">
        <v>276</v>
      </c>
      <c r="L348" s="280">
        <v>258.35000000000002</v>
      </c>
      <c r="M348" s="280">
        <v>5.5849299999999999</v>
      </c>
      <c r="N348" s="1"/>
      <c r="O348" s="1"/>
    </row>
    <row r="349" spans="1:15" ht="12.75" customHeight="1">
      <c r="A349" s="30">
        <v>339</v>
      </c>
      <c r="B349" s="290" t="s">
        <v>852</v>
      </c>
      <c r="C349" s="280">
        <v>459.5</v>
      </c>
      <c r="D349" s="281">
        <v>467.26666666666665</v>
      </c>
      <c r="E349" s="281">
        <v>446.5333333333333</v>
      </c>
      <c r="F349" s="281">
        <v>433.56666666666666</v>
      </c>
      <c r="G349" s="281">
        <v>412.83333333333331</v>
      </c>
      <c r="H349" s="281">
        <v>480.23333333333329</v>
      </c>
      <c r="I349" s="281">
        <v>500.96666666666664</v>
      </c>
      <c r="J349" s="281">
        <v>513.93333333333328</v>
      </c>
      <c r="K349" s="280">
        <v>488</v>
      </c>
      <c r="L349" s="280">
        <v>454.3</v>
      </c>
      <c r="M349" s="280">
        <v>16.22673</v>
      </c>
      <c r="N349" s="1"/>
      <c r="O349" s="1"/>
    </row>
    <row r="350" spans="1:15" ht="12.75" customHeight="1">
      <c r="A350" s="30">
        <v>340</v>
      </c>
      <c r="B350" s="290" t="s">
        <v>826</v>
      </c>
      <c r="C350" s="280">
        <v>122.8</v>
      </c>
      <c r="D350" s="281">
        <v>123.56666666666666</v>
      </c>
      <c r="E350" s="281">
        <v>120.48333333333332</v>
      </c>
      <c r="F350" s="281">
        <v>118.16666666666666</v>
      </c>
      <c r="G350" s="281">
        <v>115.08333333333331</v>
      </c>
      <c r="H350" s="281">
        <v>125.88333333333333</v>
      </c>
      <c r="I350" s="281">
        <v>128.96666666666667</v>
      </c>
      <c r="J350" s="281">
        <v>131.28333333333333</v>
      </c>
      <c r="K350" s="280">
        <v>126.65</v>
      </c>
      <c r="L350" s="280">
        <v>121.25</v>
      </c>
      <c r="M350" s="280">
        <v>19.00489</v>
      </c>
      <c r="N350" s="1"/>
      <c r="O350" s="1"/>
    </row>
    <row r="351" spans="1:15" ht="12.75" customHeight="1">
      <c r="A351" s="30">
        <v>341</v>
      </c>
      <c r="B351" s="290" t="s">
        <v>177</v>
      </c>
      <c r="C351" s="280">
        <v>3065.8</v>
      </c>
      <c r="D351" s="281">
        <v>3067.1833333333329</v>
      </c>
      <c r="E351" s="281">
        <v>3039.3666666666659</v>
      </c>
      <c r="F351" s="281">
        <v>3012.9333333333329</v>
      </c>
      <c r="G351" s="281">
        <v>2985.1166666666659</v>
      </c>
      <c r="H351" s="281">
        <v>3093.6166666666659</v>
      </c>
      <c r="I351" s="281">
        <v>3121.4333333333325</v>
      </c>
      <c r="J351" s="281">
        <v>3147.8666666666659</v>
      </c>
      <c r="K351" s="280">
        <v>3095</v>
      </c>
      <c r="L351" s="280">
        <v>3040.75</v>
      </c>
      <c r="M351" s="280">
        <v>1.4219200000000001</v>
      </c>
      <c r="N351" s="1"/>
      <c r="O351" s="1"/>
    </row>
    <row r="352" spans="1:15" ht="12.75" customHeight="1">
      <c r="A352" s="30">
        <v>342</v>
      </c>
      <c r="B352" s="290" t="s">
        <v>447</v>
      </c>
      <c r="C352" s="280">
        <v>352.25</v>
      </c>
      <c r="D352" s="281">
        <v>352.48333333333335</v>
      </c>
      <c r="E352" s="281">
        <v>347.4666666666667</v>
      </c>
      <c r="F352" s="281">
        <v>342.68333333333334</v>
      </c>
      <c r="G352" s="281">
        <v>337.66666666666669</v>
      </c>
      <c r="H352" s="281">
        <v>357.26666666666671</v>
      </c>
      <c r="I352" s="281">
        <v>362.28333333333336</v>
      </c>
      <c r="J352" s="281">
        <v>367.06666666666672</v>
      </c>
      <c r="K352" s="280">
        <v>357.5</v>
      </c>
      <c r="L352" s="280">
        <v>347.7</v>
      </c>
      <c r="M352" s="280">
        <v>1.44973</v>
      </c>
      <c r="N352" s="1"/>
      <c r="O352" s="1"/>
    </row>
    <row r="353" spans="1:15" ht="12.75" customHeight="1">
      <c r="A353" s="30">
        <v>343</v>
      </c>
      <c r="B353" s="290" t="s">
        <v>448</v>
      </c>
      <c r="C353" s="280">
        <v>251.8</v>
      </c>
      <c r="D353" s="281">
        <v>251.79999999999998</v>
      </c>
      <c r="E353" s="281">
        <v>250.14999999999998</v>
      </c>
      <c r="F353" s="281">
        <v>248.5</v>
      </c>
      <c r="G353" s="281">
        <v>246.85</v>
      </c>
      <c r="H353" s="281">
        <v>253.44999999999996</v>
      </c>
      <c r="I353" s="281">
        <v>255.1</v>
      </c>
      <c r="J353" s="281">
        <v>256.74999999999994</v>
      </c>
      <c r="K353" s="280">
        <v>253.45</v>
      </c>
      <c r="L353" s="280">
        <v>250.15</v>
      </c>
      <c r="M353" s="280">
        <v>1.0852299999999999</v>
      </c>
      <c r="N353" s="1"/>
      <c r="O353" s="1"/>
    </row>
    <row r="354" spans="1:15" ht="12.75" customHeight="1">
      <c r="A354" s="30">
        <v>344</v>
      </c>
      <c r="B354" s="290" t="s">
        <v>181</v>
      </c>
      <c r="C354" s="280">
        <v>2043.95</v>
      </c>
      <c r="D354" s="281">
        <v>2043.0166666666664</v>
      </c>
      <c r="E354" s="281">
        <v>2028.0333333333328</v>
      </c>
      <c r="F354" s="281">
        <v>2012.1166666666663</v>
      </c>
      <c r="G354" s="281">
        <v>1997.1333333333328</v>
      </c>
      <c r="H354" s="281">
        <v>2058.9333333333329</v>
      </c>
      <c r="I354" s="281">
        <v>2073.9166666666665</v>
      </c>
      <c r="J354" s="281">
        <v>2089.833333333333</v>
      </c>
      <c r="K354" s="280">
        <v>2058</v>
      </c>
      <c r="L354" s="280">
        <v>2027.1</v>
      </c>
      <c r="M354" s="280">
        <v>9.9142399999999995</v>
      </c>
      <c r="N354" s="1"/>
      <c r="O354" s="1"/>
    </row>
    <row r="355" spans="1:15" ht="12.75" customHeight="1">
      <c r="A355" s="30">
        <v>345</v>
      </c>
      <c r="B355" s="290" t="s">
        <v>171</v>
      </c>
      <c r="C355" s="280">
        <v>47760.5</v>
      </c>
      <c r="D355" s="281">
        <v>47680.533333333326</v>
      </c>
      <c r="E355" s="281">
        <v>47011.16666666665</v>
      </c>
      <c r="F355" s="281">
        <v>46261.833333333321</v>
      </c>
      <c r="G355" s="281">
        <v>45592.466666666645</v>
      </c>
      <c r="H355" s="281">
        <v>48429.866666666654</v>
      </c>
      <c r="I355" s="281">
        <v>49099.233333333323</v>
      </c>
      <c r="J355" s="281">
        <v>49848.566666666658</v>
      </c>
      <c r="K355" s="280">
        <v>48349.9</v>
      </c>
      <c r="L355" s="280">
        <v>46931.199999999997</v>
      </c>
      <c r="M355" s="280">
        <v>0.37906000000000001</v>
      </c>
      <c r="N355" s="1"/>
      <c r="O355" s="1"/>
    </row>
    <row r="356" spans="1:15" ht="12.75" customHeight="1">
      <c r="A356" s="30">
        <v>346</v>
      </c>
      <c r="B356" s="290" t="s">
        <v>449</v>
      </c>
      <c r="C356" s="280">
        <v>3520.3</v>
      </c>
      <c r="D356" s="281">
        <v>3484.4333333333329</v>
      </c>
      <c r="E356" s="281">
        <v>3435.8666666666659</v>
      </c>
      <c r="F356" s="281">
        <v>3351.4333333333329</v>
      </c>
      <c r="G356" s="281">
        <v>3302.8666666666659</v>
      </c>
      <c r="H356" s="281">
        <v>3568.8666666666659</v>
      </c>
      <c r="I356" s="281">
        <v>3617.4333333333325</v>
      </c>
      <c r="J356" s="281">
        <v>3701.8666666666659</v>
      </c>
      <c r="K356" s="280">
        <v>3533</v>
      </c>
      <c r="L356" s="280">
        <v>3400</v>
      </c>
      <c r="M356" s="280">
        <v>5.1418299999999997</v>
      </c>
      <c r="N356" s="1"/>
      <c r="O356" s="1"/>
    </row>
    <row r="357" spans="1:15" ht="12.75" customHeight="1">
      <c r="A357" s="30">
        <v>347</v>
      </c>
      <c r="B357" s="290" t="s">
        <v>173</v>
      </c>
      <c r="C357" s="280">
        <v>220.3</v>
      </c>
      <c r="D357" s="281">
        <v>221.6</v>
      </c>
      <c r="E357" s="281">
        <v>218.2</v>
      </c>
      <c r="F357" s="281">
        <v>216.1</v>
      </c>
      <c r="G357" s="281">
        <v>212.7</v>
      </c>
      <c r="H357" s="281">
        <v>223.7</v>
      </c>
      <c r="I357" s="281">
        <v>227.10000000000002</v>
      </c>
      <c r="J357" s="281">
        <v>229.2</v>
      </c>
      <c r="K357" s="280">
        <v>225</v>
      </c>
      <c r="L357" s="280">
        <v>219.5</v>
      </c>
      <c r="M357" s="280">
        <v>9.3269699999999993</v>
      </c>
      <c r="N357" s="1"/>
      <c r="O357" s="1"/>
    </row>
    <row r="358" spans="1:15" ht="12.75" customHeight="1">
      <c r="A358" s="30">
        <v>348</v>
      </c>
      <c r="B358" s="290" t="s">
        <v>175</v>
      </c>
      <c r="C358" s="280">
        <v>4169.1499999999996</v>
      </c>
      <c r="D358" s="281">
        <v>4158.7333333333336</v>
      </c>
      <c r="E358" s="281">
        <v>4145.4666666666672</v>
      </c>
      <c r="F358" s="281">
        <v>4121.7833333333338</v>
      </c>
      <c r="G358" s="281">
        <v>4108.5166666666673</v>
      </c>
      <c r="H358" s="281">
        <v>4182.416666666667</v>
      </c>
      <c r="I358" s="281">
        <v>4195.6833333333334</v>
      </c>
      <c r="J358" s="281">
        <v>4219.3666666666668</v>
      </c>
      <c r="K358" s="280">
        <v>4172</v>
      </c>
      <c r="L358" s="280">
        <v>4135.05</v>
      </c>
      <c r="M358" s="280">
        <v>5.1810000000000002E-2</v>
      </c>
      <c r="N358" s="1"/>
      <c r="O358" s="1"/>
    </row>
    <row r="359" spans="1:15" ht="12.75" customHeight="1">
      <c r="A359" s="30">
        <v>349</v>
      </c>
      <c r="B359" s="290" t="s">
        <v>451</v>
      </c>
      <c r="C359" s="280">
        <v>1240.05</v>
      </c>
      <c r="D359" s="281">
        <v>1241.5333333333335</v>
      </c>
      <c r="E359" s="281">
        <v>1204.0666666666671</v>
      </c>
      <c r="F359" s="281">
        <v>1168.0833333333335</v>
      </c>
      <c r="G359" s="281">
        <v>1130.616666666667</v>
      </c>
      <c r="H359" s="281">
        <v>1277.5166666666671</v>
      </c>
      <c r="I359" s="281">
        <v>1314.9833333333338</v>
      </c>
      <c r="J359" s="281">
        <v>1350.9666666666672</v>
      </c>
      <c r="K359" s="280">
        <v>1279</v>
      </c>
      <c r="L359" s="280">
        <v>1205.55</v>
      </c>
      <c r="M359" s="280">
        <v>1.82816</v>
      </c>
      <c r="N359" s="1"/>
      <c r="O359" s="1"/>
    </row>
    <row r="360" spans="1:15" ht="12.75" customHeight="1">
      <c r="A360" s="30">
        <v>350</v>
      </c>
      <c r="B360" s="290" t="s">
        <v>176</v>
      </c>
      <c r="C360" s="280">
        <v>2399.8000000000002</v>
      </c>
      <c r="D360" s="281">
        <v>2385.4666666666667</v>
      </c>
      <c r="E360" s="281">
        <v>2365.9333333333334</v>
      </c>
      <c r="F360" s="281">
        <v>2332.0666666666666</v>
      </c>
      <c r="G360" s="281">
        <v>2312.5333333333333</v>
      </c>
      <c r="H360" s="281">
        <v>2419.3333333333335</v>
      </c>
      <c r="I360" s="281">
        <v>2438.8666666666672</v>
      </c>
      <c r="J360" s="281">
        <v>2472.7333333333336</v>
      </c>
      <c r="K360" s="280">
        <v>2405</v>
      </c>
      <c r="L360" s="280">
        <v>2351.6</v>
      </c>
      <c r="M360" s="280">
        <v>4.2677300000000002</v>
      </c>
      <c r="N360" s="1"/>
      <c r="O360" s="1"/>
    </row>
    <row r="361" spans="1:15" ht="12.75" customHeight="1">
      <c r="A361" s="30">
        <v>351</v>
      </c>
      <c r="B361" s="290" t="s">
        <v>172</v>
      </c>
      <c r="C361" s="280">
        <v>1839.15</v>
      </c>
      <c r="D361" s="281">
        <v>1840.95</v>
      </c>
      <c r="E361" s="281">
        <v>1798.2</v>
      </c>
      <c r="F361" s="281">
        <v>1757.25</v>
      </c>
      <c r="G361" s="281">
        <v>1714.5</v>
      </c>
      <c r="H361" s="281">
        <v>1881.9</v>
      </c>
      <c r="I361" s="281">
        <v>1924.65</v>
      </c>
      <c r="J361" s="281">
        <v>1965.6000000000001</v>
      </c>
      <c r="K361" s="280">
        <v>1883.7</v>
      </c>
      <c r="L361" s="280">
        <v>1800</v>
      </c>
      <c r="M361" s="280">
        <v>10.563319999999999</v>
      </c>
      <c r="N361" s="1"/>
      <c r="O361" s="1"/>
    </row>
    <row r="362" spans="1:15" ht="12.75" customHeight="1">
      <c r="A362" s="30">
        <v>352</v>
      </c>
      <c r="B362" s="290" t="s">
        <v>452</v>
      </c>
      <c r="C362" s="280">
        <v>737.25</v>
      </c>
      <c r="D362" s="281">
        <v>737.01666666666677</v>
      </c>
      <c r="E362" s="281">
        <v>732.48333333333358</v>
      </c>
      <c r="F362" s="281">
        <v>727.71666666666681</v>
      </c>
      <c r="G362" s="281">
        <v>723.18333333333362</v>
      </c>
      <c r="H362" s="281">
        <v>741.78333333333353</v>
      </c>
      <c r="I362" s="281">
        <v>746.31666666666661</v>
      </c>
      <c r="J362" s="281">
        <v>751.08333333333348</v>
      </c>
      <c r="K362" s="280">
        <v>741.55</v>
      </c>
      <c r="L362" s="280">
        <v>732.25</v>
      </c>
      <c r="M362" s="280">
        <v>9.9360000000000004E-2</v>
      </c>
      <c r="N362" s="1"/>
      <c r="O362" s="1"/>
    </row>
    <row r="363" spans="1:15" ht="12.75" customHeight="1">
      <c r="A363" s="30">
        <v>353</v>
      </c>
      <c r="B363" s="290" t="s">
        <v>270</v>
      </c>
      <c r="C363" s="280">
        <v>2272.0500000000002</v>
      </c>
      <c r="D363" s="281">
        <v>2265.0333333333333</v>
      </c>
      <c r="E363" s="281">
        <v>2230.0666666666666</v>
      </c>
      <c r="F363" s="281">
        <v>2188.0833333333335</v>
      </c>
      <c r="G363" s="281">
        <v>2153.1166666666668</v>
      </c>
      <c r="H363" s="281">
        <v>2307.0166666666664</v>
      </c>
      <c r="I363" s="281">
        <v>2341.9833333333327</v>
      </c>
      <c r="J363" s="281">
        <v>2383.9666666666662</v>
      </c>
      <c r="K363" s="280">
        <v>2300</v>
      </c>
      <c r="L363" s="280">
        <v>2223.0500000000002</v>
      </c>
      <c r="M363" s="280">
        <v>6.7305599999999997</v>
      </c>
      <c r="N363" s="1"/>
      <c r="O363" s="1"/>
    </row>
    <row r="364" spans="1:15" ht="12.75" customHeight="1">
      <c r="A364" s="30">
        <v>354</v>
      </c>
      <c r="B364" s="290" t="s">
        <v>453</v>
      </c>
      <c r="C364" s="280">
        <v>2318.1999999999998</v>
      </c>
      <c r="D364" s="281">
        <v>2330.2166666666667</v>
      </c>
      <c r="E364" s="281">
        <v>2290.4333333333334</v>
      </c>
      <c r="F364" s="281">
        <v>2262.6666666666665</v>
      </c>
      <c r="G364" s="281">
        <v>2222.8833333333332</v>
      </c>
      <c r="H364" s="281">
        <v>2357.9833333333336</v>
      </c>
      <c r="I364" s="281">
        <v>2397.7666666666673</v>
      </c>
      <c r="J364" s="281">
        <v>2425.5333333333338</v>
      </c>
      <c r="K364" s="280">
        <v>2370</v>
      </c>
      <c r="L364" s="280">
        <v>2302.4499999999998</v>
      </c>
      <c r="M364" s="280">
        <v>1.27338</v>
      </c>
      <c r="N364" s="1"/>
      <c r="O364" s="1"/>
    </row>
    <row r="365" spans="1:15" ht="12.75" customHeight="1">
      <c r="A365" s="30">
        <v>355</v>
      </c>
      <c r="B365" s="290" t="s">
        <v>810</v>
      </c>
      <c r="C365" s="280">
        <v>268.55</v>
      </c>
      <c r="D365" s="281">
        <v>271.48333333333335</v>
      </c>
      <c r="E365" s="281">
        <v>263.26666666666671</v>
      </c>
      <c r="F365" s="281">
        <v>257.98333333333335</v>
      </c>
      <c r="G365" s="281">
        <v>249.76666666666671</v>
      </c>
      <c r="H365" s="281">
        <v>276.76666666666671</v>
      </c>
      <c r="I365" s="281">
        <v>284.98333333333341</v>
      </c>
      <c r="J365" s="281">
        <v>290.26666666666671</v>
      </c>
      <c r="K365" s="280">
        <v>279.7</v>
      </c>
      <c r="L365" s="280">
        <v>266.2</v>
      </c>
      <c r="M365" s="280">
        <v>48.839660000000002</v>
      </c>
      <c r="N365" s="1"/>
      <c r="O365" s="1"/>
    </row>
    <row r="366" spans="1:15" ht="12.75" customHeight="1">
      <c r="A366" s="30">
        <v>356</v>
      </c>
      <c r="B366" s="290" t="s">
        <v>174</v>
      </c>
      <c r="C366" s="280">
        <v>114.65</v>
      </c>
      <c r="D366" s="281">
        <v>114.48333333333333</v>
      </c>
      <c r="E366" s="281">
        <v>113.96666666666667</v>
      </c>
      <c r="F366" s="281">
        <v>113.28333333333333</v>
      </c>
      <c r="G366" s="281">
        <v>112.76666666666667</v>
      </c>
      <c r="H366" s="281">
        <v>115.16666666666667</v>
      </c>
      <c r="I366" s="281">
        <v>115.68333333333335</v>
      </c>
      <c r="J366" s="281">
        <v>116.36666666666667</v>
      </c>
      <c r="K366" s="280">
        <v>115</v>
      </c>
      <c r="L366" s="280">
        <v>113.8</v>
      </c>
      <c r="M366" s="280">
        <v>28.30884</v>
      </c>
      <c r="N366" s="1"/>
      <c r="O366" s="1"/>
    </row>
    <row r="367" spans="1:15" ht="12.75" customHeight="1">
      <c r="A367" s="30">
        <v>357</v>
      </c>
      <c r="B367" s="290" t="s">
        <v>179</v>
      </c>
      <c r="C367" s="280">
        <v>214.2</v>
      </c>
      <c r="D367" s="281">
        <v>213.01666666666665</v>
      </c>
      <c r="E367" s="281">
        <v>211.23333333333329</v>
      </c>
      <c r="F367" s="281">
        <v>208.26666666666665</v>
      </c>
      <c r="G367" s="281">
        <v>206.48333333333329</v>
      </c>
      <c r="H367" s="281">
        <v>215.98333333333329</v>
      </c>
      <c r="I367" s="281">
        <v>217.76666666666665</v>
      </c>
      <c r="J367" s="281">
        <v>220.73333333333329</v>
      </c>
      <c r="K367" s="280">
        <v>214.8</v>
      </c>
      <c r="L367" s="280">
        <v>210.05</v>
      </c>
      <c r="M367" s="280">
        <v>98.944820000000007</v>
      </c>
      <c r="N367" s="1"/>
      <c r="O367" s="1"/>
    </row>
    <row r="368" spans="1:15" ht="12.75" customHeight="1">
      <c r="A368" s="30">
        <v>358</v>
      </c>
      <c r="B368" s="290" t="s">
        <v>811</v>
      </c>
      <c r="C368" s="280">
        <v>391.9</v>
      </c>
      <c r="D368" s="281">
        <v>393.45</v>
      </c>
      <c r="E368" s="281">
        <v>387</v>
      </c>
      <c r="F368" s="281">
        <v>382.1</v>
      </c>
      <c r="G368" s="281">
        <v>375.65000000000003</v>
      </c>
      <c r="H368" s="281">
        <v>398.34999999999997</v>
      </c>
      <c r="I368" s="281">
        <v>404.7999999999999</v>
      </c>
      <c r="J368" s="281">
        <v>409.69999999999993</v>
      </c>
      <c r="K368" s="280">
        <v>399.9</v>
      </c>
      <c r="L368" s="280">
        <v>388.55</v>
      </c>
      <c r="M368" s="280">
        <v>4.4368499999999997</v>
      </c>
      <c r="N368" s="1"/>
      <c r="O368" s="1"/>
    </row>
    <row r="369" spans="1:15" ht="12.75" customHeight="1">
      <c r="A369" s="30">
        <v>359</v>
      </c>
      <c r="B369" s="290" t="s">
        <v>271</v>
      </c>
      <c r="C369" s="280">
        <v>418.45</v>
      </c>
      <c r="D369" s="281">
        <v>421.11666666666662</v>
      </c>
      <c r="E369" s="281">
        <v>412.73333333333323</v>
      </c>
      <c r="F369" s="281">
        <v>407.01666666666659</v>
      </c>
      <c r="G369" s="281">
        <v>398.63333333333321</v>
      </c>
      <c r="H369" s="281">
        <v>426.83333333333326</v>
      </c>
      <c r="I369" s="281">
        <v>435.21666666666658</v>
      </c>
      <c r="J369" s="281">
        <v>440.93333333333328</v>
      </c>
      <c r="K369" s="280">
        <v>429.5</v>
      </c>
      <c r="L369" s="280">
        <v>415.4</v>
      </c>
      <c r="M369" s="280">
        <v>3.4105300000000001</v>
      </c>
      <c r="N369" s="1"/>
      <c r="O369" s="1"/>
    </row>
    <row r="370" spans="1:15" ht="12.75" customHeight="1">
      <c r="A370" s="30">
        <v>360</v>
      </c>
      <c r="B370" s="290" t="s">
        <v>454</v>
      </c>
      <c r="C370" s="280">
        <v>597.29999999999995</v>
      </c>
      <c r="D370" s="281">
        <v>596.75</v>
      </c>
      <c r="E370" s="281">
        <v>593.5</v>
      </c>
      <c r="F370" s="281">
        <v>589.70000000000005</v>
      </c>
      <c r="G370" s="281">
        <v>586.45000000000005</v>
      </c>
      <c r="H370" s="281">
        <v>600.54999999999995</v>
      </c>
      <c r="I370" s="281">
        <v>603.79999999999995</v>
      </c>
      <c r="J370" s="281">
        <v>607.59999999999991</v>
      </c>
      <c r="K370" s="280">
        <v>600</v>
      </c>
      <c r="L370" s="280">
        <v>592.95000000000005</v>
      </c>
      <c r="M370" s="280">
        <v>0.65569999999999995</v>
      </c>
      <c r="N370" s="1"/>
      <c r="O370" s="1"/>
    </row>
    <row r="371" spans="1:15" ht="12.75" customHeight="1">
      <c r="A371" s="30">
        <v>361</v>
      </c>
      <c r="B371" s="290" t="s">
        <v>455</v>
      </c>
      <c r="C371" s="280">
        <v>120.05</v>
      </c>
      <c r="D371" s="281">
        <v>119.46666666666665</v>
      </c>
      <c r="E371" s="281">
        <v>117.93333333333331</v>
      </c>
      <c r="F371" s="281">
        <v>115.81666666666665</v>
      </c>
      <c r="G371" s="281">
        <v>114.2833333333333</v>
      </c>
      <c r="H371" s="281">
        <v>121.58333333333331</v>
      </c>
      <c r="I371" s="281">
        <v>123.11666666666665</v>
      </c>
      <c r="J371" s="281">
        <v>125.23333333333332</v>
      </c>
      <c r="K371" s="280">
        <v>121</v>
      </c>
      <c r="L371" s="280">
        <v>117.35</v>
      </c>
      <c r="M371" s="280">
        <v>3.52305</v>
      </c>
      <c r="N371" s="1"/>
      <c r="O371" s="1"/>
    </row>
    <row r="372" spans="1:15" ht="12.75" customHeight="1">
      <c r="A372" s="30">
        <v>362</v>
      </c>
      <c r="B372" s="290" t="s">
        <v>871</v>
      </c>
      <c r="C372" s="280">
        <v>1250.6500000000001</v>
      </c>
      <c r="D372" s="281">
        <v>1305.9166666666667</v>
      </c>
      <c r="E372" s="281">
        <v>1163.8333333333335</v>
      </c>
      <c r="F372" s="281">
        <v>1077.0166666666667</v>
      </c>
      <c r="G372" s="281">
        <v>934.93333333333339</v>
      </c>
      <c r="H372" s="281">
        <v>1392.7333333333336</v>
      </c>
      <c r="I372" s="281">
        <v>1534.8166666666671</v>
      </c>
      <c r="J372" s="281">
        <v>1621.6333333333337</v>
      </c>
      <c r="K372" s="280">
        <v>1448</v>
      </c>
      <c r="L372" s="280">
        <v>1219.0999999999999</v>
      </c>
      <c r="M372" s="280">
        <v>1.01556</v>
      </c>
      <c r="N372" s="1"/>
      <c r="O372" s="1"/>
    </row>
    <row r="373" spans="1:15" ht="12.75" customHeight="1">
      <c r="A373" s="30">
        <v>363</v>
      </c>
      <c r="B373" s="290" t="s">
        <v>456</v>
      </c>
      <c r="C373" s="280">
        <v>4393.3500000000004</v>
      </c>
      <c r="D373" s="281">
        <v>4373.45</v>
      </c>
      <c r="E373" s="281">
        <v>4346.8999999999996</v>
      </c>
      <c r="F373" s="281">
        <v>4300.45</v>
      </c>
      <c r="G373" s="281">
        <v>4273.8999999999996</v>
      </c>
      <c r="H373" s="281">
        <v>4419.8999999999996</v>
      </c>
      <c r="I373" s="281">
        <v>4446.4500000000007</v>
      </c>
      <c r="J373" s="281">
        <v>4492.8999999999996</v>
      </c>
      <c r="K373" s="280">
        <v>4400</v>
      </c>
      <c r="L373" s="280">
        <v>4327</v>
      </c>
      <c r="M373" s="280">
        <v>3.056E-2</v>
      </c>
      <c r="N373" s="1"/>
      <c r="O373" s="1"/>
    </row>
    <row r="374" spans="1:15" ht="12.75" customHeight="1">
      <c r="A374" s="30">
        <v>364</v>
      </c>
      <c r="B374" s="290" t="s">
        <v>272</v>
      </c>
      <c r="C374" s="280">
        <v>14218.55</v>
      </c>
      <c r="D374" s="281">
        <v>14204.133333333333</v>
      </c>
      <c r="E374" s="281">
        <v>14158.316666666666</v>
      </c>
      <c r="F374" s="281">
        <v>14098.083333333332</v>
      </c>
      <c r="G374" s="281">
        <v>14052.266666666665</v>
      </c>
      <c r="H374" s="281">
        <v>14264.366666666667</v>
      </c>
      <c r="I374" s="281">
        <v>14310.183333333336</v>
      </c>
      <c r="J374" s="281">
        <v>14370.416666666668</v>
      </c>
      <c r="K374" s="280">
        <v>14249.95</v>
      </c>
      <c r="L374" s="280">
        <v>14143.9</v>
      </c>
      <c r="M374" s="280">
        <v>6.3490000000000005E-2</v>
      </c>
      <c r="N374" s="1"/>
      <c r="O374" s="1"/>
    </row>
    <row r="375" spans="1:15" ht="12.75" customHeight="1">
      <c r="A375" s="30">
        <v>365</v>
      </c>
      <c r="B375" s="290" t="s">
        <v>178</v>
      </c>
      <c r="C375" s="280">
        <v>32.65</v>
      </c>
      <c r="D375" s="281">
        <v>32.733333333333327</v>
      </c>
      <c r="E375" s="281">
        <v>32.016666666666652</v>
      </c>
      <c r="F375" s="281">
        <v>31.383333333333326</v>
      </c>
      <c r="G375" s="281">
        <v>30.66666666666665</v>
      </c>
      <c r="H375" s="281">
        <v>33.366666666666653</v>
      </c>
      <c r="I375" s="281">
        <v>34.083333333333336</v>
      </c>
      <c r="J375" s="281">
        <v>34.716666666666654</v>
      </c>
      <c r="K375" s="280">
        <v>33.450000000000003</v>
      </c>
      <c r="L375" s="280">
        <v>32.1</v>
      </c>
      <c r="M375" s="280">
        <v>523.25897999999995</v>
      </c>
      <c r="N375" s="1"/>
      <c r="O375" s="1"/>
    </row>
    <row r="376" spans="1:15" ht="12.75" customHeight="1">
      <c r="A376" s="30">
        <v>366</v>
      </c>
      <c r="B376" s="290" t="s">
        <v>457</v>
      </c>
      <c r="C376" s="280">
        <v>568.79999999999995</v>
      </c>
      <c r="D376" s="281">
        <v>567.05000000000007</v>
      </c>
      <c r="E376" s="281">
        <v>556.75000000000011</v>
      </c>
      <c r="F376" s="281">
        <v>544.70000000000005</v>
      </c>
      <c r="G376" s="281">
        <v>534.40000000000009</v>
      </c>
      <c r="H376" s="281">
        <v>579.10000000000014</v>
      </c>
      <c r="I376" s="281">
        <v>589.40000000000009</v>
      </c>
      <c r="J376" s="281">
        <v>601.45000000000016</v>
      </c>
      <c r="K376" s="280">
        <v>577.35</v>
      </c>
      <c r="L376" s="280">
        <v>555</v>
      </c>
      <c r="M376" s="280">
        <v>2.9263599999999999</v>
      </c>
      <c r="N376" s="1"/>
      <c r="O376" s="1"/>
    </row>
    <row r="377" spans="1:15" ht="12.75" customHeight="1">
      <c r="A377" s="30">
        <v>367</v>
      </c>
      <c r="B377" s="290" t="s">
        <v>183</v>
      </c>
      <c r="C377" s="280">
        <v>92.25</v>
      </c>
      <c r="D377" s="281">
        <v>92.3</v>
      </c>
      <c r="E377" s="281">
        <v>91.3</v>
      </c>
      <c r="F377" s="281">
        <v>90.35</v>
      </c>
      <c r="G377" s="281">
        <v>89.35</v>
      </c>
      <c r="H377" s="281">
        <v>93.25</v>
      </c>
      <c r="I377" s="281">
        <v>94.25</v>
      </c>
      <c r="J377" s="281">
        <v>95.2</v>
      </c>
      <c r="K377" s="280">
        <v>93.3</v>
      </c>
      <c r="L377" s="280">
        <v>91.35</v>
      </c>
      <c r="M377" s="280">
        <v>131.57916</v>
      </c>
      <c r="N377" s="1"/>
      <c r="O377" s="1"/>
    </row>
    <row r="378" spans="1:15" ht="12.75" customHeight="1">
      <c r="A378" s="30">
        <v>368</v>
      </c>
      <c r="B378" s="290" t="s">
        <v>184</v>
      </c>
      <c r="C378" s="280">
        <v>129.5</v>
      </c>
      <c r="D378" s="281">
        <v>129.58333333333334</v>
      </c>
      <c r="E378" s="281">
        <v>128.76666666666668</v>
      </c>
      <c r="F378" s="281">
        <v>128.03333333333333</v>
      </c>
      <c r="G378" s="281">
        <v>127.21666666666667</v>
      </c>
      <c r="H378" s="281">
        <v>130.31666666666669</v>
      </c>
      <c r="I378" s="281">
        <v>131.13333333333335</v>
      </c>
      <c r="J378" s="281">
        <v>131.8666666666667</v>
      </c>
      <c r="K378" s="280">
        <v>130.4</v>
      </c>
      <c r="L378" s="280">
        <v>128.85</v>
      </c>
      <c r="M378" s="280">
        <v>27.094519999999999</v>
      </c>
      <c r="N378" s="1"/>
      <c r="O378" s="1"/>
    </row>
    <row r="379" spans="1:15" ht="12.75" customHeight="1">
      <c r="A379" s="30">
        <v>369</v>
      </c>
      <c r="B379" s="290" t="s">
        <v>813</v>
      </c>
      <c r="C379" s="280">
        <v>525.1</v>
      </c>
      <c r="D379" s="281">
        <v>529</v>
      </c>
      <c r="E379" s="281">
        <v>519</v>
      </c>
      <c r="F379" s="281">
        <v>512.9</v>
      </c>
      <c r="G379" s="281">
        <v>502.9</v>
      </c>
      <c r="H379" s="281">
        <v>535.1</v>
      </c>
      <c r="I379" s="281">
        <v>545.1</v>
      </c>
      <c r="J379" s="281">
        <v>551.20000000000005</v>
      </c>
      <c r="K379" s="280">
        <v>539</v>
      </c>
      <c r="L379" s="280">
        <v>522.9</v>
      </c>
      <c r="M379" s="280">
        <v>1.0958399999999999</v>
      </c>
      <c r="N379" s="1"/>
      <c r="O379" s="1"/>
    </row>
    <row r="380" spans="1:15" ht="12.75" customHeight="1">
      <c r="A380" s="30">
        <v>370</v>
      </c>
      <c r="B380" s="290" t="s">
        <v>458</v>
      </c>
      <c r="C380" s="280">
        <v>261.35000000000002</v>
      </c>
      <c r="D380" s="281">
        <v>259.48333333333335</v>
      </c>
      <c r="E380" s="281">
        <v>254.81666666666672</v>
      </c>
      <c r="F380" s="281">
        <v>248.28333333333336</v>
      </c>
      <c r="G380" s="281">
        <v>243.61666666666673</v>
      </c>
      <c r="H380" s="281">
        <v>266.01666666666671</v>
      </c>
      <c r="I380" s="281">
        <v>270.68333333333334</v>
      </c>
      <c r="J380" s="281">
        <v>277.2166666666667</v>
      </c>
      <c r="K380" s="280">
        <v>264.14999999999998</v>
      </c>
      <c r="L380" s="280">
        <v>252.95</v>
      </c>
      <c r="M380" s="280">
        <v>10.332090000000001</v>
      </c>
      <c r="N380" s="1"/>
      <c r="O380" s="1"/>
    </row>
    <row r="381" spans="1:15" ht="12.75" customHeight="1">
      <c r="A381" s="30">
        <v>371</v>
      </c>
      <c r="B381" s="290" t="s">
        <v>459</v>
      </c>
      <c r="C381" s="280">
        <v>962.4</v>
      </c>
      <c r="D381" s="281">
        <v>967.16666666666663</v>
      </c>
      <c r="E381" s="281">
        <v>950.33333333333326</v>
      </c>
      <c r="F381" s="281">
        <v>938.26666666666665</v>
      </c>
      <c r="G381" s="281">
        <v>921.43333333333328</v>
      </c>
      <c r="H381" s="281">
        <v>979.23333333333323</v>
      </c>
      <c r="I381" s="281">
        <v>996.06666666666649</v>
      </c>
      <c r="J381" s="281">
        <v>1008.1333333333332</v>
      </c>
      <c r="K381" s="280">
        <v>984</v>
      </c>
      <c r="L381" s="280">
        <v>955.1</v>
      </c>
      <c r="M381" s="280">
        <v>8.2642699999999998</v>
      </c>
      <c r="N381" s="1"/>
      <c r="O381" s="1"/>
    </row>
    <row r="382" spans="1:15" ht="12.75" customHeight="1">
      <c r="A382" s="30">
        <v>372</v>
      </c>
      <c r="B382" s="290" t="s">
        <v>460</v>
      </c>
      <c r="C382" s="280">
        <v>30.95</v>
      </c>
      <c r="D382" s="281">
        <v>31.016666666666666</v>
      </c>
      <c r="E382" s="281">
        <v>30.833333333333332</v>
      </c>
      <c r="F382" s="281">
        <v>30.716666666666665</v>
      </c>
      <c r="G382" s="281">
        <v>30.533333333333331</v>
      </c>
      <c r="H382" s="281">
        <v>31.133333333333333</v>
      </c>
      <c r="I382" s="281">
        <v>31.31666666666667</v>
      </c>
      <c r="J382" s="281">
        <v>31.433333333333334</v>
      </c>
      <c r="K382" s="280">
        <v>31.2</v>
      </c>
      <c r="L382" s="280">
        <v>30.9</v>
      </c>
      <c r="M382" s="280">
        <v>9.5627399999999998</v>
      </c>
      <c r="N382" s="1"/>
      <c r="O382" s="1"/>
    </row>
    <row r="383" spans="1:15" ht="12.75" customHeight="1">
      <c r="A383" s="30">
        <v>373</v>
      </c>
      <c r="B383" s="290" t="s">
        <v>812</v>
      </c>
      <c r="C383" s="280">
        <v>95.55</v>
      </c>
      <c r="D383" s="281">
        <v>95.566666666666677</v>
      </c>
      <c r="E383" s="281">
        <v>94.883333333333354</v>
      </c>
      <c r="F383" s="281">
        <v>94.216666666666683</v>
      </c>
      <c r="G383" s="281">
        <v>93.53333333333336</v>
      </c>
      <c r="H383" s="281">
        <v>96.233333333333348</v>
      </c>
      <c r="I383" s="281">
        <v>96.916666666666657</v>
      </c>
      <c r="J383" s="281">
        <v>97.583333333333343</v>
      </c>
      <c r="K383" s="280">
        <v>96.25</v>
      </c>
      <c r="L383" s="280">
        <v>94.9</v>
      </c>
      <c r="M383" s="280">
        <v>1.7281200000000001</v>
      </c>
      <c r="N383" s="1"/>
      <c r="O383" s="1"/>
    </row>
    <row r="384" spans="1:15" ht="12.75" customHeight="1">
      <c r="A384" s="30">
        <v>374</v>
      </c>
      <c r="B384" s="290" t="s">
        <v>461</v>
      </c>
      <c r="C384" s="280">
        <v>167.35</v>
      </c>
      <c r="D384" s="281">
        <v>165.70000000000002</v>
      </c>
      <c r="E384" s="281">
        <v>163.40000000000003</v>
      </c>
      <c r="F384" s="281">
        <v>159.45000000000002</v>
      </c>
      <c r="G384" s="281">
        <v>157.15000000000003</v>
      </c>
      <c r="H384" s="281">
        <v>169.65000000000003</v>
      </c>
      <c r="I384" s="281">
        <v>171.95000000000005</v>
      </c>
      <c r="J384" s="281">
        <v>175.90000000000003</v>
      </c>
      <c r="K384" s="280">
        <v>168</v>
      </c>
      <c r="L384" s="280">
        <v>161.75</v>
      </c>
      <c r="M384" s="280">
        <v>25.369610000000002</v>
      </c>
      <c r="N384" s="1"/>
      <c r="O384" s="1"/>
    </row>
    <row r="385" spans="1:15" ht="12.75" customHeight="1">
      <c r="A385" s="30">
        <v>375</v>
      </c>
      <c r="B385" s="290" t="s">
        <v>462</v>
      </c>
      <c r="C385" s="280">
        <v>589.15</v>
      </c>
      <c r="D385" s="281">
        <v>591.06666666666672</v>
      </c>
      <c r="E385" s="281">
        <v>581.88333333333344</v>
      </c>
      <c r="F385" s="281">
        <v>574.61666666666667</v>
      </c>
      <c r="G385" s="281">
        <v>565.43333333333339</v>
      </c>
      <c r="H385" s="281">
        <v>598.33333333333348</v>
      </c>
      <c r="I385" s="281">
        <v>607.51666666666665</v>
      </c>
      <c r="J385" s="281">
        <v>614.78333333333353</v>
      </c>
      <c r="K385" s="280">
        <v>600.25</v>
      </c>
      <c r="L385" s="280">
        <v>583.79999999999995</v>
      </c>
      <c r="M385" s="280">
        <v>0.71187999999999996</v>
      </c>
      <c r="N385" s="1"/>
      <c r="O385" s="1"/>
    </row>
    <row r="386" spans="1:15" ht="12.75" customHeight="1">
      <c r="A386" s="30">
        <v>376</v>
      </c>
      <c r="B386" s="290" t="s">
        <v>463</v>
      </c>
      <c r="C386" s="280">
        <v>211.7</v>
      </c>
      <c r="D386" s="281">
        <v>212.61666666666667</v>
      </c>
      <c r="E386" s="281">
        <v>207.33333333333334</v>
      </c>
      <c r="F386" s="281">
        <v>202.96666666666667</v>
      </c>
      <c r="G386" s="281">
        <v>197.68333333333334</v>
      </c>
      <c r="H386" s="281">
        <v>216.98333333333335</v>
      </c>
      <c r="I386" s="281">
        <v>222.26666666666665</v>
      </c>
      <c r="J386" s="281">
        <v>226.63333333333335</v>
      </c>
      <c r="K386" s="280">
        <v>217.9</v>
      </c>
      <c r="L386" s="280">
        <v>208.25</v>
      </c>
      <c r="M386" s="280">
        <v>4.7366000000000001</v>
      </c>
      <c r="N386" s="1"/>
      <c r="O386" s="1"/>
    </row>
    <row r="387" spans="1:15" ht="12.75" customHeight="1">
      <c r="A387" s="30">
        <v>377</v>
      </c>
      <c r="B387" s="290" t="s">
        <v>464</v>
      </c>
      <c r="C387" s="280">
        <v>85.7</v>
      </c>
      <c r="D387" s="281">
        <v>85.883333333333326</v>
      </c>
      <c r="E387" s="281">
        <v>84.916666666666657</v>
      </c>
      <c r="F387" s="281">
        <v>84.133333333333326</v>
      </c>
      <c r="G387" s="281">
        <v>83.166666666666657</v>
      </c>
      <c r="H387" s="281">
        <v>86.666666666666657</v>
      </c>
      <c r="I387" s="281">
        <v>87.633333333333326</v>
      </c>
      <c r="J387" s="281">
        <v>88.416666666666657</v>
      </c>
      <c r="K387" s="280">
        <v>86.85</v>
      </c>
      <c r="L387" s="280">
        <v>85.1</v>
      </c>
      <c r="M387" s="280">
        <v>15.079000000000001</v>
      </c>
      <c r="N387" s="1"/>
      <c r="O387" s="1"/>
    </row>
    <row r="388" spans="1:15" ht="12.75" customHeight="1">
      <c r="A388" s="30">
        <v>378</v>
      </c>
      <c r="B388" s="290" t="s">
        <v>465</v>
      </c>
      <c r="C388" s="280">
        <v>1679.15</v>
      </c>
      <c r="D388" s="281">
        <v>1676.1000000000001</v>
      </c>
      <c r="E388" s="281">
        <v>1642.2000000000003</v>
      </c>
      <c r="F388" s="281">
        <v>1605.2500000000002</v>
      </c>
      <c r="G388" s="281">
        <v>1571.3500000000004</v>
      </c>
      <c r="H388" s="281">
        <v>1713.0500000000002</v>
      </c>
      <c r="I388" s="281">
        <v>1746.9500000000003</v>
      </c>
      <c r="J388" s="281">
        <v>1783.9</v>
      </c>
      <c r="K388" s="280">
        <v>1710</v>
      </c>
      <c r="L388" s="280">
        <v>1639.15</v>
      </c>
      <c r="M388" s="280">
        <v>0.25796999999999998</v>
      </c>
      <c r="N388" s="1"/>
      <c r="O388" s="1"/>
    </row>
    <row r="389" spans="1:15" ht="12.75" customHeight="1">
      <c r="A389" s="30">
        <v>379</v>
      </c>
      <c r="B389" s="290" t="s">
        <v>872</v>
      </c>
      <c r="C389" s="280">
        <v>41.5</v>
      </c>
      <c r="D389" s="281">
        <v>41.85</v>
      </c>
      <c r="E389" s="281">
        <v>41</v>
      </c>
      <c r="F389" s="281">
        <v>40.5</v>
      </c>
      <c r="G389" s="281">
        <v>39.65</v>
      </c>
      <c r="H389" s="281">
        <v>42.35</v>
      </c>
      <c r="I389" s="281">
        <v>43.20000000000001</v>
      </c>
      <c r="J389" s="281">
        <v>43.7</v>
      </c>
      <c r="K389" s="280">
        <v>42.7</v>
      </c>
      <c r="L389" s="280">
        <v>41.35</v>
      </c>
      <c r="M389" s="280">
        <v>8.1325400000000005</v>
      </c>
      <c r="N389" s="1"/>
      <c r="O389" s="1"/>
    </row>
    <row r="390" spans="1:15" ht="12.75" customHeight="1">
      <c r="A390" s="30">
        <v>380</v>
      </c>
      <c r="B390" s="290" t="s">
        <v>466</v>
      </c>
      <c r="C390" s="280">
        <v>123.85</v>
      </c>
      <c r="D390" s="281">
        <v>123.91666666666667</v>
      </c>
      <c r="E390" s="281">
        <v>122.83333333333334</v>
      </c>
      <c r="F390" s="281">
        <v>121.81666666666668</v>
      </c>
      <c r="G390" s="281">
        <v>120.73333333333335</v>
      </c>
      <c r="H390" s="281">
        <v>124.93333333333334</v>
      </c>
      <c r="I390" s="281">
        <v>126.01666666666668</v>
      </c>
      <c r="J390" s="281">
        <v>127.03333333333333</v>
      </c>
      <c r="K390" s="280">
        <v>125</v>
      </c>
      <c r="L390" s="280">
        <v>122.9</v>
      </c>
      <c r="M390" s="280">
        <v>13.41071</v>
      </c>
      <c r="N390" s="1"/>
      <c r="O390" s="1"/>
    </row>
    <row r="391" spans="1:15" ht="12.75" customHeight="1">
      <c r="A391" s="30">
        <v>381</v>
      </c>
      <c r="B391" s="290" t="s">
        <v>467</v>
      </c>
      <c r="C391" s="280">
        <v>981.3</v>
      </c>
      <c r="D391" s="281">
        <v>982.65</v>
      </c>
      <c r="E391" s="281">
        <v>971.59999999999991</v>
      </c>
      <c r="F391" s="281">
        <v>961.9</v>
      </c>
      <c r="G391" s="281">
        <v>950.84999999999991</v>
      </c>
      <c r="H391" s="281">
        <v>992.34999999999991</v>
      </c>
      <c r="I391" s="281">
        <v>1003.3999999999999</v>
      </c>
      <c r="J391" s="281">
        <v>1013.0999999999999</v>
      </c>
      <c r="K391" s="280">
        <v>993.7</v>
      </c>
      <c r="L391" s="280">
        <v>972.95</v>
      </c>
      <c r="M391" s="280">
        <v>1.9732000000000001</v>
      </c>
      <c r="N391" s="1"/>
      <c r="O391" s="1"/>
    </row>
    <row r="392" spans="1:15" ht="12.75" customHeight="1">
      <c r="A392" s="30">
        <v>382</v>
      </c>
      <c r="B392" s="290" t="s">
        <v>185</v>
      </c>
      <c r="C392" s="280">
        <v>2457.1</v>
      </c>
      <c r="D392" s="281">
        <v>2448.6833333333329</v>
      </c>
      <c r="E392" s="281">
        <v>2429.4166666666661</v>
      </c>
      <c r="F392" s="281">
        <v>2401.7333333333331</v>
      </c>
      <c r="G392" s="281">
        <v>2382.4666666666662</v>
      </c>
      <c r="H392" s="281">
        <v>2476.3666666666659</v>
      </c>
      <c r="I392" s="281">
        <v>2495.6333333333332</v>
      </c>
      <c r="J392" s="281">
        <v>2523.3166666666657</v>
      </c>
      <c r="K392" s="280">
        <v>2467.9499999999998</v>
      </c>
      <c r="L392" s="280">
        <v>2421</v>
      </c>
      <c r="M392" s="280">
        <v>57.669359999999998</v>
      </c>
      <c r="N392" s="1"/>
      <c r="O392" s="1"/>
    </row>
    <row r="393" spans="1:15" ht="12.75" customHeight="1">
      <c r="A393" s="30">
        <v>383</v>
      </c>
      <c r="B393" s="290" t="s">
        <v>827</v>
      </c>
      <c r="C393" s="280">
        <v>115.55</v>
      </c>
      <c r="D393" s="281">
        <v>116.38333333333333</v>
      </c>
      <c r="E393" s="281">
        <v>114.26666666666665</v>
      </c>
      <c r="F393" s="281">
        <v>112.98333333333332</v>
      </c>
      <c r="G393" s="281">
        <v>110.86666666666665</v>
      </c>
      <c r="H393" s="281">
        <v>117.66666666666666</v>
      </c>
      <c r="I393" s="281">
        <v>119.78333333333333</v>
      </c>
      <c r="J393" s="281">
        <v>121.06666666666666</v>
      </c>
      <c r="K393" s="280">
        <v>118.5</v>
      </c>
      <c r="L393" s="280">
        <v>115.1</v>
      </c>
      <c r="M393" s="280">
        <v>3.3279700000000001</v>
      </c>
      <c r="N393" s="1"/>
      <c r="O393" s="1"/>
    </row>
    <row r="394" spans="1:15" ht="12.75" customHeight="1">
      <c r="A394" s="30">
        <v>384</v>
      </c>
      <c r="B394" s="290" t="s">
        <v>468</v>
      </c>
      <c r="C394" s="280">
        <v>887</v>
      </c>
      <c r="D394" s="281">
        <v>879.01666666666677</v>
      </c>
      <c r="E394" s="281">
        <v>863.13333333333355</v>
      </c>
      <c r="F394" s="281">
        <v>839.26666666666677</v>
      </c>
      <c r="G394" s="281">
        <v>823.38333333333355</v>
      </c>
      <c r="H394" s="281">
        <v>902.88333333333355</v>
      </c>
      <c r="I394" s="281">
        <v>918.76666666666677</v>
      </c>
      <c r="J394" s="281">
        <v>942.63333333333355</v>
      </c>
      <c r="K394" s="280">
        <v>894.9</v>
      </c>
      <c r="L394" s="280">
        <v>855.15</v>
      </c>
      <c r="M394" s="280">
        <v>0.96143000000000001</v>
      </c>
      <c r="N394" s="1"/>
      <c r="O394" s="1"/>
    </row>
    <row r="395" spans="1:15" ht="12.75" customHeight="1">
      <c r="A395" s="30">
        <v>385</v>
      </c>
      <c r="B395" s="290" t="s">
        <v>469</v>
      </c>
      <c r="C395" s="280">
        <v>1235.45</v>
      </c>
      <c r="D395" s="281">
        <v>1228.4666666666667</v>
      </c>
      <c r="E395" s="281">
        <v>1207.9833333333333</v>
      </c>
      <c r="F395" s="281">
        <v>1180.5166666666667</v>
      </c>
      <c r="G395" s="281">
        <v>1160.0333333333333</v>
      </c>
      <c r="H395" s="281">
        <v>1255.9333333333334</v>
      </c>
      <c r="I395" s="281">
        <v>1276.416666666667</v>
      </c>
      <c r="J395" s="281">
        <v>1303.8833333333334</v>
      </c>
      <c r="K395" s="280">
        <v>1248.95</v>
      </c>
      <c r="L395" s="280">
        <v>1201</v>
      </c>
      <c r="M395" s="280">
        <v>5.5935199999999998</v>
      </c>
      <c r="N395" s="1"/>
      <c r="O395" s="1"/>
    </row>
    <row r="396" spans="1:15" ht="12.75" customHeight="1">
      <c r="A396" s="30">
        <v>386</v>
      </c>
      <c r="B396" s="290" t="s">
        <v>273</v>
      </c>
      <c r="C396" s="280">
        <v>929.15</v>
      </c>
      <c r="D396" s="281">
        <v>917.13333333333333</v>
      </c>
      <c r="E396" s="281">
        <v>896.41666666666663</v>
      </c>
      <c r="F396" s="281">
        <v>863.68333333333328</v>
      </c>
      <c r="G396" s="281">
        <v>842.96666666666658</v>
      </c>
      <c r="H396" s="281">
        <v>949.86666666666667</v>
      </c>
      <c r="I396" s="281">
        <v>970.58333333333337</v>
      </c>
      <c r="J396" s="281">
        <v>1003.3166666666667</v>
      </c>
      <c r="K396" s="280">
        <v>937.85</v>
      </c>
      <c r="L396" s="280">
        <v>884.4</v>
      </c>
      <c r="M396" s="280">
        <v>44.159860000000002</v>
      </c>
      <c r="N396" s="1"/>
      <c r="O396" s="1"/>
    </row>
    <row r="397" spans="1:15" ht="12.75" customHeight="1">
      <c r="A397" s="30">
        <v>387</v>
      </c>
      <c r="B397" s="290" t="s">
        <v>187</v>
      </c>
      <c r="C397" s="280">
        <v>1191.45</v>
      </c>
      <c r="D397" s="281">
        <v>1177.9833333333333</v>
      </c>
      <c r="E397" s="281">
        <v>1160.9666666666667</v>
      </c>
      <c r="F397" s="281">
        <v>1130.4833333333333</v>
      </c>
      <c r="G397" s="281">
        <v>1113.4666666666667</v>
      </c>
      <c r="H397" s="281">
        <v>1208.4666666666667</v>
      </c>
      <c r="I397" s="281">
        <v>1225.4833333333336</v>
      </c>
      <c r="J397" s="281">
        <v>1255.9666666666667</v>
      </c>
      <c r="K397" s="280">
        <v>1195</v>
      </c>
      <c r="L397" s="280">
        <v>1147.5</v>
      </c>
      <c r="M397" s="280">
        <v>10.43318</v>
      </c>
      <c r="N397" s="1"/>
      <c r="O397" s="1"/>
    </row>
    <row r="398" spans="1:15" ht="12.75" customHeight="1">
      <c r="A398" s="30">
        <v>388</v>
      </c>
      <c r="B398" s="290" t="s">
        <v>470</v>
      </c>
      <c r="C398" s="280">
        <v>445.2</v>
      </c>
      <c r="D398" s="281">
        <v>445.7</v>
      </c>
      <c r="E398" s="281">
        <v>441.5</v>
      </c>
      <c r="F398" s="281">
        <v>437.8</v>
      </c>
      <c r="G398" s="281">
        <v>433.6</v>
      </c>
      <c r="H398" s="281">
        <v>449.4</v>
      </c>
      <c r="I398" s="281">
        <v>453.59999999999991</v>
      </c>
      <c r="J398" s="281">
        <v>457.29999999999995</v>
      </c>
      <c r="K398" s="280">
        <v>449.9</v>
      </c>
      <c r="L398" s="280">
        <v>442</v>
      </c>
      <c r="M398" s="280">
        <v>0.45458999999999999</v>
      </c>
      <c r="N398" s="1"/>
      <c r="O398" s="1"/>
    </row>
    <row r="399" spans="1:15" ht="12.75" customHeight="1">
      <c r="A399" s="30">
        <v>389</v>
      </c>
      <c r="B399" s="290" t="s">
        <v>471</v>
      </c>
      <c r="C399" s="280">
        <v>28.15</v>
      </c>
      <c r="D399" s="281">
        <v>28.2</v>
      </c>
      <c r="E399" s="281">
        <v>28</v>
      </c>
      <c r="F399" s="281">
        <v>27.85</v>
      </c>
      <c r="G399" s="281">
        <v>27.650000000000002</v>
      </c>
      <c r="H399" s="281">
        <v>28.349999999999998</v>
      </c>
      <c r="I399" s="281">
        <v>28.549999999999994</v>
      </c>
      <c r="J399" s="281">
        <v>28.699999999999996</v>
      </c>
      <c r="K399" s="280">
        <v>28.4</v>
      </c>
      <c r="L399" s="280">
        <v>28.05</v>
      </c>
      <c r="M399" s="280">
        <v>4.6588000000000003</v>
      </c>
      <c r="N399" s="1"/>
      <c r="O399" s="1"/>
    </row>
    <row r="400" spans="1:15" ht="12.75" customHeight="1">
      <c r="A400" s="30">
        <v>390</v>
      </c>
      <c r="B400" s="290" t="s">
        <v>472</v>
      </c>
      <c r="C400" s="280">
        <v>4094.5</v>
      </c>
      <c r="D400" s="281">
        <v>4069.85</v>
      </c>
      <c r="E400" s="281">
        <v>4003.7</v>
      </c>
      <c r="F400" s="281">
        <v>3912.9</v>
      </c>
      <c r="G400" s="281">
        <v>3846.75</v>
      </c>
      <c r="H400" s="281">
        <v>4160.6499999999996</v>
      </c>
      <c r="I400" s="281">
        <v>4226.8</v>
      </c>
      <c r="J400" s="281">
        <v>4317.5999999999995</v>
      </c>
      <c r="K400" s="280">
        <v>4136</v>
      </c>
      <c r="L400" s="280">
        <v>3979.05</v>
      </c>
      <c r="M400" s="280">
        <v>1.3862399999999999</v>
      </c>
      <c r="N400" s="1"/>
      <c r="O400" s="1"/>
    </row>
    <row r="401" spans="1:15" ht="12.75" customHeight="1">
      <c r="A401" s="30">
        <v>391</v>
      </c>
      <c r="B401" s="290" t="s">
        <v>191</v>
      </c>
      <c r="C401" s="280">
        <v>2420.8000000000002</v>
      </c>
      <c r="D401" s="281">
        <v>2415.6666666666665</v>
      </c>
      <c r="E401" s="281">
        <v>2401.583333333333</v>
      </c>
      <c r="F401" s="281">
        <v>2382.3666666666663</v>
      </c>
      <c r="G401" s="281">
        <v>2368.2833333333328</v>
      </c>
      <c r="H401" s="281">
        <v>2434.8833333333332</v>
      </c>
      <c r="I401" s="281">
        <v>2448.9666666666662</v>
      </c>
      <c r="J401" s="281">
        <v>2468.1833333333334</v>
      </c>
      <c r="K401" s="280">
        <v>2429.75</v>
      </c>
      <c r="L401" s="280">
        <v>2396.4499999999998</v>
      </c>
      <c r="M401" s="280">
        <v>4.7636599999999998</v>
      </c>
      <c r="N401" s="1"/>
      <c r="O401" s="1"/>
    </row>
    <row r="402" spans="1:15" ht="12.75" customHeight="1">
      <c r="A402" s="30">
        <v>392</v>
      </c>
      <c r="B402" s="290" t="s">
        <v>274</v>
      </c>
      <c r="C402" s="280">
        <v>6339.8</v>
      </c>
      <c r="D402" s="281">
        <v>6364.9333333333334</v>
      </c>
      <c r="E402" s="281">
        <v>6304.8666666666668</v>
      </c>
      <c r="F402" s="281">
        <v>6269.9333333333334</v>
      </c>
      <c r="G402" s="281">
        <v>6209.8666666666668</v>
      </c>
      <c r="H402" s="281">
        <v>6399.8666666666668</v>
      </c>
      <c r="I402" s="281">
        <v>6459.9333333333343</v>
      </c>
      <c r="J402" s="281">
        <v>6494.8666666666668</v>
      </c>
      <c r="K402" s="280">
        <v>6425</v>
      </c>
      <c r="L402" s="280">
        <v>6330</v>
      </c>
      <c r="M402" s="280">
        <v>0.36764999999999998</v>
      </c>
      <c r="N402" s="1"/>
      <c r="O402" s="1"/>
    </row>
    <row r="403" spans="1:15" ht="12.75" customHeight="1">
      <c r="A403" s="30">
        <v>393</v>
      </c>
      <c r="B403" s="290" t="s">
        <v>873</v>
      </c>
      <c r="C403" s="280">
        <v>1111.8499999999999</v>
      </c>
      <c r="D403" s="281">
        <v>1117.2</v>
      </c>
      <c r="E403" s="281">
        <v>1096.6500000000001</v>
      </c>
      <c r="F403" s="281">
        <v>1081.45</v>
      </c>
      <c r="G403" s="281">
        <v>1060.9000000000001</v>
      </c>
      <c r="H403" s="281">
        <v>1132.4000000000001</v>
      </c>
      <c r="I403" s="281">
        <v>1152.9499999999998</v>
      </c>
      <c r="J403" s="281">
        <v>1168.1500000000001</v>
      </c>
      <c r="K403" s="280">
        <v>1137.75</v>
      </c>
      <c r="L403" s="280">
        <v>1102</v>
      </c>
      <c r="M403" s="280">
        <v>1.0240800000000001</v>
      </c>
      <c r="N403" s="1"/>
      <c r="O403" s="1"/>
    </row>
    <row r="404" spans="1:15" ht="12.75" customHeight="1">
      <c r="A404" s="30">
        <v>394</v>
      </c>
      <c r="B404" s="290" t="s">
        <v>874</v>
      </c>
      <c r="C404" s="280">
        <v>401.35</v>
      </c>
      <c r="D404" s="281">
        <v>403.3</v>
      </c>
      <c r="E404" s="281">
        <v>396.6</v>
      </c>
      <c r="F404" s="281">
        <v>391.85</v>
      </c>
      <c r="G404" s="281">
        <v>385.15000000000003</v>
      </c>
      <c r="H404" s="281">
        <v>408.05</v>
      </c>
      <c r="I404" s="281">
        <v>414.74999999999994</v>
      </c>
      <c r="J404" s="281">
        <v>419.5</v>
      </c>
      <c r="K404" s="280">
        <v>410</v>
      </c>
      <c r="L404" s="280">
        <v>398.55</v>
      </c>
      <c r="M404" s="280">
        <v>1.04</v>
      </c>
      <c r="N404" s="1"/>
      <c r="O404" s="1"/>
    </row>
    <row r="405" spans="1:15" ht="12.75" customHeight="1">
      <c r="A405" s="30">
        <v>395</v>
      </c>
      <c r="B405" s="290" t="s">
        <v>473</v>
      </c>
      <c r="C405" s="280">
        <v>2584.4499999999998</v>
      </c>
      <c r="D405" s="281">
        <v>2594.4666666666667</v>
      </c>
      <c r="E405" s="281">
        <v>2510.1333333333332</v>
      </c>
      <c r="F405" s="281">
        <v>2435.8166666666666</v>
      </c>
      <c r="G405" s="281">
        <v>2351.4833333333331</v>
      </c>
      <c r="H405" s="281">
        <v>2668.7833333333333</v>
      </c>
      <c r="I405" s="281">
        <v>2753.1166666666663</v>
      </c>
      <c r="J405" s="281">
        <v>2827.4333333333334</v>
      </c>
      <c r="K405" s="280">
        <v>2678.8</v>
      </c>
      <c r="L405" s="280">
        <v>2520.15</v>
      </c>
      <c r="M405" s="280">
        <v>5.1252399999999998</v>
      </c>
      <c r="N405" s="1"/>
      <c r="O405" s="1"/>
    </row>
    <row r="406" spans="1:15" ht="12.75" customHeight="1">
      <c r="A406" s="30">
        <v>396</v>
      </c>
      <c r="B406" s="290" t="s">
        <v>474</v>
      </c>
      <c r="C406" s="280">
        <v>116.95</v>
      </c>
      <c r="D406" s="281">
        <v>117.83333333333333</v>
      </c>
      <c r="E406" s="281">
        <v>115.66666666666666</v>
      </c>
      <c r="F406" s="281">
        <v>114.38333333333333</v>
      </c>
      <c r="G406" s="281">
        <v>112.21666666666665</v>
      </c>
      <c r="H406" s="281">
        <v>119.11666666666666</v>
      </c>
      <c r="I406" s="281">
        <v>121.28333333333332</v>
      </c>
      <c r="J406" s="281">
        <v>122.56666666666666</v>
      </c>
      <c r="K406" s="280">
        <v>120</v>
      </c>
      <c r="L406" s="280">
        <v>116.55</v>
      </c>
      <c r="M406" s="280">
        <v>5.4751700000000003</v>
      </c>
      <c r="N406" s="1"/>
      <c r="O406" s="1"/>
    </row>
    <row r="407" spans="1:15" ht="12.75" customHeight="1">
      <c r="A407" s="30">
        <v>397</v>
      </c>
      <c r="B407" s="290" t="s">
        <v>475</v>
      </c>
      <c r="C407" s="280">
        <v>2866.35</v>
      </c>
      <c r="D407" s="281">
        <v>2840.75</v>
      </c>
      <c r="E407" s="281">
        <v>2803.6</v>
      </c>
      <c r="F407" s="281">
        <v>2740.85</v>
      </c>
      <c r="G407" s="281">
        <v>2703.7</v>
      </c>
      <c r="H407" s="281">
        <v>2903.5</v>
      </c>
      <c r="I407" s="281">
        <v>2940.6499999999996</v>
      </c>
      <c r="J407" s="281">
        <v>3003.4</v>
      </c>
      <c r="K407" s="280">
        <v>2877.9</v>
      </c>
      <c r="L407" s="280">
        <v>2778</v>
      </c>
      <c r="M407" s="280">
        <v>4.5100000000000001E-2</v>
      </c>
      <c r="N407" s="1"/>
      <c r="O407" s="1"/>
    </row>
    <row r="408" spans="1:15" ht="12.75" customHeight="1">
      <c r="A408" s="30">
        <v>398</v>
      </c>
      <c r="B408" s="290" t="s">
        <v>476</v>
      </c>
      <c r="C408" s="280">
        <v>408.45</v>
      </c>
      <c r="D408" s="281">
        <v>412.5</v>
      </c>
      <c r="E408" s="281">
        <v>401.45</v>
      </c>
      <c r="F408" s="281">
        <v>394.45</v>
      </c>
      <c r="G408" s="281">
        <v>383.4</v>
      </c>
      <c r="H408" s="281">
        <v>419.5</v>
      </c>
      <c r="I408" s="281">
        <v>430.54999999999995</v>
      </c>
      <c r="J408" s="281">
        <v>437.55</v>
      </c>
      <c r="K408" s="280">
        <v>423.55</v>
      </c>
      <c r="L408" s="280">
        <v>405.5</v>
      </c>
      <c r="M408" s="280">
        <v>1.18621</v>
      </c>
      <c r="N408" s="1"/>
      <c r="O408" s="1"/>
    </row>
    <row r="409" spans="1:15" ht="12.75" customHeight="1">
      <c r="A409" s="30">
        <v>399</v>
      </c>
      <c r="B409" s="290" t="s">
        <v>477</v>
      </c>
      <c r="C409" s="280">
        <v>103.65</v>
      </c>
      <c r="D409" s="281">
        <v>103.83333333333333</v>
      </c>
      <c r="E409" s="281">
        <v>102.16666666666666</v>
      </c>
      <c r="F409" s="281">
        <v>100.68333333333332</v>
      </c>
      <c r="G409" s="281">
        <v>99.016666666666652</v>
      </c>
      <c r="H409" s="281">
        <v>105.31666666666666</v>
      </c>
      <c r="I409" s="281">
        <v>106.98333333333332</v>
      </c>
      <c r="J409" s="281">
        <v>108.46666666666667</v>
      </c>
      <c r="K409" s="280">
        <v>105.5</v>
      </c>
      <c r="L409" s="280">
        <v>102.35</v>
      </c>
      <c r="M409" s="280">
        <v>12.100540000000001</v>
      </c>
      <c r="N409" s="1"/>
      <c r="O409" s="1"/>
    </row>
    <row r="410" spans="1:15" ht="12.75" customHeight="1">
      <c r="A410" s="30">
        <v>400</v>
      </c>
      <c r="B410" s="290" t="s">
        <v>189</v>
      </c>
      <c r="C410" s="280">
        <v>20415.45</v>
      </c>
      <c r="D410" s="281">
        <v>20692.466666666664</v>
      </c>
      <c r="E410" s="281">
        <v>19762.933333333327</v>
      </c>
      <c r="F410" s="281">
        <v>19110.416666666664</v>
      </c>
      <c r="G410" s="281">
        <v>18180.883333333328</v>
      </c>
      <c r="H410" s="281">
        <v>21344.983333333326</v>
      </c>
      <c r="I410" s="281">
        <v>22274.516666666659</v>
      </c>
      <c r="J410" s="281">
        <v>22927.033333333326</v>
      </c>
      <c r="K410" s="280">
        <v>21622</v>
      </c>
      <c r="L410" s="280">
        <v>20039.95</v>
      </c>
      <c r="M410" s="280">
        <v>1.1684099999999999</v>
      </c>
      <c r="N410" s="1"/>
      <c r="O410" s="1"/>
    </row>
    <row r="411" spans="1:15" ht="12.75" customHeight="1">
      <c r="A411" s="30">
        <v>401</v>
      </c>
      <c r="B411" s="290" t="s">
        <v>875</v>
      </c>
      <c r="C411" s="280">
        <v>48.65</v>
      </c>
      <c r="D411" s="281">
        <v>48.766666666666659</v>
      </c>
      <c r="E411" s="281">
        <v>47.73333333333332</v>
      </c>
      <c r="F411" s="281">
        <v>46.816666666666663</v>
      </c>
      <c r="G411" s="281">
        <v>45.783333333333324</v>
      </c>
      <c r="H411" s="281">
        <v>49.683333333333316</v>
      </c>
      <c r="I411" s="281">
        <v>50.716666666666661</v>
      </c>
      <c r="J411" s="281">
        <v>51.633333333333312</v>
      </c>
      <c r="K411" s="280">
        <v>49.8</v>
      </c>
      <c r="L411" s="280">
        <v>47.85</v>
      </c>
      <c r="M411" s="280">
        <v>123.87486</v>
      </c>
      <c r="N411" s="1"/>
      <c r="O411" s="1"/>
    </row>
    <row r="412" spans="1:15" ht="12.75" customHeight="1">
      <c r="A412" s="30">
        <v>402</v>
      </c>
      <c r="B412" s="290" t="s">
        <v>478</v>
      </c>
      <c r="C412" s="280">
        <v>1980.35</v>
      </c>
      <c r="D412" s="281">
        <v>1977.45</v>
      </c>
      <c r="E412" s="281">
        <v>1959.75</v>
      </c>
      <c r="F412" s="281">
        <v>1939.1499999999999</v>
      </c>
      <c r="G412" s="281">
        <v>1921.4499999999998</v>
      </c>
      <c r="H412" s="281">
        <v>1998.0500000000002</v>
      </c>
      <c r="I412" s="281">
        <v>2015.7500000000005</v>
      </c>
      <c r="J412" s="281">
        <v>2036.3500000000004</v>
      </c>
      <c r="K412" s="280">
        <v>1995.15</v>
      </c>
      <c r="L412" s="280">
        <v>1956.85</v>
      </c>
      <c r="M412" s="280">
        <v>0.54862999999999995</v>
      </c>
      <c r="N412" s="1"/>
      <c r="O412" s="1"/>
    </row>
    <row r="413" spans="1:15" ht="12.75" customHeight="1">
      <c r="A413" s="30">
        <v>403</v>
      </c>
      <c r="B413" s="290" t="s">
        <v>192</v>
      </c>
      <c r="C413" s="280">
        <v>1460.95</v>
      </c>
      <c r="D413" s="281">
        <v>1470.05</v>
      </c>
      <c r="E413" s="281">
        <v>1433.8999999999999</v>
      </c>
      <c r="F413" s="281">
        <v>1406.85</v>
      </c>
      <c r="G413" s="281">
        <v>1370.6999999999998</v>
      </c>
      <c r="H413" s="281">
        <v>1497.1</v>
      </c>
      <c r="I413" s="281">
        <v>1533.25</v>
      </c>
      <c r="J413" s="281">
        <v>1560.3</v>
      </c>
      <c r="K413" s="280">
        <v>1506.2</v>
      </c>
      <c r="L413" s="280">
        <v>1443</v>
      </c>
      <c r="M413" s="280">
        <v>17.115469999999998</v>
      </c>
      <c r="N413" s="1"/>
      <c r="O413" s="1"/>
    </row>
    <row r="414" spans="1:15" ht="12.75" customHeight="1">
      <c r="A414" s="30">
        <v>404</v>
      </c>
      <c r="B414" s="290" t="s">
        <v>876</v>
      </c>
      <c r="C414" s="280">
        <v>295.39999999999998</v>
      </c>
      <c r="D414" s="281">
        <v>293.83333333333331</v>
      </c>
      <c r="E414" s="281">
        <v>291.66666666666663</v>
      </c>
      <c r="F414" s="281">
        <v>287.93333333333334</v>
      </c>
      <c r="G414" s="281">
        <v>285.76666666666665</v>
      </c>
      <c r="H414" s="281">
        <v>297.56666666666661</v>
      </c>
      <c r="I414" s="281">
        <v>299.73333333333323</v>
      </c>
      <c r="J414" s="281">
        <v>303.46666666666658</v>
      </c>
      <c r="K414" s="280">
        <v>296</v>
      </c>
      <c r="L414" s="280">
        <v>290.10000000000002</v>
      </c>
      <c r="M414" s="280">
        <v>0.59272999999999998</v>
      </c>
      <c r="N414" s="1"/>
      <c r="O414" s="1"/>
    </row>
    <row r="415" spans="1:15" ht="12.75" customHeight="1">
      <c r="A415" s="30">
        <v>405</v>
      </c>
      <c r="B415" s="290" t="s">
        <v>190</v>
      </c>
      <c r="C415" s="280">
        <v>2683.4</v>
      </c>
      <c r="D415" s="281">
        <v>2691.3666666666663</v>
      </c>
      <c r="E415" s="281">
        <v>2662.2333333333327</v>
      </c>
      <c r="F415" s="281">
        <v>2641.0666666666662</v>
      </c>
      <c r="G415" s="281">
        <v>2611.9333333333325</v>
      </c>
      <c r="H415" s="281">
        <v>2712.5333333333328</v>
      </c>
      <c r="I415" s="281">
        <v>2741.666666666667</v>
      </c>
      <c r="J415" s="281">
        <v>2762.833333333333</v>
      </c>
      <c r="K415" s="280">
        <v>2720.5</v>
      </c>
      <c r="L415" s="280">
        <v>2670.2</v>
      </c>
      <c r="M415" s="280">
        <v>3.2916599999999998</v>
      </c>
      <c r="N415" s="1"/>
      <c r="O415" s="1"/>
    </row>
    <row r="416" spans="1:15" ht="12.75" customHeight="1">
      <c r="A416" s="30">
        <v>406</v>
      </c>
      <c r="B416" s="290" t="s">
        <v>479</v>
      </c>
      <c r="C416" s="280">
        <v>690.45</v>
      </c>
      <c r="D416" s="281">
        <v>691.31666666666661</v>
      </c>
      <c r="E416" s="281">
        <v>684.13333333333321</v>
      </c>
      <c r="F416" s="281">
        <v>677.81666666666661</v>
      </c>
      <c r="G416" s="281">
        <v>670.63333333333321</v>
      </c>
      <c r="H416" s="281">
        <v>697.63333333333321</v>
      </c>
      <c r="I416" s="281">
        <v>704.81666666666661</v>
      </c>
      <c r="J416" s="281">
        <v>711.13333333333321</v>
      </c>
      <c r="K416" s="280">
        <v>698.5</v>
      </c>
      <c r="L416" s="280">
        <v>685</v>
      </c>
      <c r="M416" s="280">
        <v>2.1062099999999999</v>
      </c>
      <c r="N416" s="1"/>
      <c r="O416" s="1"/>
    </row>
    <row r="417" spans="1:15" ht="12.75" customHeight="1">
      <c r="A417" s="30">
        <v>407</v>
      </c>
      <c r="B417" s="290" t="s">
        <v>480</v>
      </c>
      <c r="C417" s="280">
        <v>2789.9</v>
      </c>
      <c r="D417" s="281">
        <v>2801.2999999999997</v>
      </c>
      <c r="E417" s="281">
        <v>2763.5999999999995</v>
      </c>
      <c r="F417" s="281">
        <v>2737.2999999999997</v>
      </c>
      <c r="G417" s="281">
        <v>2699.5999999999995</v>
      </c>
      <c r="H417" s="281">
        <v>2827.5999999999995</v>
      </c>
      <c r="I417" s="281">
        <v>2865.2999999999993</v>
      </c>
      <c r="J417" s="281">
        <v>2891.5999999999995</v>
      </c>
      <c r="K417" s="280">
        <v>2839</v>
      </c>
      <c r="L417" s="280">
        <v>2775</v>
      </c>
      <c r="M417" s="280">
        <v>0.1888</v>
      </c>
      <c r="N417" s="1"/>
      <c r="O417" s="1"/>
    </row>
    <row r="418" spans="1:15" ht="12.75" customHeight="1">
      <c r="A418" s="30">
        <v>408</v>
      </c>
      <c r="B418" s="290" t="s">
        <v>481</v>
      </c>
      <c r="C418" s="280">
        <v>366.45</v>
      </c>
      <c r="D418" s="281">
        <v>369.85000000000008</v>
      </c>
      <c r="E418" s="281">
        <v>349.70000000000016</v>
      </c>
      <c r="F418" s="281">
        <v>332.9500000000001</v>
      </c>
      <c r="G418" s="281">
        <v>312.80000000000018</v>
      </c>
      <c r="H418" s="281">
        <v>386.60000000000014</v>
      </c>
      <c r="I418" s="281">
        <v>406.75000000000011</v>
      </c>
      <c r="J418" s="281">
        <v>423.50000000000011</v>
      </c>
      <c r="K418" s="280">
        <v>390</v>
      </c>
      <c r="L418" s="280">
        <v>353.1</v>
      </c>
      <c r="M418" s="280">
        <v>2.54657</v>
      </c>
      <c r="N418" s="1"/>
      <c r="O418" s="1"/>
    </row>
    <row r="419" spans="1:15" ht="12.75" customHeight="1">
      <c r="A419" s="30">
        <v>409</v>
      </c>
      <c r="B419" s="290" t="s">
        <v>828</v>
      </c>
      <c r="C419" s="280">
        <v>563.65</v>
      </c>
      <c r="D419" s="281">
        <v>560.18333333333328</v>
      </c>
      <c r="E419" s="281">
        <v>553.96666666666658</v>
      </c>
      <c r="F419" s="281">
        <v>544.2833333333333</v>
      </c>
      <c r="G419" s="281">
        <v>538.06666666666661</v>
      </c>
      <c r="H419" s="281">
        <v>569.86666666666656</v>
      </c>
      <c r="I419" s="281">
        <v>576.08333333333326</v>
      </c>
      <c r="J419" s="281">
        <v>585.76666666666654</v>
      </c>
      <c r="K419" s="280">
        <v>566.4</v>
      </c>
      <c r="L419" s="280">
        <v>550.5</v>
      </c>
      <c r="M419" s="280">
        <v>4.3901199999999996</v>
      </c>
      <c r="N419" s="1"/>
      <c r="O419" s="1"/>
    </row>
    <row r="420" spans="1:15" ht="12.75" customHeight="1">
      <c r="A420" s="30">
        <v>410</v>
      </c>
      <c r="B420" s="290" t="s">
        <v>482</v>
      </c>
      <c r="C420" s="280">
        <v>697.55</v>
      </c>
      <c r="D420" s="281">
        <v>701.18333333333339</v>
      </c>
      <c r="E420" s="281">
        <v>690.36666666666679</v>
      </c>
      <c r="F420" s="281">
        <v>683.18333333333339</v>
      </c>
      <c r="G420" s="281">
        <v>672.36666666666679</v>
      </c>
      <c r="H420" s="281">
        <v>708.36666666666679</v>
      </c>
      <c r="I420" s="281">
        <v>719.18333333333339</v>
      </c>
      <c r="J420" s="281">
        <v>726.36666666666679</v>
      </c>
      <c r="K420" s="280">
        <v>712</v>
      </c>
      <c r="L420" s="280">
        <v>694</v>
      </c>
      <c r="M420" s="280">
        <v>2.2664499999999999</v>
      </c>
      <c r="N420" s="1"/>
      <c r="O420" s="1"/>
    </row>
    <row r="421" spans="1:15" ht="12.75" customHeight="1">
      <c r="A421" s="30">
        <v>411</v>
      </c>
      <c r="B421" s="290" t="s">
        <v>483</v>
      </c>
      <c r="C421" s="280">
        <v>37</v>
      </c>
      <c r="D421" s="281">
        <v>36.533333333333331</v>
      </c>
      <c r="E421" s="281">
        <v>35.216666666666661</v>
      </c>
      <c r="F421" s="281">
        <v>33.43333333333333</v>
      </c>
      <c r="G421" s="281">
        <v>32.11666666666666</v>
      </c>
      <c r="H421" s="281">
        <v>38.316666666666663</v>
      </c>
      <c r="I421" s="281">
        <v>39.633333333333326</v>
      </c>
      <c r="J421" s="281">
        <v>41.416666666666664</v>
      </c>
      <c r="K421" s="280">
        <v>37.85</v>
      </c>
      <c r="L421" s="280">
        <v>34.75</v>
      </c>
      <c r="M421" s="280">
        <v>64.981359999999995</v>
      </c>
      <c r="N421" s="1"/>
      <c r="O421" s="1"/>
    </row>
    <row r="422" spans="1:15" ht="12.75" customHeight="1">
      <c r="A422" s="30">
        <v>412</v>
      </c>
      <c r="B422" s="290" t="s">
        <v>877</v>
      </c>
      <c r="C422" s="280">
        <v>758.05</v>
      </c>
      <c r="D422" s="281">
        <v>757.19999999999993</v>
      </c>
      <c r="E422" s="281">
        <v>742.39999999999986</v>
      </c>
      <c r="F422" s="281">
        <v>726.74999999999989</v>
      </c>
      <c r="G422" s="281">
        <v>711.94999999999982</v>
      </c>
      <c r="H422" s="281">
        <v>772.84999999999991</v>
      </c>
      <c r="I422" s="281">
        <v>787.64999999999986</v>
      </c>
      <c r="J422" s="281">
        <v>803.3</v>
      </c>
      <c r="K422" s="280">
        <v>772</v>
      </c>
      <c r="L422" s="280">
        <v>741.55</v>
      </c>
      <c r="M422" s="280">
        <v>13.07264</v>
      </c>
      <c r="N422" s="1"/>
      <c r="O422" s="1"/>
    </row>
    <row r="423" spans="1:15" ht="12.75" customHeight="1">
      <c r="A423" s="30">
        <v>413</v>
      </c>
      <c r="B423" s="290" t="s">
        <v>188</v>
      </c>
      <c r="C423" s="280">
        <v>532.45000000000005</v>
      </c>
      <c r="D423" s="281">
        <v>533.16666666666663</v>
      </c>
      <c r="E423" s="281">
        <v>528.83333333333326</v>
      </c>
      <c r="F423" s="281">
        <v>525.21666666666658</v>
      </c>
      <c r="G423" s="281">
        <v>520.88333333333321</v>
      </c>
      <c r="H423" s="281">
        <v>536.7833333333333</v>
      </c>
      <c r="I423" s="281">
        <v>541.11666666666656</v>
      </c>
      <c r="J423" s="281">
        <v>544.73333333333335</v>
      </c>
      <c r="K423" s="280">
        <v>537.5</v>
      </c>
      <c r="L423" s="280">
        <v>529.54999999999995</v>
      </c>
      <c r="M423" s="280">
        <v>121.60733999999999</v>
      </c>
      <c r="N423" s="1"/>
      <c r="O423" s="1"/>
    </row>
    <row r="424" spans="1:15" ht="12.75" customHeight="1">
      <c r="A424" s="30">
        <v>414</v>
      </c>
      <c r="B424" s="290" t="s">
        <v>186</v>
      </c>
      <c r="C424" s="280">
        <v>73.8</v>
      </c>
      <c r="D424" s="281">
        <v>74.149999999999991</v>
      </c>
      <c r="E424" s="281">
        <v>73.199999999999989</v>
      </c>
      <c r="F424" s="281">
        <v>72.599999999999994</v>
      </c>
      <c r="G424" s="281">
        <v>71.649999999999991</v>
      </c>
      <c r="H424" s="281">
        <v>74.749999999999986</v>
      </c>
      <c r="I424" s="281">
        <v>75.7</v>
      </c>
      <c r="J424" s="281">
        <v>76.299999999999983</v>
      </c>
      <c r="K424" s="280">
        <v>75.099999999999994</v>
      </c>
      <c r="L424" s="280">
        <v>73.55</v>
      </c>
      <c r="M424" s="280">
        <v>332.96292999999997</v>
      </c>
      <c r="N424" s="1"/>
      <c r="O424" s="1"/>
    </row>
    <row r="425" spans="1:15" ht="12.75" customHeight="1">
      <c r="A425" s="30">
        <v>415</v>
      </c>
      <c r="B425" s="290" t="s">
        <v>484</v>
      </c>
      <c r="C425" s="280">
        <v>279.14999999999998</v>
      </c>
      <c r="D425" s="281">
        <v>280.09999999999997</v>
      </c>
      <c r="E425" s="281">
        <v>274.19999999999993</v>
      </c>
      <c r="F425" s="281">
        <v>269.24999999999994</v>
      </c>
      <c r="G425" s="281">
        <v>263.34999999999991</v>
      </c>
      <c r="H425" s="281">
        <v>285.04999999999995</v>
      </c>
      <c r="I425" s="281">
        <v>290.94999999999993</v>
      </c>
      <c r="J425" s="281">
        <v>295.89999999999998</v>
      </c>
      <c r="K425" s="280">
        <v>286</v>
      </c>
      <c r="L425" s="280">
        <v>275.14999999999998</v>
      </c>
      <c r="M425" s="280">
        <v>2.08629</v>
      </c>
      <c r="N425" s="1"/>
      <c r="O425" s="1"/>
    </row>
    <row r="426" spans="1:15" ht="12.75" customHeight="1">
      <c r="A426" s="30">
        <v>416</v>
      </c>
      <c r="B426" s="290" t="s">
        <v>485</v>
      </c>
      <c r="C426" s="280">
        <v>140.19999999999999</v>
      </c>
      <c r="D426" s="281">
        <v>140.6</v>
      </c>
      <c r="E426" s="281">
        <v>138.69999999999999</v>
      </c>
      <c r="F426" s="281">
        <v>137.19999999999999</v>
      </c>
      <c r="G426" s="281">
        <v>135.29999999999998</v>
      </c>
      <c r="H426" s="281">
        <v>142.1</v>
      </c>
      <c r="I426" s="281">
        <v>144.00000000000003</v>
      </c>
      <c r="J426" s="281">
        <v>145.5</v>
      </c>
      <c r="K426" s="280">
        <v>142.5</v>
      </c>
      <c r="L426" s="280">
        <v>139.1</v>
      </c>
      <c r="M426" s="280">
        <v>6.8719900000000003</v>
      </c>
      <c r="N426" s="1"/>
      <c r="O426" s="1"/>
    </row>
    <row r="427" spans="1:15" ht="12.75" customHeight="1">
      <c r="A427" s="30">
        <v>417</v>
      </c>
      <c r="B427" s="290" t="s">
        <v>486</v>
      </c>
      <c r="C427" s="280">
        <v>334.45</v>
      </c>
      <c r="D427" s="281">
        <v>336.91666666666669</v>
      </c>
      <c r="E427" s="281">
        <v>329.83333333333337</v>
      </c>
      <c r="F427" s="281">
        <v>325.2166666666667</v>
      </c>
      <c r="G427" s="281">
        <v>318.13333333333338</v>
      </c>
      <c r="H427" s="281">
        <v>341.53333333333336</v>
      </c>
      <c r="I427" s="281">
        <v>348.61666666666673</v>
      </c>
      <c r="J427" s="281">
        <v>353.23333333333335</v>
      </c>
      <c r="K427" s="280">
        <v>344</v>
      </c>
      <c r="L427" s="280">
        <v>332.3</v>
      </c>
      <c r="M427" s="280">
        <v>3.2703799999999998</v>
      </c>
      <c r="N427" s="1"/>
      <c r="O427" s="1"/>
    </row>
    <row r="428" spans="1:15" ht="12.75" customHeight="1">
      <c r="A428" s="30">
        <v>418</v>
      </c>
      <c r="B428" s="290" t="s">
        <v>487</v>
      </c>
      <c r="C428" s="280">
        <v>457.9</v>
      </c>
      <c r="D428" s="281">
        <v>459.43333333333334</v>
      </c>
      <c r="E428" s="281">
        <v>453.9666666666667</v>
      </c>
      <c r="F428" s="281">
        <v>450.03333333333336</v>
      </c>
      <c r="G428" s="281">
        <v>444.56666666666672</v>
      </c>
      <c r="H428" s="281">
        <v>463.36666666666667</v>
      </c>
      <c r="I428" s="281">
        <v>468.83333333333326</v>
      </c>
      <c r="J428" s="281">
        <v>472.76666666666665</v>
      </c>
      <c r="K428" s="280">
        <v>464.9</v>
      </c>
      <c r="L428" s="280">
        <v>455.5</v>
      </c>
      <c r="M428" s="280">
        <v>0.40994000000000003</v>
      </c>
      <c r="N428" s="1"/>
      <c r="O428" s="1"/>
    </row>
    <row r="429" spans="1:15" ht="12.75" customHeight="1">
      <c r="A429" s="30">
        <v>419</v>
      </c>
      <c r="B429" s="290" t="s">
        <v>488</v>
      </c>
      <c r="C429" s="280">
        <v>455.15</v>
      </c>
      <c r="D429" s="281">
        <v>452.7166666666667</v>
      </c>
      <c r="E429" s="281">
        <v>448.28333333333342</v>
      </c>
      <c r="F429" s="281">
        <v>441.41666666666674</v>
      </c>
      <c r="G429" s="281">
        <v>436.98333333333346</v>
      </c>
      <c r="H429" s="281">
        <v>459.58333333333337</v>
      </c>
      <c r="I429" s="281">
        <v>464.01666666666665</v>
      </c>
      <c r="J429" s="281">
        <v>470.88333333333333</v>
      </c>
      <c r="K429" s="280">
        <v>457.15</v>
      </c>
      <c r="L429" s="280">
        <v>445.85</v>
      </c>
      <c r="M429" s="280">
        <v>2.8245300000000002</v>
      </c>
      <c r="N429" s="1"/>
      <c r="O429" s="1"/>
    </row>
    <row r="430" spans="1:15" ht="12.75" customHeight="1">
      <c r="A430" s="30">
        <v>420</v>
      </c>
      <c r="B430" s="290" t="s">
        <v>489</v>
      </c>
      <c r="C430" s="280">
        <v>221.95</v>
      </c>
      <c r="D430" s="281">
        <v>223.35</v>
      </c>
      <c r="E430" s="281">
        <v>218.7</v>
      </c>
      <c r="F430" s="281">
        <v>215.45</v>
      </c>
      <c r="G430" s="281">
        <v>210.79999999999998</v>
      </c>
      <c r="H430" s="281">
        <v>226.6</v>
      </c>
      <c r="I430" s="281">
        <v>231.25000000000003</v>
      </c>
      <c r="J430" s="281">
        <v>234.5</v>
      </c>
      <c r="K430" s="280">
        <v>228</v>
      </c>
      <c r="L430" s="280">
        <v>220.1</v>
      </c>
      <c r="M430" s="280">
        <v>4.3647600000000004</v>
      </c>
      <c r="N430" s="1"/>
      <c r="O430" s="1"/>
    </row>
    <row r="431" spans="1:15" ht="12.75" customHeight="1">
      <c r="A431" s="30">
        <v>421</v>
      </c>
      <c r="B431" s="290" t="s">
        <v>193</v>
      </c>
      <c r="C431" s="280">
        <v>894.85</v>
      </c>
      <c r="D431" s="281">
        <v>890.15</v>
      </c>
      <c r="E431" s="281">
        <v>883.44999999999993</v>
      </c>
      <c r="F431" s="281">
        <v>872.05</v>
      </c>
      <c r="G431" s="281">
        <v>865.34999999999991</v>
      </c>
      <c r="H431" s="281">
        <v>901.55</v>
      </c>
      <c r="I431" s="281">
        <v>908.25</v>
      </c>
      <c r="J431" s="281">
        <v>919.65</v>
      </c>
      <c r="K431" s="280">
        <v>896.85</v>
      </c>
      <c r="L431" s="280">
        <v>878.75</v>
      </c>
      <c r="M431" s="280">
        <v>31.831689999999998</v>
      </c>
      <c r="N431" s="1"/>
      <c r="O431" s="1"/>
    </row>
    <row r="432" spans="1:15" ht="12.75" customHeight="1">
      <c r="A432" s="30">
        <v>422</v>
      </c>
      <c r="B432" s="290" t="s">
        <v>194</v>
      </c>
      <c r="C432" s="280">
        <v>474</v>
      </c>
      <c r="D432" s="281">
        <v>473.34999999999997</v>
      </c>
      <c r="E432" s="281">
        <v>468.89999999999992</v>
      </c>
      <c r="F432" s="281">
        <v>463.79999999999995</v>
      </c>
      <c r="G432" s="281">
        <v>459.34999999999991</v>
      </c>
      <c r="H432" s="281">
        <v>478.44999999999993</v>
      </c>
      <c r="I432" s="281">
        <v>482.9</v>
      </c>
      <c r="J432" s="281">
        <v>487.99999999999994</v>
      </c>
      <c r="K432" s="280">
        <v>477.8</v>
      </c>
      <c r="L432" s="280">
        <v>468.25</v>
      </c>
      <c r="M432" s="280">
        <v>8.7626299999999997</v>
      </c>
      <c r="N432" s="1"/>
      <c r="O432" s="1"/>
    </row>
    <row r="433" spans="1:15" ht="12.75" customHeight="1">
      <c r="A433" s="30">
        <v>423</v>
      </c>
      <c r="B433" s="290" t="s">
        <v>490</v>
      </c>
      <c r="C433" s="280">
        <v>2003.45</v>
      </c>
      <c r="D433" s="281">
        <v>2000.5666666666666</v>
      </c>
      <c r="E433" s="281">
        <v>1974.8833333333332</v>
      </c>
      <c r="F433" s="281">
        <v>1946.3166666666666</v>
      </c>
      <c r="G433" s="281">
        <v>1920.6333333333332</v>
      </c>
      <c r="H433" s="281">
        <v>2029.1333333333332</v>
      </c>
      <c r="I433" s="281">
        <v>2054.8166666666666</v>
      </c>
      <c r="J433" s="281">
        <v>2083.3833333333332</v>
      </c>
      <c r="K433" s="280">
        <v>2026.25</v>
      </c>
      <c r="L433" s="280">
        <v>1972</v>
      </c>
      <c r="M433" s="280">
        <v>0.55112000000000005</v>
      </c>
      <c r="N433" s="1"/>
      <c r="O433" s="1"/>
    </row>
    <row r="434" spans="1:15" ht="12.75" customHeight="1">
      <c r="A434" s="30">
        <v>424</v>
      </c>
      <c r="B434" s="290" t="s">
        <v>491</v>
      </c>
      <c r="C434" s="280">
        <v>803.6</v>
      </c>
      <c r="D434" s="281">
        <v>806</v>
      </c>
      <c r="E434" s="281">
        <v>794.6</v>
      </c>
      <c r="F434" s="281">
        <v>785.6</v>
      </c>
      <c r="G434" s="281">
        <v>774.2</v>
      </c>
      <c r="H434" s="281">
        <v>815</v>
      </c>
      <c r="I434" s="281">
        <v>826.40000000000009</v>
      </c>
      <c r="J434" s="281">
        <v>835.4</v>
      </c>
      <c r="K434" s="280">
        <v>817.4</v>
      </c>
      <c r="L434" s="280">
        <v>797</v>
      </c>
      <c r="M434" s="280">
        <v>0.58687999999999996</v>
      </c>
      <c r="N434" s="1"/>
      <c r="O434" s="1"/>
    </row>
    <row r="435" spans="1:15" ht="12.75" customHeight="1">
      <c r="A435" s="30">
        <v>425</v>
      </c>
      <c r="B435" s="290" t="s">
        <v>492</v>
      </c>
      <c r="C435" s="280">
        <v>515.20000000000005</v>
      </c>
      <c r="D435" s="281">
        <v>512.95000000000005</v>
      </c>
      <c r="E435" s="281">
        <v>507.30000000000007</v>
      </c>
      <c r="F435" s="281">
        <v>499.40000000000003</v>
      </c>
      <c r="G435" s="281">
        <v>493.75000000000006</v>
      </c>
      <c r="H435" s="281">
        <v>520.85000000000014</v>
      </c>
      <c r="I435" s="281">
        <v>526.50000000000023</v>
      </c>
      <c r="J435" s="281">
        <v>534.40000000000009</v>
      </c>
      <c r="K435" s="280">
        <v>518.6</v>
      </c>
      <c r="L435" s="280">
        <v>505.05</v>
      </c>
      <c r="M435" s="280">
        <v>2.87452</v>
      </c>
      <c r="N435" s="1"/>
      <c r="O435" s="1"/>
    </row>
    <row r="436" spans="1:15" ht="12.75" customHeight="1">
      <c r="A436" s="30">
        <v>426</v>
      </c>
      <c r="B436" s="290" t="s">
        <v>493</v>
      </c>
      <c r="C436" s="280">
        <v>340.95</v>
      </c>
      <c r="D436" s="281">
        <v>340.41666666666669</v>
      </c>
      <c r="E436" s="281">
        <v>336.13333333333338</v>
      </c>
      <c r="F436" s="281">
        <v>331.31666666666672</v>
      </c>
      <c r="G436" s="281">
        <v>327.03333333333342</v>
      </c>
      <c r="H436" s="281">
        <v>345.23333333333335</v>
      </c>
      <c r="I436" s="281">
        <v>349.51666666666665</v>
      </c>
      <c r="J436" s="281">
        <v>354.33333333333331</v>
      </c>
      <c r="K436" s="280">
        <v>344.7</v>
      </c>
      <c r="L436" s="280">
        <v>335.6</v>
      </c>
      <c r="M436" s="280">
        <v>1.72567</v>
      </c>
      <c r="N436" s="1"/>
      <c r="O436" s="1"/>
    </row>
    <row r="437" spans="1:15" ht="12.75" customHeight="1">
      <c r="A437" s="30">
        <v>427</v>
      </c>
      <c r="B437" s="290" t="s">
        <v>494</v>
      </c>
      <c r="C437" s="280">
        <v>1875.7</v>
      </c>
      <c r="D437" s="281">
        <v>1863.25</v>
      </c>
      <c r="E437" s="281">
        <v>1845.5</v>
      </c>
      <c r="F437" s="281">
        <v>1815.3</v>
      </c>
      <c r="G437" s="281">
        <v>1797.55</v>
      </c>
      <c r="H437" s="281">
        <v>1893.45</v>
      </c>
      <c r="I437" s="281">
        <v>1911.2</v>
      </c>
      <c r="J437" s="281">
        <v>1941.4</v>
      </c>
      <c r="K437" s="280">
        <v>1881</v>
      </c>
      <c r="L437" s="280">
        <v>1833.05</v>
      </c>
      <c r="M437" s="280">
        <v>0.3553</v>
      </c>
      <c r="N437" s="1"/>
      <c r="O437" s="1"/>
    </row>
    <row r="438" spans="1:15" ht="12.75" customHeight="1">
      <c r="A438" s="30">
        <v>428</v>
      </c>
      <c r="B438" s="290" t="s">
        <v>495</v>
      </c>
      <c r="C438" s="280">
        <v>470.25</v>
      </c>
      <c r="D438" s="281">
        <v>470.16666666666669</v>
      </c>
      <c r="E438" s="281">
        <v>465.33333333333337</v>
      </c>
      <c r="F438" s="281">
        <v>460.41666666666669</v>
      </c>
      <c r="G438" s="281">
        <v>455.58333333333337</v>
      </c>
      <c r="H438" s="281">
        <v>475.08333333333337</v>
      </c>
      <c r="I438" s="281">
        <v>479.91666666666674</v>
      </c>
      <c r="J438" s="281">
        <v>484.83333333333337</v>
      </c>
      <c r="K438" s="280">
        <v>475</v>
      </c>
      <c r="L438" s="280">
        <v>465.25</v>
      </c>
      <c r="M438" s="280">
        <v>1.0791500000000001</v>
      </c>
      <c r="N438" s="1"/>
      <c r="O438" s="1"/>
    </row>
    <row r="439" spans="1:15" ht="12.75" customHeight="1">
      <c r="A439" s="30">
        <v>429</v>
      </c>
      <c r="B439" s="290" t="s">
        <v>496</v>
      </c>
      <c r="C439" s="280">
        <v>6.1</v>
      </c>
      <c r="D439" s="281">
        <v>6.1166666666666671</v>
      </c>
      <c r="E439" s="281">
        <v>5.8833333333333346</v>
      </c>
      <c r="F439" s="281">
        <v>5.6666666666666679</v>
      </c>
      <c r="G439" s="281">
        <v>5.4333333333333353</v>
      </c>
      <c r="H439" s="281">
        <v>6.3333333333333339</v>
      </c>
      <c r="I439" s="281">
        <v>6.5666666666666664</v>
      </c>
      <c r="J439" s="281">
        <v>6.7833333333333332</v>
      </c>
      <c r="K439" s="280">
        <v>6.35</v>
      </c>
      <c r="L439" s="280">
        <v>5.9</v>
      </c>
      <c r="M439" s="280">
        <v>529.02575999999999</v>
      </c>
      <c r="N439" s="1"/>
      <c r="O439" s="1"/>
    </row>
    <row r="440" spans="1:15" ht="12.75" customHeight="1">
      <c r="A440" s="30">
        <v>430</v>
      </c>
      <c r="B440" s="290" t="s">
        <v>497</v>
      </c>
      <c r="C440" s="280">
        <v>955.9</v>
      </c>
      <c r="D440" s="281">
        <v>954.63333333333333</v>
      </c>
      <c r="E440" s="281">
        <v>941.26666666666665</v>
      </c>
      <c r="F440" s="281">
        <v>926.63333333333333</v>
      </c>
      <c r="G440" s="281">
        <v>913.26666666666665</v>
      </c>
      <c r="H440" s="281">
        <v>969.26666666666665</v>
      </c>
      <c r="I440" s="281">
        <v>982.63333333333321</v>
      </c>
      <c r="J440" s="281">
        <v>997.26666666666665</v>
      </c>
      <c r="K440" s="280">
        <v>968</v>
      </c>
      <c r="L440" s="280">
        <v>940</v>
      </c>
      <c r="M440" s="280">
        <v>0.28503000000000001</v>
      </c>
      <c r="N440" s="1"/>
      <c r="O440" s="1"/>
    </row>
    <row r="441" spans="1:15" ht="12.75" customHeight="1">
      <c r="A441" s="30">
        <v>431</v>
      </c>
      <c r="B441" s="290" t="s">
        <v>275</v>
      </c>
      <c r="C441" s="280">
        <v>573.1</v>
      </c>
      <c r="D441" s="281">
        <v>571.43333333333328</v>
      </c>
      <c r="E441" s="281">
        <v>563.86666666666656</v>
      </c>
      <c r="F441" s="281">
        <v>554.63333333333333</v>
      </c>
      <c r="G441" s="281">
        <v>547.06666666666661</v>
      </c>
      <c r="H441" s="281">
        <v>580.66666666666652</v>
      </c>
      <c r="I441" s="281">
        <v>588.23333333333335</v>
      </c>
      <c r="J441" s="281">
        <v>597.46666666666647</v>
      </c>
      <c r="K441" s="280">
        <v>579</v>
      </c>
      <c r="L441" s="280">
        <v>562.20000000000005</v>
      </c>
      <c r="M441" s="280">
        <v>11.28661</v>
      </c>
      <c r="N441" s="1"/>
      <c r="O441" s="1"/>
    </row>
    <row r="442" spans="1:15" ht="12.75" customHeight="1">
      <c r="A442" s="30">
        <v>432</v>
      </c>
      <c r="B442" s="290" t="s">
        <v>498</v>
      </c>
      <c r="C442" s="280">
        <v>1707.95</v>
      </c>
      <c r="D442" s="281">
        <v>1717.3166666666666</v>
      </c>
      <c r="E442" s="281">
        <v>1690.6333333333332</v>
      </c>
      <c r="F442" s="281">
        <v>1673.3166666666666</v>
      </c>
      <c r="G442" s="281">
        <v>1646.6333333333332</v>
      </c>
      <c r="H442" s="281">
        <v>1734.6333333333332</v>
      </c>
      <c r="I442" s="281">
        <v>1761.3166666666666</v>
      </c>
      <c r="J442" s="281">
        <v>1778.6333333333332</v>
      </c>
      <c r="K442" s="280">
        <v>1744</v>
      </c>
      <c r="L442" s="280">
        <v>1700</v>
      </c>
      <c r="M442" s="280">
        <v>0.25057000000000001</v>
      </c>
      <c r="N442" s="1"/>
      <c r="O442" s="1"/>
    </row>
    <row r="443" spans="1:15" ht="12.75" customHeight="1">
      <c r="A443" s="30">
        <v>433</v>
      </c>
      <c r="B443" s="290" t="s">
        <v>499</v>
      </c>
      <c r="C443" s="280">
        <v>585.04999999999995</v>
      </c>
      <c r="D443" s="281">
        <v>588.38333333333333</v>
      </c>
      <c r="E443" s="281">
        <v>579.41666666666663</v>
      </c>
      <c r="F443" s="281">
        <v>573.7833333333333</v>
      </c>
      <c r="G443" s="281">
        <v>564.81666666666661</v>
      </c>
      <c r="H443" s="281">
        <v>594.01666666666665</v>
      </c>
      <c r="I443" s="281">
        <v>602.98333333333335</v>
      </c>
      <c r="J443" s="281">
        <v>608.61666666666667</v>
      </c>
      <c r="K443" s="280">
        <v>597.35</v>
      </c>
      <c r="L443" s="280">
        <v>582.75</v>
      </c>
      <c r="M443" s="280">
        <v>0.16116</v>
      </c>
      <c r="N443" s="1"/>
      <c r="O443" s="1"/>
    </row>
    <row r="444" spans="1:15" ht="12.75" customHeight="1">
      <c r="A444" s="30">
        <v>434</v>
      </c>
      <c r="B444" s="290" t="s">
        <v>500</v>
      </c>
      <c r="C444" s="280">
        <v>894.75</v>
      </c>
      <c r="D444" s="281">
        <v>900.91666666666663</v>
      </c>
      <c r="E444" s="281">
        <v>871.83333333333326</v>
      </c>
      <c r="F444" s="281">
        <v>848.91666666666663</v>
      </c>
      <c r="G444" s="281">
        <v>819.83333333333326</v>
      </c>
      <c r="H444" s="281">
        <v>923.83333333333326</v>
      </c>
      <c r="I444" s="281">
        <v>952.91666666666652</v>
      </c>
      <c r="J444" s="281">
        <v>975.83333333333326</v>
      </c>
      <c r="K444" s="280">
        <v>930</v>
      </c>
      <c r="L444" s="280">
        <v>878</v>
      </c>
      <c r="M444" s="280">
        <v>2.7204600000000001</v>
      </c>
      <c r="N444" s="1"/>
      <c r="O444" s="1"/>
    </row>
    <row r="445" spans="1:15" ht="12.75" customHeight="1">
      <c r="A445" s="30">
        <v>435</v>
      </c>
      <c r="B445" s="290" t="s">
        <v>501</v>
      </c>
      <c r="C445" s="280">
        <v>37.4</v>
      </c>
      <c r="D445" s="281">
        <v>37.549999999999997</v>
      </c>
      <c r="E445" s="281">
        <v>37.049999999999997</v>
      </c>
      <c r="F445" s="281">
        <v>36.700000000000003</v>
      </c>
      <c r="G445" s="281">
        <v>36.200000000000003</v>
      </c>
      <c r="H445" s="281">
        <v>37.899999999999991</v>
      </c>
      <c r="I445" s="281">
        <v>38.399999999999991</v>
      </c>
      <c r="J445" s="281">
        <v>38.749999999999986</v>
      </c>
      <c r="K445" s="280">
        <v>38.049999999999997</v>
      </c>
      <c r="L445" s="280">
        <v>37.200000000000003</v>
      </c>
      <c r="M445" s="280">
        <v>42.130029999999998</v>
      </c>
      <c r="N445" s="1"/>
      <c r="O445" s="1"/>
    </row>
    <row r="446" spans="1:15" ht="12.75" customHeight="1">
      <c r="A446" s="30">
        <v>436</v>
      </c>
      <c r="B446" s="290" t="s">
        <v>206</v>
      </c>
      <c r="C446" s="280">
        <v>870.6</v>
      </c>
      <c r="D446" s="281">
        <v>864.61666666666667</v>
      </c>
      <c r="E446" s="281">
        <v>854.98333333333335</v>
      </c>
      <c r="F446" s="281">
        <v>839.36666666666667</v>
      </c>
      <c r="G446" s="281">
        <v>829.73333333333335</v>
      </c>
      <c r="H446" s="281">
        <v>880.23333333333335</v>
      </c>
      <c r="I446" s="281">
        <v>889.86666666666679</v>
      </c>
      <c r="J446" s="281">
        <v>905.48333333333335</v>
      </c>
      <c r="K446" s="280">
        <v>874.25</v>
      </c>
      <c r="L446" s="280">
        <v>849</v>
      </c>
      <c r="M446" s="280">
        <v>14.18272</v>
      </c>
      <c r="N446" s="1"/>
      <c r="O446" s="1"/>
    </row>
    <row r="447" spans="1:15" ht="12.75" customHeight="1">
      <c r="A447" s="30">
        <v>437</v>
      </c>
      <c r="B447" s="290" t="s">
        <v>502</v>
      </c>
      <c r="C447" s="280">
        <v>636.45000000000005</v>
      </c>
      <c r="D447" s="281">
        <v>621.7166666666667</v>
      </c>
      <c r="E447" s="281">
        <v>599.73333333333335</v>
      </c>
      <c r="F447" s="281">
        <v>563.01666666666665</v>
      </c>
      <c r="G447" s="281">
        <v>541.0333333333333</v>
      </c>
      <c r="H447" s="281">
        <v>658.43333333333339</v>
      </c>
      <c r="I447" s="281">
        <v>680.41666666666674</v>
      </c>
      <c r="J447" s="281">
        <v>717.13333333333344</v>
      </c>
      <c r="K447" s="280">
        <v>643.70000000000005</v>
      </c>
      <c r="L447" s="280">
        <v>585</v>
      </c>
      <c r="M447" s="280">
        <v>70.02722</v>
      </c>
      <c r="N447" s="1"/>
      <c r="O447" s="1"/>
    </row>
    <row r="448" spans="1:15" ht="12.75" customHeight="1">
      <c r="A448" s="30">
        <v>438</v>
      </c>
      <c r="B448" s="290" t="s">
        <v>195</v>
      </c>
      <c r="C448" s="280">
        <v>890</v>
      </c>
      <c r="D448" s="281">
        <v>886.78333333333342</v>
      </c>
      <c r="E448" s="281">
        <v>879.66666666666686</v>
      </c>
      <c r="F448" s="281">
        <v>869.33333333333348</v>
      </c>
      <c r="G448" s="281">
        <v>862.21666666666692</v>
      </c>
      <c r="H448" s="281">
        <v>897.11666666666679</v>
      </c>
      <c r="I448" s="281">
        <v>904.23333333333335</v>
      </c>
      <c r="J448" s="281">
        <v>914.56666666666672</v>
      </c>
      <c r="K448" s="280">
        <v>893.9</v>
      </c>
      <c r="L448" s="280">
        <v>876.45</v>
      </c>
      <c r="M448" s="280">
        <v>5.6910699999999999</v>
      </c>
      <c r="N448" s="1"/>
      <c r="O448" s="1"/>
    </row>
    <row r="449" spans="1:15" ht="12.75" customHeight="1">
      <c r="A449" s="30">
        <v>439</v>
      </c>
      <c r="B449" s="290" t="s">
        <v>503</v>
      </c>
      <c r="C449" s="280">
        <v>219.9</v>
      </c>
      <c r="D449" s="281">
        <v>219.41666666666666</v>
      </c>
      <c r="E449" s="281">
        <v>217.98333333333332</v>
      </c>
      <c r="F449" s="281">
        <v>216.06666666666666</v>
      </c>
      <c r="G449" s="281">
        <v>214.63333333333333</v>
      </c>
      <c r="H449" s="281">
        <v>221.33333333333331</v>
      </c>
      <c r="I449" s="281">
        <v>222.76666666666665</v>
      </c>
      <c r="J449" s="281">
        <v>224.68333333333331</v>
      </c>
      <c r="K449" s="280">
        <v>220.85</v>
      </c>
      <c r="L449" s="280">
        <v>217.5</v>
      </c>
      <c r="M449" s="280">
        <v>6.6953699999999996</v>
      </c>
      <c r="N449" s="1"/>
      <c r="O449" s="1"/>
    </row>
    <row r="450" spans="1:15" ht="12.75" customHeight="1">
      <c r="A450" s="30">
        <v>440</v>
      </c>
      <c r="B450" s="290" t="s">
        <v>504</v>
      </c>
      <c r="C450" s="280">
        <v>1034.05</v>
      </c>
      <c r="D450" s="281">
        <v>1036.3333333333333</v>
      </c>
      <c r="E450" s="281">
        <v>1022.7166666666665</v>
      </c>
      <c r="F450" s="281">
        <v>1011.3833333333332</v>
      </c>
      <c r="G450" s="281">
        <v>997.76666666666642</v>
      </c>
      <c r="H450" s="281">
        <v>1047.6666666666665</v>
      </c>
      <c r="I450" s="281">
        <v>1061.2833333333333</v>
      </c>
      <c r="J450" s="281">
        <v>1072.6166666666666</v>
      </c>
      <c r="K450" s="280">
        <v>1049.95</v>
      </c>
      <c r="L450" s="280">
        <v>1025</v>
      </c>
      <c r="M450" s="280">
        <v>5.9392699999999996</v>
      </c>
      <c r="N450" s="1"/>
      <c r="O450" s="1"/>
    </row>
    <row r="451" spans="1:15" ht="12.75" customHeight="1">
      <c r="A451" s="30">
        <v>441</v>
      </c>
      <c r="B451" s="290" t="s">
        <v>200</v>
      </c>
      <c r="C451" s="280">
        <v>3260.5</v>
      </c>
      <c r="D451" s="281">
        <v>3242.0499999999997</v>
      </c>
      <c r="E451" s="281">
        <v>3220.0999999999995</v>
      </c>
      <c r="F451" s="281">
        <v>3179.7</v>
      </c>
      <c r="G451" s="281">
        <v>3157.7499999999995</v>
      </c>
      <c r="H451" s="281">
        <v>3282.4499999999994</v>
      </c>
      <c r="I451" s="281">
        <v>3304.3999999999992</v>
      </c>
      <c r="J451" s="281">
        <v>3344.7999999999993</v>
      </c>
      <c r="K451" s="280">
        <v>3264</v>
      </c>
      <c r="L451" s="280">
        <v>3201.65</v>
      </c>
      <c r="M451" s="280">
        <v>21.063330000000001</v>
      </c>
      <c r="N451" s="1"/>
      <c r="O451" s="1"/>
    </row>
    <row r="452" spans="1:15" ht="12.75" customHeight="1">
      <c r="A452" s="30">
        <v>442</v>
      </c>
      <c r="B452" s="290" t="s">
        <v>196</v>
      </c>
      <c r="C452" s="280">
        <v>806.6</v>
      </c>
      <c r="D452" s="281">
        <v>805.0333333333333</v>
      </c>
      <c r="E452" s="281">
        <v>800.16666666666663</v>
      </c>
      <c r="F452" s="281">
        <v>793.73333333333335</v>
      </c>
      <c r="G452" s="281">
        <v>788.86666666666667</v>
      </c>
      <c r="H452" s="281">
        <v>811.46666666666658</v>
      </c>
      <c r="I452" s="281">
        <v>816.33333333333337</v>
      </c>
      <c r="J452" s="281">
        <v>822.76666666666654</v>
      </c>
      <c r="K452" s="280">
        <v>809.9</v>
      </c>
      <c r="L452" s="280">
        <v>798.6</v>
      </c>
      <c r="M452" s="280">
        <v>11.925800000000001</v>
      </c>
      <c r="N452" s="1"/>
      <c r="O452" s="1"/>
    </row>
    <row r="453" spans="1:15" ht="12.75" customHeight="1">
      <c r="A453" s="30">
        <v>443</v>
      </c>
      <c r="B453" s="290" t="s">
        <v>276</v>
      </c>
      <c r="C453" s="280">
        <v>8560</v>
      </c>
      <c r="D453" s="281">
        <v>8550.35</v>
      </c>
      <c r="E453" s="281">
        <v>8479.7000000000007</v>
      </c>
      <c r="F453" s="281">
        <v>8399.4</v>
      </c>
      <c r="G453" s="281">
        <v>8328.75</v>
      </c>
      <c r="H453" s="281">
        <v>8630.6500000000015</v>
      </c>
      <c r="I453" s="281">
        <v>8701.2999999999993</v>
      </c>
      <c r="J453" s="281">
        <v>8781.6000000000022</v>
      </c>
      <c r="K453" s="280">
        <v>8621</v>
      </c>
      <c r="L453" s="280">
        <v>8470.0499999999993</v>
      </c>
      <c r="M453" s="280">
        <v>1.9944500000000001</v>
      </c>
      <c r="N453" s="1"/>
      <c r="O453" s="1"/>
    </row>
    <row r="454" spans="1:15" ht="12.75" customHeight="1">
      <c r="A454" s="30">
        <v>444</v>
      </c>
      <c r="B454" s="290" t="s">
        <v>878</v>
      </c>
      <c r="C454" s="280">
        <v>1474.2</v>
      </c>
      <c r="D454" s="281">
        <v>1470.25</v>
      </c>
      <c r="E454" s="281">
        <v>1461.95</v>
      </c>
      <c r="F454" s="281">
        <v>1449.7</v>
      </c>
      <c r="G454" s="281">
        <v>1441.4</v>
      </c>
      <c r="H454" s="281">
        <v>1482.5</v>
      </c>
      <c r="I454" s="281">
        <v>1490.8000000000002</v>
      </c>
      <c r="J454" s="281">
        <v>1503.05</v>
      </c>
      <c r="K454" s="280">
        <v>1478.55</v>
      </c>
      <c r="L454" s="280">
        <v>1458</v>
      </c>
      <c r="M454" s="280">
        <v>0.35471999999999998</v>
      </c>
      <c r="N454" s="1"/>
      <c r="O454" s="1"/>
    </row>
    <row r="455" spans="1:15" ht="12.75" customHeight="1">
      <c r="A455" s="30">
        <v>445</v>
      </c>
      <c r="B455" s="290" t="s">
        <v>505</v>
      </c>
      <c r="C455" s="280">
        <v>218.4</v>
      </c>
      <c r="D455" s="281">
        <v>217.5</v>
      </c>
      <c r="E455" s="281">
        <v>213.65</v>
      </c>
      <c r="F455" s="281">
        <v>208.9</v>
      </c>
      <c r="G455" s="281">
        <v>205.05</v>
      </c>
      <c r="H455" s="281">
        <v>222.25</v>
      </c>
      <c r="I455" s="281">
        <v>226.10000000000002</v>
      </c>
      <c r="J455" s="281">
        <v>230.85</v>
      </c>
      <c r="K455" s="280">
        <v>221.35</v>
      </c>
      <c r="L455" s="280">
        <v>212.75</v>
      </c>
      <c r="M455" s="280">
        <v>56.145249999999997</v>
      </c>
      <c r="N455" s="1"/>
      <c r="O455" s="1"/>
    </row>
    <row r="456" spans="1:15" ht="12.75" customHeight="1">
      <c r="A456" s="30">
        <v>446</v>
      </c>
      <c r="B456" s="290" t="s">
        <v>197</v>
      </c>
      <c r="C456" s="280">
        <v>442.25</v>
      </c>
      <c r="D456" s="281">
        <v>439.63333333333338</v>
      </c>
      <c r="E456" s="281">
        <v>430.01666666666677</v>
      </c>
      <c r="F456" s="281">
        <v>417.78333333333336</v>
      </c>
      <c r="G456" s="281">
        <v>408.16666666666674</v>
      </c>
      <c r="H456" s="281">
        <v>451.86666666666679</v>
      </c>
      <c r="I456" s="281">
        <v>461.48333333333346</v>
      </c>
      <c r="J456" s="281">
        <v>473.71666666666681</v>
      </c>
      <c r="K456" s="280">
        <v>449.25</v>
      </c>
      <c r="L456" s="280">
        <v>427.4</v>
      </c>
      <c r="M456" s="280">
        <v>363.80444</v>
      </c>
      <c r="N456" s="1"/>
      <c r="O456" s="1"/>
    </row>
    <row r="457" spans="1:15" ht="12.75" customHeight="1">
      <c r="A457" s="30">
        <v>447</v>
      </c>
      <c r="B457" s="290" t="s">
        <v>198</v>
      </c>
      <c r="C457" s="280">
        <v>218.15</v>
      </c>
      <c r="D457" s="281">
        <v>218.83333333333334</v>
      </c>
      <c r="E457" s="281">
        <v>216.2166666666667</v>
      </c>
      <c r="F457" s="281">
        <v>214.28333333333336</v>
      </c>
      <c r="G457" s="281">
        <v>211.66666666666671</v>
      </c>
      <c r="H457" s="281">
        <v>220.76666666666668</v>
      </c>
      <c r="I457" s="281">
        <v>223.3833333333333</v>
      </c>
      <c r="J457" s="281">
        <v>225.31666666666666</v>
      </c>
      <c r="K457" s="280">
        <v>221.45</v>
      </c>
      <c r="L457" s="280">
        <v>216.9</v>
      </c>
      <c r="M457" s="280">
        <v>227.16582</v>
      </c>
      <c r="N457" s="1"/>
      <c r="O457" s="1"/>
    </row>
    <row r="458" spans="1:15" ht="12.75" customHeight="1">
      <c r="A458" s="30">
        <v>448</v>
      </c>
      <c r="B458" s="290" t="s">
        <v>814</v>
      </c>
      <c r="C458" s="280">
        <v>576.95000000000005</v>
      </c>
      <c r="D458" s="281">
        <v>579.76666666666677</v>
      </c>
      <c r="E458" s="281">
        <v>569.53333333333353</v>
      </c>
      <c r="F458" s="281">
        <v>562.11666666666679</v>
      </c>
      <c r="G458" s="281">
        <v>551.88333333333355</v>
      </c>
      <c r="H458" s="281">
        <v>587.18333333333351</v>
      </c>
      <c r="I458" s="281">
        <v>597.41666666666686</v>
      </c>
      <c r="J458" s="281">
        <v>604.83333333333348</v>
      </c>
      <c r="K458" s="280">
        <v>590</v>
      </c>
      <c r="L458" s="280">
        <v>572.35</v>
      </c>
      <c r="M458" s="280">
        <v>0.31625999999999999</v>
      </c>
      <c r="N458" s="1"/>
      <c r="O458" s="1"/>
    </row>
    <row r="459" spans="1:15" ht="12.75" customHeight="1">
      <c r="A459" s="30">
        <v>449</v>
      </c>
      <c r="B459" s="290" t="s">
        <v>199</v>
      </c>
      <c r="C459" s="280">
        <v>100.35</v>
      </c>
      <c r="D459" s="281">
        <v>99.833333333333329</v>
      </c>
      <c r="E459" s="281">
        <v>97.666666666666657</v>
      </c>
      <c r="F459" s="281">
        <v>94.983333333333334</v>
      </c>
      <c r="G459" s="281">
        <v>92.816666666666663</v>
      </c>
      <c r="H459" s="281">
        <v>102.51666666666665</v>
      </c>
      <c r="I459" s="281">
        <v>104.68333333333331</v>
      </c>
      <c r="J459" s="281">
        <v>107.36666666666665</v>
      </c>
      <c r="K459" s="280">
        <v>102</v>
      </c>
      <c r="L459" s="280">
        <v>97.15</v>
      </c>
      <c r="M459" s="280">
        <v>1371.56107</v>
      </c>
      <c r="N459" s="1"/>
      <c r="O459" s="1"/>
    </row>
    <row r="460" spans="1:15" ht="12.75" customHeight="1">
      <c r="A460" s="30">
        <v>450</v>
      </c>
      <c r="B460" s="290" t="s">
        <v>815</v>
      </c>
      <c r="C460" s="280">
        <v>106.35</v>
      </c>
      <c r="D460" s="281">
        <v>107.98333333333333</v>
      </c>
      <c r="E460" s="281">
        <v>103.56666666666666</v>
      </c>
      <c r="F460" s="281">
        <v>100.78333333333333</v>
      </c>
      <c r="G460" s="281">
        <v>96.36666666666666</v>
      </c>
      <c r="H460" s="281">
        <v>110.76666666666667</v>
      </c>
      <c r="I460" s="281">
        <v>115.18333333333332</v>
      </c>
      <c r="J460" s="281">
        <v>117.96666666666667</v>
      </c>
      <c r="K460" s="280">
        <v>112.4</v>
      </c>
      <c r="L460" s="280">
        <v>105.2</v>
      </c>
      <c r="M460" s="280">
        <v>43.025620000000004</v>
      </c>
      <c r="N460" s="1"/>
      <c r="O460" s="1"/>
    </row>
    <row r="461" spans="1:15" ht="12.75" customHeight="1">
      <c r="A461" s="30">
        <v>451</v>
      </c>
      <c r="B461" s="290" t="s">
        <v>506</v>
      </c>
      <c r="C461" s="280">
        <v>3617.3</v>
      </c>
      <c r="D461" s="281">
        <v>3657.4166666666665</v>
      </c>
      <c r="E461" s="281">
        <v>3544.8833333333332</v>
      </c>
      <c r="F461" s="281">
        <v>3472.4666666666667</v>
      </c>
      <c r="G461" s="281">
        <v>3359.9333333333334</v>
      </c>
      <c r="H461" s="281">
        <v>3729.833333333333</v>
      </c>
      <c r="I461" s="281">
        <v>3842.3666666666668</v>
      </c>
      <c r="J461" s="281">
        <v>3914.7833333333328</v>
      </c>
      <c r="K461" s="280">
        <v>3769.95</v>
      </c>
      <c r="L461" s="280">
        <v>3585</v>
      </c>
      <c r="M461" s="280">
        <v>0.24407000000000001</v>
      </c>
      <c r="N461" s="1"/>
      <c r="O461" s="1"/>
    </row>
    <row r="462" spans="1:15" ht="12.75" customHeight="1">
      <c r="A462" s="30">
        <v>452</v>
      </c>
      <c r="B462" s="290" t="s">
        <v>201</v>
      </c>
      <c r="C462" s="280">
        <v>1038</v>
      </c>
      <c r="D462" s="281">
        <v>1032.2833333333333</v>
      </c>
      <c r="E462" s="281">
        <v>1021.1166666666666</v>
      </c>
      <c r="F462" s="281">
        <v>1004.2333333333332</v>
      </c>
      <c r="G462" s="281">
        <v>993.06666666666649</v>
      </c>
      <c r="H462" s="281">
        <v>1049.1666666666665</v>
      </c>
      <c r="I462" s="281">
        <v>1060.3333333333335</v>
      </c>
      <c r="J462" s="281">
        <v>1077.2166666666667</v>
      </c>
      <c r="K462" s="280">
        <v>1043.45</v>
      </c>
      <c r="L462" s="280">
        <v>1015.4</v>
      </c>
      <c r="M462" s="280">
        <v>34.280259999999998</v>
      </c>
      <c r="N462" s="1"/>
      <c r="O462" s="1"/>
    </row>
    <row r="463" spans="1:15" ht="12.75" customHeight="1">
      <c r="A463" s="30">
        <v>453</v>
      </c>
      <c r="B463" s="290" t="s">
        <v>507</v>
      </c>
      <c r="C463" s="280">
        <v>81.150000000000006</v>
      </c>
      <c r="D463" s="281">
        <v>81.45</v>
      </c>
      <c r="E463" s="281">
        <v>80.600000000000009</v>
      </c>
      <c r="F463" s="281">
        <v>80.050000000000011</v>
      </c>
      <c r="G463" s="281">
        <v>79.200000000000017</v>
      </c>
      <c r="H463" s="281">
        <v>82</v>
      </c>
      <c r="I463" s="281">
        <v>82.85</v>
      </c>
      <c r="J463" s="281">
        <v>83.399999999999991</v>
      </c>
      <c r="K463" s="280">
        <v>82.3</v>
      </c>
      <c r="L463" s="280">
        <v>80.900000000000006</v>
      </c>
      <c r="M463" s="280">
        <v>3.9071500000000001</v>
      </c>
      <c r="N463" s="1"/>
      <c r="O463" s="1"/>
    </row>
    <row r="464" spans="1:15" ht="12.75" customHeight="1">
      <c r="A464" s="30">
        <v>454</v>
      </c>
      <c r="B464" s="290" t="s">
        <v>182</v>
      </c>
      <c r="C464" s="280">
        <v>720</v>
      </c>
      <c r="D464" s="281">
        <v>719.41666666666663</v>
      </c>
      <c r="E464" s="281">
        <v>710.58333333333326</v>
      </c>
      <c r="F464" s="281">
        <v>701.16666666666663</v>
      </c>
      <c r="G464" s="281">
        <v>692.33333333333326</v>
      </c>
      <c r="H464" s="281">
        <v>728.83333333333326</v>
      </c>
      <c r="I464" s="281">
        <v>737.66666666666652</v>
      </c>
      <c r="J464" s="281">
        <v>747.08333333333326</v>
      </c>
      <c r="K464" s="280">
        <v>728.25</v>
      </c>
      <c r="L464" s="280">
        <v>710</v>
      </c>
      <c r="M464" s="280">
        <v>5.8589399999999996</v>
      </c>
      <c r="N464" s="1"/>
      <c r="O464" s="1"/>
    </row>
    <row r="465" spans="1:15" ht="12.75" customHeight="1">
      <c r="A465" s="30">
        <v>455</v>
      </c>
      <c r="B465" s="290" t="s">
        <v>508</v>
      </c>
      <c r="C465" s="280">
        <v>2066.15</v>
      </c>
      <c r="D465" s="281">
        <v>2072.3833333333332</v>
      </c>
      <c r="E465" s="281">
        <v>2044.7666666666664</v>
      </c>
      <c r="F465" s="281">
        <v>2023.3833333333332</v>
      </c>
      <c r="G465" s="281">
        <v>1995.7666666666664</v>
      </c>
      <c r="H465" s="281">
        <v>2093.7666666666664</v>
      </c>
      <c r="I465" s="281">
        <v>2121.3833333333332</v>
      </c>
      <c r="J465" s="281">
        <v>2142.7666666666664</v>
      </c>
      <c r="K465" s="280">
        <v>2100</v>
      </c>
      <c r="L465" s="280">
        <v>2051</v>
      </c>
      <c r="M465" s="280">
        <v>0.28426000000000001</v>
      </c>
      <c r="N465" s="1"/>
      <c r="O465" s="1"/>
    </row>
    <row r="466" spans="1:15" ht="12.75" customHeight="1">
      <c r="A466" s="30">
        <v>456</v>
      </c>
      <c r="B466" s="290" t="s">
        <v>509</v>
      </c>
      <c r="C466" s="280">
        <v>621.54999999999995</v>
      </c>
      <c r="D466" s="281">
        <v>623.51666666666665</v>
      </c>
      <c r="E466" s="281">
        <v>618.0333333333333</v>
      </c>
      <c r="F466" s="281">
        <v>614.51666666666665</v>
      </c>
      <c r="G466" s="281">
        <v>609.0333333333333</v>
      </c>
      <c r="H466" s="281">
        <v>627.0333333333333</v>
      </c>
      <c r="I466" s="281">
        <v>632.51666666666665</v>
      </c>
      <c r="J466" s="281">
        <v>636.0333333333333</v>
      </c>
      <c r="K466" s="280">
        <v>629</v>
      </c>
      <c r="L466" s="280">
        <v>620</v>
      </c>
      <c r="M466" s="280">
        <v>0.27639000000000002</v>
      </c>
      <c r="N466" s="1"/>
      <c r="O466" s="1"/>
    </row>
    <row r="467" spans="1:15" ht="12.75" customHeight="1">
      <c r="A467" s="30">
        <v>457</v>
      </c>
      <c r="B467" s="290" t="s">
        <v>510</v>
      </c>
      <c r="C467" s="280">
        <v>2969.35</v>
      </c>
      <c r="D467" s="281">
        <v>2956.1333333333337</v>
      </c>
      <c r="E467" s="281">
        <v>2912.2666666666673</v>
      </c>
      <c r="F467" s="281">
        <v>2855.1833333333338</v>
      </c>
      <c r="G467" s="281">
        <v>2811.3166666666675</v>
      </c>
      <c r="H467" s="281">
        <v>3013.2166666666672</v>
      </c>
      <c r="I467" s="281">
        <v>3057.083333333333</v>
      </c>
      <c r="J467" s="281">
        <v>3114.166666666667</v>
      </c>
      <c r="K467" s="280">
        <v>3000</v>
      </c>
      <c r="L467" s="280">
        <v>2899.05</v>
      </c>
      <c r="M467" s="280">
        <v>1.0509200000000001</v>
      </c>
      <c r="N467" s="1"/>
      <c r="O467" s="1"/>
    </row>
    <row r="468" spans="1:15" ht="12.75" customHeight="1">
      <c r="A468" s="30">
        <v>458</v>
      </c>
      <c r="B468" s="290" t="s">
        <v>202</v>
      </c>
      <c r="C468" s="280">
        <v>2334.65</v>
      </c>
      <c r="D468" s="281">
        <v>2327.0666666666666</v>
      </c>
      <c r="E468" s="281">
        <v>2312.6333333333332</v>
      </c>
      <c r="F468" s="281">
        <v>2290.6166666666668</v>
      </c>
      <c r="G468" s="281">
        <v>2276.1833333333334</v>
      </c>
      <c r="H468" s="281">
        <v>2349.083333333333</v>
      </c>
      <c r="I468" s="281">
        <v>2363.5166666666664</v>
      </c>
      <c r="J468" s="281">
        <v>2385.5333333333328</v>
      </c>
      <c r="K468" s="280">
        <v>2341.5</v>
      </c>
      <c r="L468" s="280">
        <v>2305.0500000000002</v>
      </c>
      <c r="M468" s="280">
        <v>11.267989999999999</v>
      </c>
      <c r="N468" s="1"/>
      <c r="O468" s="1"/>
    </row>
    <row r="469" spans="1:15" ht="12.75" customHeight="1">
      <c r="A469" s="30">
        <v>459</v>
      </c>
      <c r="B469" s="290" t="s">
        <v>203</v>
      </c>
      <c r="C469" s="280">
        <v>1502.8</v>
      </c>
      <c r="D469" s="281">
        <v>1496.8333333333333</v>
      </c>
      <c r="E469" s="281">
        <v>1478.1666666666665</v>
      </c>
      <c r="F469" s="281">
        <v>1453.5333333333333</v>
      </c>
      <c r="G469" s="281">
        <v>1434.8666666666666</v>
      </c>
      <c r="H469" s="281">
        <v>1521.4666666666665</v>
      </c>
      <c r="I469" s="281">
        <v>1540.133333333333</v>
      </c>
      <c r="J469" s="281">
        <v>1564.7666666666664</v>
      </c>
      <c r="K469" s="280">
        <v>1515.5</v>
      </c>
      <c r="L469" s="280">
        <v>1472.2</v>
      </c>
      <c r="M469" s="280">
        <v>3.8057699999999999</v>
      </c>
      <c r="N469" s="1"/>
      <c r="O469" s="1"/>
    </row>
    <row r="470" spans="1:15" ht="12.75" customHeight="1">
      <c r="A470" s="30">
        <v>460</v>
      </c>
      <c r="B470" s="290" t="s">
        <v>204</v>
      </c>
      <c r="C470" s="280">
        <v>502.85</v>
      </c>
      <c r="D470" s="281">
        <v>505.76666666666671</v>
      </c>
      <c r="E470" s="281">
        <v>498.08333333333337</v>
      </c>
      <c r="F470" s="281">
        <v>493.31666666666666</v>
      </c>
      <c r="G470" s="281">
        <v>485.63333333333333</v>
      </c>
      <c r="H470" s="281">
        <v>510.53333333333342</v>
      </c>
      <c r="I470" s="281">
        <v>518.2166666666667</v>
      </c>
      <c r="J470" s="281">
        <v>522.98333333333346</v>
      </c>
      <c r="K470" s="280">
        <v>513.45000000000005</v>
      </c>
      <c r="L470" s="280">
        <v>501</v>
      </c>
      <c r="M470" s="280">
        <v>3.9455300000000002</v>
      </c>
      <c r="N470" s="1"/>
      <c r="O470" s="1"/>
    </row>
    <row r="471" spans="1:15" ht="12.75" customHeight="1">
      <c r="A471" s="30">
        <v>461</v>
      </c>
      <c r="B471" s="290" t="s">
        <v>205</v>
      </c>
      <c r="C471" s="280">
        <v>1258.8</v>
      </c>
      <c r="D471" s="281">
        <v>1259.2666666666667</v>
      </c>
      <c r="E471" s="281">
        <v>1247.5833333333333</v>
      </c>
      <c r="F471" s="281">
        <v>1236.3666666666666</v>
      </c>
      <c r="G471" s="281">
        <v>1224.6833333333332</v>
      </c>
      <c r="H471" s="281">
        <v>1270.4833333333333</v>
      </c>
      <c r="I471" s="281">
        <v>1282.1666666666667</v>
      </c>
      <c r="J471" s="281">
        <v>1293.3833333333334</v>
      </c>
      <c r="K471" s="280">
        <v>1270.95</v>
      </c>
      <c r="L471" s="280">
        <v>1248.05</v>
      </c>
      <c r="M471" s="280">
        <v>5.0406000000000004</v>
      </c>
      <c r="N471" s="1"/>
      <c r="O471" s="1"/>
    </row>
    <row r="472" spans="1:15" ht="12.75" customHeight="1">
      <c r="A472" s="30">
        <v>462</v>
      </c>
      <c r="B472" s="290" t="s">
        <v>511</v>
      </c>
      <c r="C472" s="280">
        <v>37.9</v>
      </c>
      <c r="D472" s="281">
        <v>38.066666666666663</v>
      </c>
      <c r="E472" s="281">
        <v>37.333333333333329</v>
      </c>
      <c r="F472" s="281">
        <v>36.766666666666666</v>
      </c>
      <c r="G472" s="281">
        <v>36.033333333333331</v>
      </c>
      <c r="H472" s="281">
        <v>38.633333333333326</v>
      </c>
      <c r="I472" s="281">
        <v>39.36666666666666</v>
      </c>
      <c r="J472" s="281">
        <v>39.933333333333323</v>
      </c>
      <c r="K472" s="280">
        <v>38.799999999999997</v>
      </c>
      <c r="L472" s="280">
        <v>37.5</v>
      </c>
      <c r="M472" s="280">
        <v>78.465990000000005</v>
      </c>
      <c r="N472" s="1"/>
      <c r="O472" s="1"/>
    </row>
    <row r="473" spans="1:15" ht="12.75" customHeight="1">
      <c r="A473" s="30">
        <v>463</v>
      </c>
      <c r="B473" s="290" t="s">
        <v>879</v>
      </c>
      <c r="C473" s="280">
        <v>253.45</v>
      </c>
      <c r="D473" s="281">
        <v>252.63333333333333</v>
      </c>
      <c r="E473" s="281">
        <v>249.46666666666664</v>
      </c>
      <c r="F473" s="281">
        <v>245.48333333333332</v>
      </c>
      <c r="G473" s="281">
        <v>242.31666666666663</v>
      </c>
      <c r="H473" s="281">
        <v>256.61666666666667</v>
      </c>
      <c r="I473" s="281">
        <v>259.7833333333333</v>
      </c>
      <c r="J473" s="281">
        <v>263.76666666666665</v>
      </c>
      <c r="K473" s="280">
        <v>255.8</v>
      </c>
      <c r="L473" s="280">
        <v>248.65</v>
      </c>
      <c r="M473" s="280">
        <v>3.34361</v>
      </c>
      <c r="N473" s="1"/>
      <c r="O473" s="1"/>
    </row>
    <row r="474" spans="1:15" ht="12.75" customHeight="1">
      <c r="A474" s="30">
        <v>464</v>
      </c>
      <c r="B474" s="290" t="s">
        <v>512</v>
      </c>
      <c r="C474" s="280">
        <v>170.2</v>
      </c>
      <c r="D474" s="281">
        <v>171.11666666666665</v>
      </c>
      <c r="E474" s="281">
        <v>167.6333333333333</v>
      </c>
      <c r="F474" s="281">
        <v>165.06666666666666</v>
      </c>
      <c r="G474" s="281">
        <v>161.58333333333331</v>
      </c>
      <c r="H474" s="281">
        <v>173.68333333333328</v>
      </c>
      <c r="I474" s="281">
        <v>177.16666666666663</v>
      </c>
      <c r="J474" s="281">
        <v>179.73333333333326</v>
      </c>
      <c r="K474" s="280">
        <v>174.6</v>
      </c>
      <c r="L474" s="280">
        <v>168.55</v>
      </c>
      <c r="M474" s="280">
        <v>1.5347999999999999</v>
      </c>
      <c r="N474" s="1"/>
      <c r="O474" s="1"/>
    </row>
    <row r="475" spans="1:15" ht="12.75" customHeight="1">
      <c r="A475" s="30">
        <v>465</v>
      </c>
      <c r="B475" s="290" t="s">
        <v>513</v>
      </c>
      <c r="C475" s="280">
        <v>2095.6999999999998</v>
      </c>
      <c r="D475" s="281">
        <v>2105.4333333333334</v>
      </c>
      <c r="E475" s="281">
        <v>2071.4666666666667</v>
      </c>
      <c r="F475" s="281">
        <v>2047.2333333333331</v>
      </c>
      <c r="G475" s="281">
        <v>2013.2666666666664</v>
      </c>
      <c r="H475" s="281">
        <v>2129.666666666667</v>
      </c>
      <c r="I475" s="281">
        <v>2163.6333333333341</v>
      </c>
      <c r="J475" s="281">
        <v>2187.8666666666672</v>
      </c>
      <c r="K475" s="280">
        <v>2139.4</v>
      </c>
      <c r="L475" s="280">
        <v>2081.1999999999998</v>
      </c>
      <c r="M475" s="280">
        <v>2.5335899999999998</v>
      </c>
      <c r="N475" s="1"/>
      <c r="O475" s="1"/>
    </row>
    <row r="476" spans="1:15" ht="12.75" customHeight="1">
      <c r="A476" s="30">
        <v>466</v>
      </c>
      <c r="B476" s="290" t="s">
        <v>514</v>
      </c>
      <c r="C476" s="280">
        <v>11.3</v>
      </c>
      <c r="D476" s="281">
        <v>11.333333333333334</v>
      </c>
      <c r="E476" s="281">
        <v>11.266666666666667</v>
      </c>
      <c r="F476" s="281">
        <v>11.233333333333334</v>
      </c>
      <c r="G476" s="281">
        <v>11.166666666666668</v>
      </c>
      <c r="H476" s="281">
        <v>11.366666666666667</v>
      </c>
      <c r="I476" s="281">
        <v>11.433333333333334</v>
      </c>
      <c r="J476" s="281">
        <v>11.466666666666667</v>
      </c>
      <c r="K476" s="280">
        <v>11.4</v>
      </c>
      <c r="L476" s="280">
        <v>11.3</v>
      </c>
      <c r="M476" s="280">
        <v>9.9533199999999997</v>
      </c>
      <c r="N476" s="1"/>
      <c r="O476" s="1"/>
    </row>
    <row r="477" spans="1:15" ht="12.75" customHeight="1">
      <c r="A477" s="30">
        <v>467</v>
      </c>
      <c r="B477" s="290" t="s">
        <v>515</v>
      </c>
      <c r="C477" s="280">
        <v>599.70000000000005</v>
      </c>
      <c r="D477" s="281">
        <v>600.9</v>
      </c>
      <c r="E477" s="281">
        <v>595.79999999999995</v>
      </c>
      <c r="F477" s="281">
        <v>591.9</v>
      </c>
      <c r="G477" s="281">
        <v>586.79999999999995</v>
      </c>
      <c r="H477" s="281">
        <v>604.79999999999995</v>
      </c>
      <c r="I477" s="281">
        <v>609.90000000000009</v>
      </c>
      <c r="J477" s="281">
        <v>613.79999999999995</v>
      </c>
      <c r="K477" s="280">
        <v>606</v>
      </c>
      <c r="L477" s="280">
        <v>597</v>
      </c>
      <c r="M477" s="280">
        <v>0.60085999999999995</v>
      </c>
      <c r="N477" s="1"/>
      <c r="O477" s="1"/>
    </row>
    <row r="478" spans="1:15" ht="12.75" customHeight="1">
      <c r="A478" s="30">
        <v>468</v>
      </c>
      <c r="B478" s="290" t="s">
        <v>209</v>
      </c>
      <c r="C478" s="280">
        <v>727.7</v>
      </c>
      <c r="D478" s="281">
        <v>725.9666666666667</v>
      </c>
      <c r="E478" s="281">
        <v>721.13333333333344</v>
      </c>
      <c r="F478" s="281">
        <v>714.56666666666672</v>
      </c>
      <c r="G478" s="281">
        <v>709.73333333333346</v>
      </c>
      <c r="H478" s="281">
        <v>732.53333333333342</v>
      </c>
      <c r="I478" s="281">
        <v>737.36666666666667</v>
      </c>
      <c r="J478" s="281">
        <v>743.93333333333339</v>
      </c>
      <c r="K478" s="280">
        <v>730.8</v>
      </c>
      <c r="L478" s="280">
        <v>719.4</v>
      </c>
      <c r="M478" s="280">
        <v>13.352869999999999</v>
      </c>
      <c r="N478" s="1"/>
      <c r="O478" s="1"/>
    </row>
    <row r="479" spans="1:15" ht="12.75" customHeight="1">
      <c r="A479" s="30">
        <v>469</v>
      </c>
      <c r="B479" s="290" t="s">
        <v>516</v>
      </c>
      <c r="C479" s="280">
        <v>675.65</v>
      </c>
      <c r="D479" s="281">
        <v>670.08333333333337</v>
      </c>
      <c r="E479" s="281">
        <v>660.56666666666672</v>
      </c>
      <c r="F479" s="281">
        <v>645.48333333333335</v>
      </c>
      <c r="G479" s="281">
        <v>635.9666666666667</v>
      </c>
      <c r="H479" s="281">
        <v>685.16666666666674</v>
      </c>
      <c r="I479" s="281">
        <v>694.68333333333339</v>
      </c>
      <c r="J479" s="281">
        <v>709.76666666666677</v>
      </c>
      <c r="K479" s="280">
        <v>679.6</v>
      </c>
      <c r="L479" s="280">
        <v>655</v>
      </c>
      <c r="M479" s="280">
        <v>1.64056</v>
      </c>
      <c r="N479" s="1"/>
      <c r="O479" s="1"/>
    </row>
    <row r="480" spans="1:15" ht="12.75" customHeight="1">
      <c r="A480" s="30">
        <v>470</v>
      </c>
      <c r="B480" s="290" t="s">
        <v>208</v>
      </c>
      <c r="C480" s="280">
        <v>6471.25</v>
      </c>
      <c r="D480" s="281">
        <v>6492.083333333333</v>
      </c>
      <c r="E480" s="281">
        <v>6424.1666666666661</v>
      </c>
      <c r="F480" s="281">
        <v>6377.083333333333</v>
      </c>
      <c r="G480" s="281">
        <v>6309.1666666666661</v>
      </c>
      <c r="H480" s="281">
        <v>6539.1666666666661</v>
      </c>
      <c r="I480" s="281">
        <v>6607.0833333333321</v>
      </c>
      <c r="J480" s="281">
        <v>6654.1666666666661</v>
      </c>
      <c r="K480" s="280">
        <v>6560</v>
      </c>
      <c r="L480" s="280">
        <v>6445</v>
      </c>
      <c r="M480" s="280">
        <v>4.6246400000000003</v>
      </c>
      <c r="N480" s="1"/>
      <c r="O480" s="1"/>
    </row>
    <row r="481" spans="1:15" ht="12.75" customHeight="1">
      <c r="A481" s="30">
        <v>471</v>
      </c>
      <c r="B481" s="290" t="s">
        <v>277</v>
      </c>
      <c r="C481" s="280">
        <v>38.15</v>
      </c>
      <c r="D481" s="281">
        <v>38.083333333333336</v>
      </c>
      <c r="E481" s="281">
        <v>37.56666666666667</v>
      </c>
      <c r="F481" s="281">
        <v>36.983333333333334</v>
      </c>
      <c r="G481" s="281">
        <v>36.466666666666669</v>
      </c>
      <c r="H481" s="281">
        <v>38.666666666666671</v>
      </c>
      <c r="I481" s="281">
        <v>39.183333333333337</v>
      </c>
      <c r="J481" s="281">
        <v>39.766666666666673</v>
      </c>
      <c r="K481" s="280">
        <v>38.6</v>
      </c>
      <c r="L481" s="280">
        <v>37.5</v>
      </c>
      <c r="M481" s="280">
        <v>73.831090000000003</v>
      </c>
      <c r="N481" s="1"/>
      <c r="O481" s="1"/>
    </row>
    <row r="482" spans="1:15" ht="12.75" customHeight="1">
      <c r="A482" s="30">
        <v>472</v>
      </c>
      <c r="B482" s="290" t="s">
        <v>207</v>
      </c>
      <c r="C482" s="280">
        <v>1618.4</v>
      </c>
      <c r="D482" s="281">
        <v>1635.05</v>
      </c>
      <c r="E482" s="281">
        <v>1582.6999999999998</v>
      </c>
      <c r="F482" s="281">
        <v>1546.9999999999998</v>
      </c>
      <c r="G482" s="281">
        <v>1494.6499999999996</v>
      </c>
      <c r="H482" s="281">
        <v>1670.75</v>
      </c>
      <c r="I482" s="281">
        <v>1723.1</v>
      </c>
      <c r="J482" s="281">
        <v>1758.8000000000002</v>
      </c>
      <c r="K482" s="280">
        <v>1687.4</v>
      </c>
      <c r="L482" s="280">
        <v>1599.35</v>
      </c>
      <c r="M482" s="280">
        <v>6.2330300000000003</v>
      </c>
      <c r="N482" s="1"/>
      <c r="O482" s="1"/>
    </row>
    <row r="483" spans="1:15" ht="12.75" customHeight="1">
      <c r="A483" s="30">
        <v>473</v>
      </c>
      <c r="B483" s="290" t="s">
        <v>154</v>
      </c>
      <c r="C483" s="280">
        <v>780.65</v>
      </c>
      <c r="D483" s="281">
        <v>785.85</v>
      </c>
      <c r="E483" s="281">
        <v>771.7</v>
      </c>
      <c r="F483" s="281">
        <v>762.75</v>
      </c>
      <c r="G483" s="281">
        <v>748.6</v>
      </c>
      <c r="H483" s="281">
        <v>794.80000000000007</v>
      </c>
      <c r="I483" s="281">
        <v>808.94999999999993</v>
      </c>
      <c r="J483" s="281">
        <v>817.90000000000009</v>
      </c>
      <c r="K483" s="280">
        <v>800</v>
      </c>
      <c r="L483" s="280">
        <v>776.9</v>
      </c>
      <c r="M483" s="280">
        <v>34.179699999999997</v>
      </c>
      <c r="N483" s="1"/>
      <c r="O483" s="1"/>
    </row>
    <row r="484" spans="1:15" ht="12.75" customHeight="1">
      <c r="A484" s="30">
        <v>474</v>
      </c>
      <c r="B484" s="290" t="s">
        <v>278</v>
      </c>
      <c r="C484" s="280">
        <v>224.3</v>
      </c>
      <c r="D484" s="281">
        <v>225.68333333333331</v>
      </c>
      <c r="E484" s="281">
        <v>222.61666666666662</v>
      </c>
      <c r="F484" s="281">
        <v>220.93333333333331</v>
      </c>
      <c r="G484" s="281">
        <v>217.86666666666662</v>
      </c>
      <c r="H484" s="281">
        <v>227.36666666666662</v>
      </c>
      <c r="I484" s="281">
        <v>230.43333333333328</v>
      </c>
      <c r="J484" s="281">
        <v>232.11666666666662</v>
      </c>
      <c r="K484" s="280">
        <v>228.75</v>
      </c>
      <c r="L484" s="280">
        <v>224</v>
      </c>
      <c r="M484" s="280">
        <v>1.9925600000000001</v>
      </c>
      <c r="N484" s="1"/>
      <c r="O484" s="1"/>
    </row>
    <row r="485" spans="1:15" ht="12.75" customHeight="1">
      <c r="A485" s="30">
        <v>475</v>
      </c>
      <c r="B485" s="290" t="s">
        <v>517</v>
      </c>
      <c r="C485" s="280">
        <v>2734.8</v>
      </c>
      <c r="D485" s="281">
        <v>2754.9333333333329</v>
      </c>
      <c r="E485" s="281">
        <v>2669.8666666666659</v>
      </c>
      <c r="F485" s="281">
        <v>2604.9333333333329</v>
      </c>
      <c r="G485" s="281">
        <v>2519.8666666666659</v>
      </c>
      <c r="H485" s="281">
        <v>2819.8666666666659</v>
      </c>
      <c r="I485" s="281">
        <v>2904.9333333333325</v>
      </c>
      <c r="J485" s="281">
        <v>2969.8666666666659</v>
      </c>
      <c r="K485" s="280">
        <v>2840</v>
      </c>
      <c r="L485" s="280">
        <v>2690</v>
      </c>
      <c r="M485" s="280">
        <v>0.55935999999999997</v>
      </c>
      <c r="N485" s="1"/>
      <c r="O485" s="1"/>
    </row>
    <row r="486" spans="1:15" ht="12.75" customHeight="1">
      <c r="A486" s="30">
        <v>476</v>
      </c>
      <c r="B486" s="290" t="s">
        <v>518</v>
      </c>
      <c r="C486" s="280">
        <v>608.6</v>
      </c>
      <c r="D486" s="281">
        <v>629.5333333333333</v>
      </c>
      <c r="E486" s="281">
        <v>574.06666666666661</v>
      </c>
      <c r="F486" s="281">
        <v>539.5333333333333</v>
      </c>
      <c r="G486" s="281">
        <v>484.06666666666661</v>
      </c>
      <c r="H486" s="281">
        <v>664.06666666666661</v>
      </c>
      <c r="I486" s="281">
        <v>719.5333333333333</v>
      </c>
      <c r="J486" s="281">
        <v>754.06666666666661</v>
      </c>
      <c r="K486" s="280">
        <v>685</v>
      </c>
      <c r="L486" s="280">
        <v>595</v>
      </c>
      <c r="M486" s="280">
        <v>25.736339999999998</v>
      </c>
      <c r="N486" s="1"/>
      <c r="O486" s="1"/>
    </row>
    <row r="487" spans="1:15" ht="12.75" customHeight="1">
      <c r="A487" s="30">
        <v>477</v>
      </c>
      <c r="B487" s="290" t="s">
        <v>519</v>
      </c>
      <c r="C487" s="280">
        <v>299.64999999999998</v>
      </c>
      <c r="D487" s="281">
        <v>301.45</v>
      </c>
      <c r="E487" s="281">
        <v>296.89999999999998</v>
      </c>
      <c r="F487" s="281">
        <v>294.14999999999998</v>
      </c>
      <c r="G487" s="281">
        <v>289.59999999999997</v>
      </c>
      <c r="H487" s="281">
        <v>304.2</v>
      </c>
      <c r="I487" s="281">
        <v>308.75000000000006</v>
      </c>
      <c r="J487" s="281">
        <v>311.5</v>
      </c>
      <c r="K487" s="280">
        <v>306</v>
      </c>
      <c r="L487" s="280">
        <v>298.7</v>
      </c>
      <c r="M487" s="280">
        <v>1.82134</v>
      </c>
      <c r="N487" s="1"/>
      <c r="O487" s="1"/>
    </row>
    <row r="488" spans="1:15" ht="12.75" customHeight="1">
      <c r="A488" s="30">
        <v>478</v>
      </c>
      <c r="B488" s="290" t="s">
        <v>520</v>
      </c>
      <c r="C488" s="280">
        <v>28.1</v>
      </c>
      <c r="D488" s="281">
        <v>28.400000000000002</v>
      </c>
      <c r="E488" s="281">
        <v>27.650000000000006</v>
      </c>
      <c r="F488" s="281">
        <v>27.200000000000003</v>
      </c>
      <c r="G488" s="281">
        <v>26.450000000000006</v>
      </c>
      <c r="H488" s="281">
        <v>28.850000000000005</v>
      </c>
      <c r="I488" s="281">
        <v>29.599999999999998</v>
      </c>
      <c r="J488" s="281">
        <v>30.050000000000004</v>
      </c>
      <c r="K488" s="280">
        <v>29.15</v>
      </c>
      <c r="L488" s="280">
        <v>27.95</v>
      </c>
      <c r="M488" s="280">
        <v>13.93027</v>
      </c>
      <c r="N488" s="1"/>
      <c r="O488" s="1"/>
    </row>
    <row r="489" spans="1:15" ht="12.75" customHeight="1">
      <c r="A489" s="30">
        <v>479</v>
      </c>
      <c r="B489" s="290" t="s">
        <v>521</v>
      </c>
      <c r="C489" s="280">
        <v>295.35000000000002</v>
      </c>
      <c r="D489" s="281">
        <v>299.8</v>
      </c>
      <c r="E489" s="281">
        <v>288.55</v>
      </c>
      <c r="F489" s="281">
        <v>281.75</v>
      </c>
      <c r="G489" s="281">
        <v>270.5</v>
      </c>
      <c r="H489" s="281">
        <v>306.60000000000002</v>
      </c>
      <c r="I489" s="281">
        <v>317.85000000000002</v>
      </c>
      <c r="J489" s="281">
        <v>324.65000000000003</v>
      </c>
      <c r="K489" s="280">
        <v>311.05</v>
      </c>
      <c r="L489" s="280">
        <v>293</v>
      </c>
      <c r="M489" s="280">
        <v>7.1889000000000003</v>
      </c>
      <c r="N489" s="1"/>
      <c r="O489" s="1"/>
    </row>
    <row r="490" spans="1:15" ht="12.75" customHeight="1">
      <c r="A490" s="30">
        <v>480</v>
      </c>
      <c r="B490" s="299" t="s">
        <v>522</v>
      </c>
      <c r="C490" s="300">
        <v>326.10000000000002</v>
      </c>
      <c r="D490" s="300">
        <v>327.63333333333338</v>
      </c>
      <c r="E490" s="300">
        <v>323.26666666666677</v>
      </c>
      <c r="F490" s="300">
        <v>320.43333333333339</v>
      </c>
      <c r="G490" s="300">
        <v>316.06666666666678</v>
      </c>
      <c r="H490" s="300">
        <v>330.46666666666675</v>
      </c>
      <c r="I490" s="300">
        <v>334.83333333333343</v>
      </c>
      <c r="J490" s="299">
        <v>337.66666666666674</v>
      </c>
      <c r="K490" s="299">
        <v>332</v>
      </c>
      <c r="L490" s="299">
        <v>324.8</v>
      </c>
      <c r="M490" s="251">
        <v>0.80386999999999997</v>
      </c>
      <c r="N490" s="1"/>
      <c r="O490" s="1"/>
    </row>
    <row r="491" spans="1:15" ht="12.75" customHeight="1">
      <c r="A491" s="30">
        <v>481</v>
      </c>
      <c r="B491" s="299" t="s">
        <v>279</v>
      </c>
      <c r="C491" s="300">
        <v>876.25</v>
      </c>
      <c r="D491" s="300">
        <v>873.08333333333337</v>
      </c>
      <c r="E491" s="300">
        <v>862.16666666666674</v>
      </c>
      <c r="F491" s="300">
        <v>848.08333333333337</v>
      </c>
      <c r="G491" s="300">
        <v>837.16666666666674</v>
      </c>
      <c r="H491" s="300">
        <v>887.16666666666674</v>
      </c>
      <c r="I491" s="300">
        <v>898.08333333333348</v>
      </c>
      <c r="J491" s="299">
        <v>912.16666666666674</v>
      </c>
      <c r="K491" s="299">
        <v>884</v>
      </c>
      <c r="L491" s="299">
        <v>859</v>
      </c>
      <c r="M491" s="251">
        <v>5.6493500000000001</v>
      </c>
      <c r="N491" s="1"/>
      <c r="O491" s="1"/>
    </row>
    <row r="492" spans="1:15" ht="12.75" customHeight="1">
      <c r="A492" s="30">
        <v>482</v>
      </c>
      <c r="B492" s="299" t="s">
        <v>210</v>
      </c>
      <c r="C492" s="280">
        <v>245.5</v>
      </c>
      <c r="D492" s="281">
        <v>244.58333333333334</v>
      </c>
      <c r="E492" s="281">
        <v>241.56666666666669</v>
      </c>
      <c r="F492" s="281">
        <v>237.63333333333335</v>
      </c>
      <c r="G492" s="281">
        <v>234.6166666666667</v>
      </c>
      <c r="H492" s="281">
        <v>248.51666666666668</v>
      </c>
      <c r="I492" s="281">
        <v>251.53333333333333</v>
      </c>
      <c r="J492" s="281">
        <v>255.46666666666667</v>
      </c>
      <c r="K492" s="280">
        <v>247.6</v>
      </c>
      <c r="L492" s="280">
        <v>240.65</v>
      </c>
      <c r="M492" s="280">
        <v>112.85482</v>
      </c>
      <c r="N492" s="1"/>
      <c r="O492" s="1"/>
    </row>
    <row r="493" spans="1:15" ht="12.75" customHeight="1">
      <c r="A493" s="30">
        <v>483</v>
      </c>
      <c r="B493" s="299" t="s">
        <v>523</v>
      </c>
      <c r="C493" s="300">
        <v>2023.95</v>
      </c>
      <c r="D493" s="300">
        <v>2024.1833333333334</v>
      </c>
      <c r="E493" s="300">
        <v>2003.7666666666669</v>
      </c>
      <c r="F493" s="300">
        <v>1983.5833333333335</v>
      </c>
      <c r="G493" s="300">
        <v>1963.166666666667</v>
      </c>
      <c r="H493" s="300">
        <v>2044.3666666666668</v>
      </c>
      <c r="I493" s="300">
        <v>2064.7833333333333</v>
      </c>
      <c r="J493" s="299">
        <v>2084.9666666666667</v>
      </c>
      <c r="K493" s="299">
        <v>2044.6</v>
      </c>
      <c r="L493" s="299">
        <v>2004</v>
      </c>
      <c r="M493" s="251">
        <v>0.13716</v>
      </c>
      <c r="N493" s="1"/>
      <c r="O493" s="1"/>
    </row>
    <row r="494" spans="1:15" ht="12.75" customHeight="1">
      <c r="A494" s="30">
        <v>484</v>
      </c>
      <c r="B494" s="313" t="s">
        <v>880</v>
      </c>
      <c r="C494" s="280">
        <v>334.4</v>
      </c>
      <c r="D494" s="281">
        <v>334.43333333333334</v>
      </c>
      <c r="E494" s="281">
        <v>330.91666666666669</v>
      </c>
      <c r="F494" s="281">
        <v>327.43333333333334</v>
      </c>
      <c r="G494" s="281">
        <v>323.91666666666669</v>
      </c>
      <c r="H494" s="281">
        <v>337.91666666666669</v>
      </c>
      <c r="I494" s="281">
        <v>341.43333333333334</v>
      </c>
      <c r="J494" s="281">
        <v>344.91666666666669</v>
      </c>
      <c r="K494" s="280">
        <v>337.95</v>
      </c>
      <c r="L494" s="280">
        <v>330.95</v>
      </c>
      <c r="M494" s="280">
        <v>0.19841</v>
      </c>
      <c r="N494" s="1"/>
      <c r="O494" s="1"/>
    </row>
    <row r="495" spans="1:15" ht="12.75" customHeight="1">
      <c r="A495" s="30">
        <v>485</v>
      </c>
      <c r="B495" s="315" t="s">
        <v>524</v>
      </c>
      <c r="C495" s="300">
        <v>2185.6999999999998</v>
      </c>
      <c r="D495" s="300">
        <v>2189.1</v>
      </c>
      <c r="E495" s="281">
        <v>2163.3999999999996</v>
      </c>
      <c r="F495" s="281">
        <v>2141.1</v>
      </c>
      <c r="G495" s="281">
        <v>2115.3999999999996</v>
      </c>
      <c r="H495" s="281">
        <v>2211.3999999999996</v>
      </c>
      <c r="I495" s="281">
        <v>2237.0999999999995</v>
      </c>
      <c r="J495" s="281">
        <v>2259.3999999999996</v>
      </c>
      <c r="K495" s="280">
        <v>2214.8000000000002</v>
      </c>
      <c r="L495" s="280">
        <v>2166.8000000000002</v>
      </c>
      <c r="M495" s="280">
        <v>0.83391999999999999</v>
      </c>
      <c r="N495" s="1"/>
      <c r="O495" s="1"/>
    </row>
    <row r="496" spans="1:15" ht="12.75" customHeight="1">
      <c r="A496" s="30">
        <v>486</v>
      </c>
      <c r="B496" s="261" t="s">
        <v>127</v>
      </c>
      <c r="C496" s="280">
        <v>8.65</v>
      </c>
      <c r="D496" s="281">
        <v>8.6833333333333336</v>
      </c>
      <c r="E496" s="281">
        <v>8.5166666666666675</v>
      </c>
      <c r="F496" s="281">
        <v>8.3833333333333346</v>
      </c>
      <c r="G496" s="281">
        <v>8.2166666666666686</v>
      </c>
      <c r="H496" s="281">
        <v>8.8166666666666664</v>
      </c>
      <c r="I496" s="281">
        <v>8.9833333333333307</v>
      </c>
      <c r="J496" s="281">
        <v>9.1166666666666654</v>
      </c>
      <c r="K496" s="280">
        <v>8.85</v>
      </c>
      <c r="L496" s="280">
        <v>8.5500000000000007</v>
      </c>
      <c r="M496" s="280">
        <v>970.39985000000001</v>
      </c>
      <c r="N496" s="1"/>
      <c r="O496" s="1"/>
    </row>
    <row r="497" spans="1:15" ht="12.75" customHeight="1">
      <c r="A497" s="30">
        <v>487</v>
      </c>
      <c r="B497" s="299" t="s">
        <v>211</v>
      </c>
      <c r="C497" s="300">
        <v>970.5</v>
      </c>
      <c r="D497" s="300">
        <v>974.63333333333333</v>
      </c>
      <c r="E497" s="281">
        <v>963.36666666666667</v>
      </c>
      <c r="F497" s="281">
        <v>956.23333333333335</v>
      </c>
      <c r="G497" s="281">
        <v>944.9666666666667</v>
      </c>
      <c r="H497" s="281">
        <v>981.76666666666665</v>
      </c>
      <c r="I497" s="281">
        <v>993.0333333333333</v>
      </c>
      <c r="J497" s="281">
        <v>1000.1666666666666</v>
      </c>
      <c r="K497" s="280">
        <v>985.9</v>
      </c>
      <c r="L497" s="280">
        <v>967.5</v>
      </c>
      <c r="M497" s="280">
        <v>13.66114</v>
      </c>
      <c r="N497" s="1"/>
      <c r="O497" s="1"/>
    </row>
    <row r="498" spans="1:15" ht="12.75" customHeight="1">
      <c r="A498" s="30">
        <v>488</v>
      </c>
      <c r="B498" s="251" t="s">
        <v>525</v>
      </c>
      <c r="C498" s="280">
        <v>212.45</v>
      </c>
      <c r="D498" s="281">
        <v>213.35</v>
      </c>
      <c r="E498" s="281">
        <v>206.7</v>
      </c>
      <c r="F498" s="281">
        <v>200.95</v>
      </c>
      <c r="G498" s="281">
        <v>194.29999999999998</v>
      </c>
      <c r="H498" s="281">
        <v>219.1</v>
      </c>
      <c r="I498" s="281">
        <v>225.75000000000003</v>
      </c>
      <c r="J498" s="281">
        <v>231.5</v>
      </c>
      <c r="K498" s="280">
        <v>220</v>
      </c>
      <c r="L498" s="280">
        <v>207.6</v>
      </c>
      <c r="M498" s="280">
        <v>20.135850000000001</v>
      </c>
      <c r="N498" s="1"/>
      <c r="O498" s="1"/>
    </row>
    <row r="499" spans="1:15" ht="12.75" customHeight="1">
      <c r="A499" s="30">
        <v>489</v>
      </c>
      <c r="B499" s="314" t="s">
        <v>526</v>
      </c>
      <c r="C499" s="300">
        <v>69.400000000000006</v>
      </c>
      <c r="D499" s="300">
        <v>68.933333333333337</v>
      </c>
      <c r="E499" s="281">
        <v>67.466666666666669</v>
      </c>
      <c r="F499" s="281">
        <v>65.533333333333331</v>
      </c>
      <c r="G499" s="281">
        <v>64.066666666666663</v>
      </c>
      <c r="H499" s="281">
        <v>70.866666666666674</v>
      </c>
      <c r="I499" s="281">
        <v>72.333333333333343</v>
      </c>
      <c r="J499" s="281">
        <v>74.26666666666668</v>
      </c>
      <c r="K499" s="280">
        <v>70.400000000000006</v>
      </c>
      <c r="L499" s="280">
        <v>67</v>
      </c>
      <c r="M499" s="280">
        <v>40.757449999999999</v>
      </c>
      <c r="N499" s="1"/>
      <c r="O499" s="1"/>
    </row>
    <row r="500" spans="1:15" ht="12.75" customHeight="1">
      <c r="A500" s="30">
        <v>490</v>
      </c>
      <c r="B500" s="251" t="s">
        <v>527</v>
      </c>
      <c r="C500" s="280">
        <v>534.5</v>
      </c>
      <c r="D500" s="281">
        <v>529.83333333333337</v>
      </c>
      <c r="E500" s="281">
        <v>518.66666666666674</v>
      </c>
      <c r="F500" s="281">
        <v>502.83333333333337</v>
      </c>
      <c r="G500" s="281">
        <v>491.66666666666674</v>
      </c>
      <c r="H500" s="281">
        <v>545.66666666666674</v>
      </c>
      <c r="I500" s="281">
        <v>556.83333333333348</v>
      </c>
      <c r="J500" s="281">
        <v>572.66666666666674</v>
      </c>
      <c r="K500" s="280">
        <v>541</v>
      </c>
      <c r="L500" s="280">
        <v>514</v>
      </c>
      <c r="M500" s="280">
        <v>0.68857000000000002</v>
      </c>
      <c r="N500" s="1"/>
      <c r="O500" s="1"/>
    </row>
    <row r="501" spans="1:15" ht="12.75" customHeight="1">
      <c r="A501" s="30">
        <v>491</v>
      </c>
      <c r="B501" s="251" t="s">
        <v>280</v>
      </c>
      <c r="C501" s="300">
        <v>1781.1</v>
      </c>
      <c r="D501" s="300">
        <v>1776.3666666666668</v>
      </c>
      <c r="E501" s="281">
        <v>1762.7333333333336</v>
      </c>
      <c r="F501" s="281">
        <v>1744.3666666666668</v>
      </c>
      <c r="G501" s="281">
        <v>1730.7333333333336</v>
      </c>
      <c r="H501" s="281">
        <v>1794.7333333333336</v>
      </c>
      <c r="I501" s="281">
        <v>1808.3666666666668</v>
      </c>
      <c r="J501" s="281">
        <v>1826.7333333333336</v>
      </c>
      <c r="K501" s="280">
        <v>1790</v>
      </c>
      <c r="L501" s="280">
        <v>1758</v>
      </c>
      <c r="M501" s="280">
        <v>1.2952399999999999</v>
      </c>
      <c r="N501" s="1"/>
      <c r="O501" s="1"/>
    </row>
    <row r="502" spans="1:15" ht="12.75" customHeight="1">
      <c r="A502" s="30">
        <v>492</v>
      </c>
      <c r="B502" s="251" t="s">
        <v>212</v>
      </c>
      <c r="C502" s="300">
        <v>416</v>
      </c>
      <c r="D502" s="300">
        <v>414.63333333333338</v>
      </c>
      <c r="E502" s="281">
        <v>412.26666666666677</v>
      </c>
      <c r="F502" s="281">
        <v>408.53333333333336</v>
      </c>
      <c r="G502" s="281">
        <v>406.16666666666674</v>
      </c>
      <c r="H502" s="281">
        <v>418.36666666666679</v>
      </c>
      <c r="I502" s="281">
        <v>420.73333333333346</v>
      </c>
      <c r="J502" s="281">
        <v>424.46666666666681</v>
      </c>
      <c r="K502" s="280">
        <v>417</v>
      </c>
      <c r="L502" s="280">
        <v>410.9</v>
      </c>
      <c r="M502" s="280">
        <v>79.492320000000007</v>
      </c>
      <c r="N502" s="1"/>
      <c r="O502" s="1"/>
    </row>
    <row r="503" spans="1:15" ht="12.75" customHeight="1">
      <c r="A503" s="30">
        <v>493</v>
      </c>
      <c r="B503" s="251" t="s">
        <v>528</v>
      </c>
      <c r="C503" s="300">
        <v>217.65</v>
      </c>
      <c r="D503" s="300">
        <v>218.65</v>
      </c>
      <c r="E503" s="281">
        <v>213.55</v>
      </c>
      <c r="F503" s="281">
        <v>209.45000000000002</v>
      </c>
      <c r="G503" s="281">
        <v>204.35000000000002</v>
      </c>
      <c r="H503" s="281">
        <v>222.75</v>
      </c>
      <c r="I503" s="281">
        <v>227.84999999999997</v>
      </c>
      <c r="J503" s="281">
        <v>231.95</v>
      </c>
      <c r="K503" s="280">
        <v>223.75</v>
      </c>
      <c r="L503" s="280">
        <v>214.55</v>
      </c>
      <c r="M503" s="280">
        <v>5.1066099999999999</v>
      </c>
      <c r="N503" s="1"/>
      <c r="O503" s="1"/>
    </row>
    <row r="504" spans="1:15" ht="12.75" customHeight="1">
      <c r="A504" s="30">
        <v>494</v>
      </c>
      <c r="B504" s="251" t="s">
        <v>281</v>
      </c>
      <c r="C504" s="300">
        <v>14.55</v>
      </c>
      <c r="D504" s="300">
        <v>14.633333333333333</v>
      </c>
      <c r="E504" s="281">
        <v>14.266666666666666</v>
      </c>
      <c r="F504" s="281">
        <v>13.983333333333333</v>
      </c>
      <c r="G504" s="281">
        <v>13.616666666666665</v>
      </c>
      <c r="H504" s="281">
        <v>14.916666666666666</v>
      </c>
      <c r="I504" s="281">
        <v>15.283333333333333</v>
      </c>
      <c r="J504" s="281">
        <v>15.566666666666666</v>
      </c>
      <c r="K504" s="280">
        <v>15</v>
      </c>
      <c r="L504" s="280">
        <v>14.35</v>
      </c>
      <c r="M504" s="280">
        <v>1216.3823600000001</v>
      </c>
      <c r="N504" s="1"/>
      <c r="O504" s="1"/>
    </row>
    <row r="505" spans="1:15" ht="12.75" customHeight="1">
      <c r="A505" s="30">
        <v>495</v>
      </c>
      <c r="B505" s="251" t="s">
        <v>881</v>
      </c>
      <c r="C505" s="300">
        <v>8484.7000000000007</v>
      </c>
      <c r="D505" s="300">
        <v>8505.5500000000011</v>
      </c>
      <c r="E505" s="281">
        <v>8413.1000000000022</v>
      </c>
      <c r="F505" s="281">
        <v>8341.5000000000018</v>
      </c>
      <c r="G505" s="281">
        <v>8249.0500000000029</v>
      </c>
      <c r="H505" s="281">
        <v>8577.1500000000015</v>
      </c>
      <c r="I505" s="281">
        <v>8669.6000000000022</v>
      </c>
      <c r="J505" s="281">
        <v>8741.2000000000007</v>
      </c>
      <c r="K505" s="280">
        <v>8598</v>
      </c>
      <c r="L505" s="280">
        <v>8433.9500000000007</v>
      </c>
      <c r="M505" s="280">
        <v>8.2619999999999999E-2</v>
      </c>
      <c r="N505" s="1"/>
      <c r="O505" s="1"/>
    </row>
    <row r="506" spans="1:15" ht="12.75" customHeight="1">
      <c r="A506" s="30">
        <v>496</v>
      </c>
      <c r="B506" s="251" t="s">
        <v>213</v>
      </c>
      <c r="C506" s="300">
        <v>248.05</v>
      </c>
      <c r="D506" s="300">
        <v>244.43333333333337</v>
      </c>
      <c r="E506" s="281">
        <v>239.71666666666673</v>
      </c>
      <c r="F506" s="281">
        <v>231.38333333333335</v>
      </c>
      <c r="G506" s="281">
        <v>226.66666666666671</v>
      </c>
      <c r="H506" s="281">
        <v>252.76666666666674</v>
      </c>
      <c r="I506" s="281">
        <v>257.48333333333335</v>
      </c>
      <c r="J506" s="281">
        <v>265.81666666666672</v>
      </c>
      <c r="K506" s="280">
        <v>249.15</v>
      </c>
      <c r="L506" s="280">
        <v>236.1</v>
      </c>
      <c r="M506" s="280">
        <v>118.31628000000001</v>
      </c>
      <c r="N506" s="1"/>
      <c r="O506" s="1"/>
    </row>
    <row r="507" spans="1:15" ht="12.75" customHeight="1">
      <c r="A507" s="324">
        <v>497</v>
      </c>
      <c r="B507" s="251" t="s">
        <v>529</v>
      </c>
      <c r="C507" s="300">
        <v>245.9</v>
      </c>
      <c r="D507" s="300">
        <v>247.33333333333334</v>
      </c>
      <c r="E507" s="281">
        <v>243.66666666666669</v>
      </c>
      <c r="F507" s="281">
        <v>241.43333333333334</v>
      </c>
      <c r="G507" s="281">
        <v>237.76666666666668</v>
      </c>
      <c r="H507" s="281">
        <v>249.56666666666669</v>
      </c>
      <c r="I507" s="281">
        <v>253.23333333333338</v>
      </c>
      <c r="J507" s="281">
        <v>255.4666666666667</v>
      </c>
      <c r="K507" s="280">
        <v>251</v>
      </c>
      <c r="L507" s="280">
        <v>245.1</v>
      </c>
      <c r="M507" s="280">
        <v>9.3185699999999994</v>
      </c>
      <c r="N507" s="1"/>
      <c r="O507" s="1"/>
    </row>
    <row r="508" spans="1:15" ht="12.75" customHeight="1">
      <c r="A508" s="299">
        <v>498</v>
      </c>
      <c r="B508" s="251" t="s">
        <v>853</v>
      </c>
      <c r="C508" s="251">
        <v>45.7</v>
      </c>
      <c r="D508" s="300">
        <v>45.016666666666673</v>
      </c>
      <c r="E508" s="281">
        <v>43.733333333333348</v>
      </c>
      <c r="F508" s="281">
        <v>41.766666666666673</v>
      </c>
      <c r="G508" s="281">
        <v>40.483333333333348</v>
      </c>
      <c r="H508" s="281">
        <v>46.983333333333348</v>
      </c>
      <c r="I508" s="281">
        <v>48.266666666666666</v>
      </c>
      <c r="J508" s="281">
        <v>50.233333333333348</v>
      </c>
      <c r="K508" s="280">
        <v>46.3</v>
      </c>
      <c r="L508" s="280">
        <v>43.05</v>
      </c>
      <c r="M508" s="280">
        <v>2675.44569</v>
      </c>
      <c r="N508" s="1"/>
      <c r="O508" s="1"/>
    </row>
    <row r="509" spans="1:15" ht="12.75" customHeight="1">
      <c r="A509" s="299">
        <v>499</v>
      </c>
      <c r="B509" s="251" t="s">
        <v>829</v>
      </c>
      <c r="C509" s="251">
        <v>349.6</v>
      </c>
      <c r="D509" s="300">
        <v>349.95</v>
      </c>
      <c r="E509" s="281">
        <v>347.4</v>
      </c>
      <c r="F509" s="281">
        <v>345.2</v>
      </c>
      <c r="G509" s="281">
        <v>342.65</v>
      </c>
      <c r="H509" s="281">
        <v>352.15</v>
      </c>
      <c r="I509" s="281">
        <v>354.70000000000005</v>
      </c>
      <c r="J509" s="281">
        <v>356.9</v>
      </c>
      <c r="K509" s="280">
        <v>352.5</v>
      </c>
      <c r="L509" s="280">
        <v>347.75</v>
      </c>
      <c r="M509" s="280">
        <v>11.95585</v>
      </c>
      <c r="N509" s="1"/>
      <c r="O509" s="1"/>
    </row>
    <row r="510" spans="1:15" ht="12.75" customHeight="1">
      <c r="A510" s="299">
        <v>500</v>
      </c>
      <c r="B510" s="251" t="s">
        <v>530</v>
      </c>
      <c r="C510" s="251">
        <v>1653.35</v>
      </c>
      <c r="D510" s="300">
        <v>1637.7</v>
      </c>
      <c r="E510" s="281">
        <v>1615.65</v>
      </c>
      <c r="F510" s="281">
        <v>1577.95</v>
      </c>
      <c r="G510" s="281">
        <v>1555.9</v>
      </c>
      <c r="H510" s="281">
        <v>1675.4</v>
      </c>
      <c r="I510" s="281">
        <v>1697.4499999999998</v>
      </c>
      <c r="J510" s="281">
        <v>1735.15</v>
      </c>
      <c r="K510" s="280">
        <v>1659.75</v>
      </c>
      <c r="L510" s="280">
        <v>1600</v>
      </c>
      <c r="M510" s="280">
        <v>1.9427300000000001</v>
      </c>
      <c r="N510" s="1"/>
      <c r="O510" s="1"/>
    </row>
    <row r="511" spans="1:15" ht="12.75" customHeight="1">
      <c r="A511" s="299">
        <v>501</v>
      </c>
      <c r="B511" s="251" t="s">
        <v>531</v>
      </c>
      <c r="C511" s="251">
        <v>2108</v>
      </c>
      <c r="D511" s="300">
        <v>2123.0333333333333</v>
      </c>
      <c r="E511" s="281">
        <v>2086.0666666666666</v>
      </c>
      <c r="F511" s="281">
        <v>2064.1333333333332</v>
      </c>
      <c r="G511" s="281">
        <v>2027.1666666666665</v>
      </c>
      <c r="H511" s="281">
        <v>2144.9666666666667</v>
      </c>
      <c r="I511" s="281">
        <v>2181.9333333333329</v>
      </c>
      <c r="J511" s="281">
        <v>2203.8666666666668</v>
      </c>
      <c r="K511" s="280">
        <v>2160</v>
      </c>
      <c r="L511" s="280">
        <v>2101.1</v>
      </c>
      <c r="M511" s="280">
        <v>0.27183000000000002</v>
      </c>
      <c r="N511" s="1"/>
      <c r="O511" s="1"/>
    </row>
    <row r="512" spans="1:15" ht="12.75" customHeight="1">
      <c r="A512" s="26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6"/>
      <c r="B5" s="467"/>
      <c r="C5" s="466"/>
      <c r="D5" s="467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94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468" t="s">
        <v>533</v>
      </c>
      <c r="C7" s="467"/>
      <c r="D7" s="7">
        <f>Main!B10</f>
        <v>44771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44770</v>
      </c>
      <c r="B10" s="29">
        <v>543269</v>
      </c>
      <c r="C10" s="28" t="s">
        <v>1111</v>
      </c>
      <c r="D10" s="28" t="s">
        <v>1112</v>
      </c>
      <c r="E10" s="28" t="s">
        <v>542</v>
      </c>
      <c r="F10" s="87">
        <v>1600</v>
      </c>
      <c r="G10" s="29">
        <v>27.5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44770</v>
      </c>
      <c r="B11" s="29">
        <v>543269</v>
      </c>
      <c r="C11" s="28" t="s">
        <v>1111</v>
      </c>
      <c r="D11" s="28" t="s">
        <v>1112</v>
      </c>
      <c r="E11" s="28" t="s">
        <v>543</v>
      </c>
      <c r="F11" s="87">
        <v>4800</v>
      </c>
      <c r="G11" s="29">
        <v>26.83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44770</v>
      </c>
      <c r="B12" s="29">
        <v>531156</v>
      </c>
      <c r="C12" s="28" t="s">
        <v>1046</v>
      </c>
      <c r="D12" s="28" t="s">
        <v>1080</v>
      </c>
      <c r="E12" s="28" t="s">
        <v>543</v>
      </c>
      <c r="F12" s="87">
        <v>225</v>
      </c>
      <c r="G12" s="29">
        <v>251.27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44770</v>
      </c>
      <c r="B13" s="29">
        <v>531156</v>
      </c>
      <c r="C13" s="28" t="s">
        <v>1046</v>
      </c>
      <c r="D13" s="28" t="s">
        <v>1113</v>
      </c>
      <c r="E13" s="28" t="s">
        <v>543</v>
      </c>
      <c r="F13" s="87">
        <v>22562</v>
      </c>
      <c r="G13" s="29">
        <v>267.11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44770</v>
      </c>
      <c r="B14" s="29">
        <v>531156</v>
      </c>
      <c r="C14" s="28" t="s">
        <v>1046</v>
      </c>
      <c r="D14" s="28" t="s">
        <v>1113</v>
      </c>
      <c r="E14" s="28" t="s">
        <v>542</v>
      </c>
      <c r="F14" s="87">
        <v>12675</v>
      </c>
      <c r="G14" s="29">
        <v>246.05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44770</v>
      </c>
      <c r="B15" s="29">
        <v>531156</v>
      </c>
      <c r="C15" s="28" t="s">
        <v>1046</v>
      </c>
      <c r="D15" s="28" t="s">
        <v>1080</v>
      </c>
      <c r="E15" s="28" t="s">
        <v>542</v>
      </c>
      <c r="F15" s="87">
        <v>46790</v>
      </c>
      <c r="G15" s="29">
        <v>262.22000000000003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44770</v>
      </c>
      <c r="B16" s="29">
        <v>531156</v>
      </c>
      <c r="C16" s="28" t="s">
        <v>1046</v>
      </c>
      <c r="D16" s="28" t="s">
        <v>1114</v>
      </c>
      <c r="E16" s="28" t="s">
        <v>542</v>
      </c>
      <c r="F16" s="87">
        <v>2000</v>
      </c>
      <c r="G16" s="29">
        <v>292.85000000000002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44770</v>
      </c>
      <c r="B17" s="29">
        <v>531156</v>
      </c>
      <c r="C17" s="28" t="s">
        <v>1046</v>
      </c>
      <c r="D17" s="28" t="s">
        <v>1114</v>
      </c>
      <c r="E17" s="28" t="s">
        <v>543</v>
      </c>
      <c r="F17" s="87">
        <v>33000</v>
      </c>
      <c r="G17" s="29">
        <v>246.25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44770</v>
      </c>
      <c r="B18" s="29">
        <v>524640</v>
      </c>
      <c r="C18" s="28" t="s">
        <v>1115</v>
      </c>
      <c r="D18" s="28" t="s">
        <v>1116</v>
      </c>
      <c r="E18" s="28" t="s">
        <v>543</v>
      </c>
      <c r="F18" s="87">
        <v>249470</v>
      </c>
      <c r="G18" s="29">
        <v>45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44770</v>
      </c>
      <c r="B19" s="29">
        <v>524640</v>
      </c>
      <c r="C19" s="28" t="s">
        <v>1115</v>
      </c>
      <c r="D19" s="28" t="s">
        <v>1117</v>
      </c>
      <c r="E19" s="28" t="s">
        <v>542</v>
      </c>
      <c r="F19" s="87">
        <v>250000</v>
      </c>
      <c r="G19" s="29">
        <v>45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44770</v>
      </c>
      <c r="B20" s="29">
        <v>543443</v>
      </c>
      <c r="C20" s="28" t="s">
        <v>1118</v>
      </c>
      <c r="D20" s="28" t="s">
        <v>1119</v>
      </c>
      <c r="E20" s="28" t="s">
        <v>543</v>
      </c>
      <c r="F20" s="87">
        <v>20000</v>
      </c>
      <c r="G20" s="29">
        <v>27.16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44770</v>
      </c>
      <c r="B21" s="29">
        <v>543443</v>
      </c>
      <c r="C21" s="28" t="s">
        <v>1118</v>
      </c>
      <c r="D21" s="28" t="s">
        <v>1120</v>
      </c>
      <c r="E21" s="28" t="s">
        <v>542</v>
      </c>
      <c r="F21" s="87">
        <v>24000</v>
      </c>
      <c r="G21" s="29">
        <v>27.13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44770</v>
      </c>
      <c r="B22" s="29">
        <v>541865</v>
      </c>
      <c r="C22" s="28" t="s">
        <v>1121</v>
      </c>
      <c r="D22" s="28" t="s">
        <v>1122</v>
      </c>
      <c r="E22" s="28" t="s">
        <v>542</v>
      </c>
      <c r="F22" s="87">
        <v>158933</v>
      </c>
      <c r="G22" s="29">
        <v>108.43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44770</v>
      </c>
      <c r="B23" s="29">
        <v>541865</v>
      </c>
      <c r="C23" s="28" t="s">
        <v>1121</v>
      </c>
      <c r="D23" s="28" t="s">
        <v>1122</v>
      </c>
      <c r="E23" s="28" t="s">
        <v>543</v>
      </c>
      <c r="F23" s="87">
        <v>15536</v>
      </c>
      <c r="G23" s="29">
        <v>110.1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44770</v>
      </c>
      <c r="B24" s="29">
        <v>539559</v>
      </c>
      <c r="C24" s="28" t="s">
        <v>1123</v>
      </c>
      <c r="D24" s="28" t="s">
        <v>1124</v>
      </c>
      <c r="E24" s="28" t="s">
        <v>543</v>
      </c>
      <c r="F24" s="87">
        <v>44900</v>
      </c>
      <c r="G24" s="29">
        <v>49.95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44770</v>
      </c>
      <c r="B25" s="29">
        <v>539559</v>
      </c>
      <c r="C25" s="28" t="s">
        <v>1123</v>
      </c>
      <c r="D25" s="28" t="s">
        <v>1125</v>
      </c>
      <c r="E25" s="28" t="s">
        <v>542</v>
      </c>
      <c r="F25" s="87">
        <v>20000</v>
      </c>
      <c r="G25" s="29">
        <v>49.95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44770</v>
      </c>
      <c r="B26" s="29">
        <v>539559</v>
      </c>
      <c r="C26" s="28" t="s">
        <v>1123</v>
      </c>
      <c r="D26" s="28" t="s">
        <v>1126</v>
      </c>
      <c r="E26" s="28" t="s">
        <v>542</v>
      </c>
      <c r="F26" s="87">
        <v>20000</v>
      </c>
      <c r="G26" s="29">
        <v>49.95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44770</v>
      </c>
      <c r="B27" s="29">
        <v>539216</v>
      </c>
      <c r="C27" s="28" t="s">
        <v>1127</v>
      </c>
      <c r="D27" s="28" t="s">
        <v>1128</v>
      </c>
      <c r="E27" s="28" t="s">
        <v>543</v>
      </c>
      <c r="F27" s="87">
        <v>700000</v>
      </c>
      <c r="G27" s="29">
        <v>4.42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44770</v>
      </c>
      <c r="B28" s="29">
        <v>542918</v>
      </c>
      <c r="C28" s="28" t="s">
        <v>1081</v>
      </c>
      <c r="D28" s="28" t="s">
        <v>1129</v>
      </c>
      <c r="E28" s="28" t="s">
        <v>543</v>
      </c>
      <c r="F28" s="87">
        <v>59400</v>
      </c>
      <c r="G28" s="29">
        <v>34.54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44770</v>
      </c>
      <c r="B29" s="29">
        <v>523277</v>
      </c>
      <c r="C29" s="28" t="s">
        <v>1130</v>
      </c>
      <c r="D29" s="28" t="s">
        <v>1131</v>
      </c>
      <c r="E29" s="28" t="s">
        <v>543</v>
      </c>
      <c r="F29" s="87">
        <v>5000000</v>
      </c>
      <c r="G29" s="29">
        <v>0.94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44770</v>
      </c>
      <c r="B30" s="29">
        <v>543546</v>
      </c>
      <c r="C30" s="28" t="s">
        <v>1132</v>
      </c>
      <c r="D30" s="28" t="s">
        <v>1133</v>
      </c>
      <c r="E30" s="28" t="s">
        <v>542</v>
      </c>
      <c r="F30" s="87">
        <v>140000</v>
      </c>
      <c r="G30" s="29">
        <v>10.29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44770</v>
      </c>
      <c r="B31" s="29">
        <v>540377</v>
      </c>
      <c r="C31" s="28" t="s">
        <v>1065</v>
      </c>
      <c r="D31" s="28" t="s">
        <v>1134</v>
      </c>
      <c r="E31" s="28" t="s">
        <v>543</v>
      </c>
      <c r="F31" s="87">
        <v>18000</v>
      </c>
      <c r="G31" s="29">
        <v>111.25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44770</v>
      </c>
      <c r="B32" s="29">
        <v>540377</v>
      </c>
      <c r="C32" s="28" t="s">
        <v>1065</v>
      </c>
      <c r="D32" s="28" t="s">
        <v>1083</v>
      </c>
      <c r="E32" s="28" t="s">
        <v>543</v>
      </c>
      <c r="F32" s="87">
        <v>30000</v>
      </c>
      <c r="G32" s="29">
        <v>111.24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44770</v>
      </c>
      <c r="B33" s="29">
        <v>540377</v>
      </c>
      <c r="C33" s="28" t="s">
        <v>1065</v>
      </c>
      <c r="D33" s="28" t="s">
        <v>1135</v>
      </c>
      <c r="E33" s="28" t="s">
        <v>543</v>
      </c>
      <c r="F33" s="87">
        <v>36000</v>
      </c>
      <c r="G33" s="29">
        <v>113.72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44770</v>
      </c>
      <c r="B34" s="29">
        <v>540377</v>
      </c>
      <c r="C34" s="28" t="s">
        <v>1065</v>
      </c>
      <c r="D34" s="28" t="s">
        <v>1082</v>
      </c>
      <c r="E34" s="28" t="s">
        <v>543</v>
      </c>
      <c r="F34" s="87">
        <v>36000</v>
      </c>
      <c r="G34" s="29">
        <v>112.56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44770</v>
      </c>
      <c r="B35" s="29">
        <v>540377</v>
      </c>
      <c r="C35" s="28" t="s">
        <v>1065</v>
      </c>
      <c r="D35" s="28" t="s">
        <v>1136</v>
      </c>
      <c r="E35" s="28" t="s">
        <v>542</v>
      </c>
      <c r="F35" s="87">
        <v>120000</v>
      </c>
      <c r="G35" s="29">
        <v>111.26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44770</v>
      </c>
      <c r="B36" s="29">
        <v>540377</v>
      </c>
      <c r="C36" s="28" t="s">
        <v>1065</v>
      </c>
      <c r="D36" s="28" t="s">
        <v>1137</v>
      </c>
      <c r="E36" s="28" t="s">
        <v>543</v>
      </c>
      <c r="F36" s="87">
        <v>18000</v>
      </c>
      <c r="G36" s="29">
        <v>112.1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44770</v>
      </c>
      <c r="B37" s="29">
        <v>540377</v>
      </c>
      <c r="C37" s="28" t="s">
        <v>1065</v>
      </c>
      <c r="D37" s="28" t="s">
        <v>1137</v>
      </c>
      <c r="E37" s="28" t="s">
        <v>542</v>
      </c>
      <c r="F37" s="87">
        <v>18000</v>
      </c>
      <c r="G37" s="29">
        <v>111.22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44770</v>
      </c>
      <c r="B38" s="29">
        <v>540377</v>
      </c>
      <c r="C38" s="28" t="s">
        <v>1065</v>
      </c>
      <c r="D38" s="28" t="s">
        <v>1138</v>
      </c>
      <c r="E38" s="28" t="s">
        <v>542</v>
      </c>
      <c r="F38" s="87">
        <v>30000</v>
      </c>
      <c r="G38" s="29">
        <v>111.15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44770</v>
      </c>
      <c r="B39" s="29">
        <v>540377</v>
      </c>
      <c r="C39" s="28" t="s">
        <v>1065</v>
      </c>
      <c r="D39" s="28" t="s">
        <v>1139</v>
      </c>
      <c r="E39" s="28" t="s">
        <v>543</v>
      </c>
      <c r="F39" s="87">
        <v>24000</v>
      </c>
      <c r="G39" s="29">
        <v>113.38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44770</v>
      </c>
      <c r="B40" s="29">
        <v>540377</v>
      </c>
      <c r="C40" s="28" t="s">
        <v>1065</v>
      </c>
      <c r="D40" s="28" t="s">
        <v>1140</v>
      </c>
      <c r="E40" s="28" t="s">
        <v>543</v>
      </c>
      <c r="F40" s="87">
        <v>42000</v>
      </c>
      <c r="G40" s="29">
        <v>112.31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44770</v>
      </c>
      <c r="B41" s="29">
        <v>540377</v>
      </c>
      <c r="C41" s="28" t="s">
        <v>1065</v>
      </c>
      <c r="D41" s="28" t="s">
        <v>1066</v>
      </c>
      <c r="E41" s="28" t="s">
        <v>542</v>
      </c>
      <c r="F41" s="87">
        <v>72000</v>
      </c>
      <c r="G41" s="29">
        <v>114.87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44770</v>
      </c>
      <c r="B42" s="29">
        <v>540377</v>
      </c>
      <c r="C42" s="28" t="s">
        <v>1065</v>
      </c>
      <c r="D42" s="28" t="s">
        <v>1141</v>
      </c>
      <c r="E42" s="28" t="s">
        <v>543</v>
      </c>
      <c r="F42" s="87">
        <v>18000</v>
      </c>
      <c r="G42" s="29">
        <v>111.5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44770</v>
      </c>
      <c r="B43" s="29">
        <v>541983</v>
      </c>
      <c r="C43" s="28" t="s">
        <v>1142</v>
      </c>
      <c r="D43" s="28" t="s">
        <v>1143</v>
      </c>
      <c r="E43" s="28" t="s">
        <v>542</v>
      </c>
      <c r="F43" s="87">
        <v>150000</v>
      </c>
      <c r="G43" s="29">
        <v>5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44770</v>
      </c>
      <c r="B44" s="29">
        <v>541983</v>
      </c>
      <c r="C44" s="28" t="s">
        <v>1142</v>
      </c>
      <c r="D44" s="28" t="s">
        <v>1143</v>
      </c>
      <c r="E44" s="28" t="s">
        <v>543</v>
      </c>
      <c r="F44" s="87">
        <v>150000</v>
      </c>
      <c r="G44" s="29">
        <v>5.07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44770</v>
      </c>
      <c r="B45" s="29">
        <v>541983</v>
      </c>
      <c r="C45" s="28" t="s">
        <v>1142</v>
      </c>
      <c r="D45" s="28" t="s">
        <v>1137</v>
      </c>
      <c r="E45" s="28" t="s">
        <v>543</v>
      </c>
      <c r="F45" s="87">
        <v>57000</v>
      </c>
      <c r="G45" s="29">
        <v>4.9800000000000004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44770</v>
      </c>
      <c r="B46" s="29">
        <v>541983</v>
      </c>
      <c r="C46" s="28" t="s">
        <v>1142</v>
      </c>
      <c r="D46" s="28" t="s">
        <v>1137</v>
      </c>
      <c r="E46" s="28" t="s">
        <v>542</v>
      </c>
      <c r="F46" s="87">
        <v>57000</v>
      </c>
      <c r="G46" s="29">
        <v>5.05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44770</v>
      </c>
      <c r="B47" s="29">
        <v>541983</v>
      </c>
      <c r="C47" s="28" t="s">
        <v>1142</v>
      </c>
      <c r="D47" s="28" t="s">
        <v>1144</v>
      </c>
      <c r="E47" s="28" t="s">
        <v>543</v>
      </c>
      <c r="F47" s="87">
        <v>150000</v>
      </c>
      <c r="G47" s="29">
        <v>5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44770</v>
      </c>
      <c r="B48" s="29">
        <v>543286</v>
      </c>
      <c r="C48" s="28" t="s">
        <v>1058</v>
      </c>
      <c r="D48" s="28" t="s">
        <v>1145</v>
      </c>
      <c r="E48" s="28" t="s">
        <v>542</v>
      </c>
      <c r="F48" s="87">
        <v>36000</v>
      </c>
      <c r="G48" s="29">
        <v>18.75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44770</v>
      </c>
      <c r="B49" s="29">
        <v>543286</v>
      </c>
      <c r="C49" s="28" t="s">
        <v>1058</v>
      </c>
      <c r="D49" s="28" t="s">
        <v>1146</v>
      </c>
      <c r="E49" s="28" t="s">
        <v>543</v>
      </c>
      <c r="F49" s="87">
        <v>60000</v>
      </c>
      <c r="G49" s="29">
        <v>18.75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44770</v>
      </c>
      <c r="B50" s="29">
        <v>543286</v>
      </c>
      <c r="C50" s="28" t="s">
        <v>1058</v>
      </c>
      <c r="D50" s="28" t="s">
        <v>1147</v>
      </c>
      <c r="E50" s="28" t="s">
        <v>542</v>
      </c>
      <c r="F50" s="87">
        <v>36000</v>
      </c>
      <c r="G50" s="29">
        <v>18.47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44770</v>
      </c>
      <c r="B51" s="29">
        <v>543286</v>
      </c>
      <c r="C51" s="28" t="s">
        <v>1058</v>
      </c>
      <c r="D51" s="28" t="s">
        <v>1147</v>
      </c>
      <c r="E51" s="28" t="s">
        <v>543</v>
      </c>
      <c r="F51" s="87">
        <v>12000</v>
      </c>
      <c r="G51" s="29">
        <v>18.149999999999999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44770</v>
      </c>
      <c r="B52" s="29">
        <v>541161</v>
      </c>
      <c r="C52" s="28" t="s">
        <v>1067</v>
      </c>
      <c r="D52" s="28" t="s">
        <v>1059</v>
      </c>
      <c r="E52" s="28" t="s">
        <v>543</v>
      </c>
      <c r="F52" s="87">
        <v>1229145</v>
      </c>
      <c r="G52" s="29">
        <v>2.92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44770</v>
      </c>
      <c r="B53" s="29">
        <v>541161</v>
      </c>
      <c r="C53" s="28" t="s">
        <v>1067</v>
      </c>
      <c r="D53" s="28" t="s">
        <v>1059</v>
      </c>
      <c r="E53" s="28" t="s">
        <v>542</v>
      </c>
      <c r="F53" s="87">
        <v>6391010</v>
      </c>
      <c r="G53" s="29">
        <v>2.99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44770</v>
      </c>
      <c r="B54" s="29">
        <v>540360</v>
      </c>
      <c r="C54" s="28" t="s">
        <v>1068</v>
      </c>
      <c r="D54" s="28" t="s">
        <v>1017</v>
      </c>
      <c r="E54" s="28" t="s">
        <v>542</v>
      </c>
      <c r="F54" s="87">
        <v>50490</v>
      </c>
      <c r="G54" s="29">
        <v>146.30000000000001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44770</v>
      </c>
      <c r="B55" s="29">
        <v>539519</v>
      </c>
      <c r="C55" s="28" t="s">
        <v>1148</v>
      </c>
      <c r="D55" s="28" t="s">
        <v>1149</v>
      </c>
      <c r="E55" s="28" t="s">
        <v>543</v>
      </c>
      <c r="F55" s="87">
        <v>32142</v>
      </c>
      <c r="G55" s="29">
        <v>8.51</v>
      </c>
      <c r="H55" s="29" t="s">
        <v>307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44770</v>
      </c>
      <c r="B56" s="29">
        <v>541337</v>
      </c>
      <c r="C56" s="28" t="s">
        <v>1150</v>
      </c>
      <c r="D56" s="28" t="s">
        <v>1151</v>
      </c>
      <c r="E56" s="28" t="s">
        <v>543</v>
      </c>
      <c r="F56" s="87">
        <v>99000</v>
      </c>
      <c r="G56" s="29">
        <v>7.01</v>
      </c>
      <c r="H56" s="29" t="s">
        <v>307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44770</v>
      </c>
      <c r="B57" s="29">
        <v>541337</v>
      </c>
      <c r="C57" s="28" t="s">
        <v>1150</v>
      </c>
      <c r="D57" s="28" t="s">
        <v>1152</v>
      </c>
      <c r="E57" s="28" t="s">
        <v>542</v>
      </c>
      <c r="F57" s="87">
        <v>81000</v>
      </c>
      <c r="G57" s="29">
        <v>7.01</v>
      </c>
      <c r="H57" s="29" t="s">
        <v>307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44770</v>
      </c>
      <c r="B58" s="29">
        <v>539767</v>
      </c>
      <c r="C58" s="28" t="s">
        <v>1153</v>
      </c>
      <c r="D58" s="28" t="s">
        <v>1154</v>
      </c>
      <c r="E58" s="28" t="s">
        <v>542</v>
      </c>
      <c r="F58" s="87">
        <v>20000</v>
      </c>
      <c r="G58" s="29">
        <v>20.170000000000002</v>
      </c>
      <c r="H58" s="29" t="s">
        <v>307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44770</v>
      </c>
      <c r="B59" s="29">
        <v>539767</v>
      </c>
      <c r="C59" s="28" t="s">
        <v>1153</v>
      </c>
      <c r="D59" s="28" t="s">
        <v>1155</v>
      </c>
      <c r="E59" s="28" t="s">
        <v>542</v>
      </c>
      <c r="F59" s="87">
        <v>23000</v>
      </c>
      <c r="G59" s="29">
        <v>19.399999999999999</v>
      </c>
      <c r="H59" s="29" t="s">
        <v>307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44770</v>
      </c>
      <c r="B60" s="29">
        <v>539767</v>
      </c>
      <c r="C60" s="28" t="s">
        <v>1153</v>
      </c>
      <c r="D60" s="28" t="s">
        <v>1156</v>
      </c>
      <c r="E60" s="28" t="s">
        <v>543</v>
      </c>
      <c r="F60" s="87">
        <v>17474</v>
      </c>
      <c r="G60" s="29">
        <v>19.28</v>
      </c>
      <c r="H60" s="29" t="s">
        <v>307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44770</v>
      </c>
      <c r="B61" s="29">
        <v>539767</v>
      </c>
      <c r="C61" s="28" t="s">
        <v>1153</v>
      </c>
      <c r="D61" s="28" t="s">
        <v>1157</v>
      </c>
      <c r="E61" s="28" t="s">
        <v>542</v>
      </c>
      <c r="F61" s="87">
        <v>32000</v>
      </c>
      <c r="G61" s="29">
        <v>19.86</v>
      </c>
      <c r="H61" s="29" t="s">
        <v>307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44770</v>
      </c>
      <c r="B62" s="29">
        <v>539767</v>
      </c>
      <c r="C62" s="28" t="s">
        <v>1153</v>
      </c>
      <c r="D62" s="28" t="s">
        <v>1158</v>
      </c>
      <c r="E62" s="28" t="s">
        <v>543</v>
      </c>
      <c r="F62" s="87">
        <v>49263</v>
      </c>
      <c r="G62" s="29">
        <v>19.850000000000001</v>
      </c>
      <c r="H62" s="29" t="s">
        <v>307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44770</v>
      </c>
      <c r="B63" s="29">
        <v>539767</v>
      </c>
      <c r="C63" s="28" t="s">
        <v>1153</v>
      </c>
      <c r="D63" s="28" t="s">
        <v>1158</v>
      </c>
      <c r="E63" s="28" t="s">
        <v>542</v>
      </c>
      <c r="F63" s="87">
        <v>54178</v>
      </c>
      <c r="G63" s="29">
        <v>19.32</v>
      </c>
      <c r="H63" s="29" t="s">
        <v>307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44770</v>
      </c>
      <c r="B64" s="29">
        <v>539767</v>
      </c>
      <c r="C64" s="28" t="s">
        <v>1153</v>
      </c>
      <c r="D64" s="28" t="s">
        <v>1159</v>
      </c>
      <c r="E64" s="28" t="s">
        <v>543</v>
      </c>
      <c r="F64" s="87">
        <v>27078</v>
      </c>
      <c r="G64" s="29">
        <v>20.170000000000002</v>
      </c>
      <c r="H64" s="29" t="s">
        <v>307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44770</v>
      </c>
      <c r="B65" s="29">
        <v>539199</v>
      </c>
      <c r="C65" s="28" t="s">
        <v>1160</v>
      </c>
      <c r="D65" s="28" t="s">
        <v>1161</v>
      </c>
      <c r="E65" s="28" t="s">
        <v>543</v>
      </c>
      <c r="F65" s="87">
        <v>26500</v>
      </c>
      <c r="G65" s="29">
        <v>150.19999999999999</v>
      </c>
      <c r="H65" s="29" t="s">
        <v>307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44770</v>
      </c>
      <c r="B66" s="29">
        <v>540198</v>
      </c>
      <c r="C66" s="28" t="s">
        <v>1162</v>
      </c>
      <c r="D66" s="28" t="s">
        <v>1163</v>
      </c>
      <c r="E66" s="28" t="s">
        <v>543</v>
      </c>
      <c r="F66" s="87">
        <v>30253</v>
      </c>
      <c r="G66" s="29">
        <v>54.52</v>
      </c>
      <c r="H66" s="29" t="s">
        <v>307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44770</v>
      </c>
      <c r="B67" s="29">
        <v>543540</v>
      </c>
      <c r="C67" s="28" t="s">
        <v>1069</v>
      </c>
      <c r="D67" s="28" t="s">
        <v>1164</v>
      </c>
      <c r="E67" s="28" t="s">
        <v>543</v>
      </c>
      <c r="F67" s="87">
        <v>16800</v>
      </c>
      <c r="G67" s="29">
        <v>198.31</v>
      </c>
      <c r="H67" s="29" t="s">
        <v>307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44770</v>
      </c>
      <c r="B68" s="29">
        <v>526773</v>
      </c>
      <c r="C68" s="28" t="s">
        <v>1165</v>
      </c>
      <c r="D68" s="28" t="s">
        <v>1017</v>
      </c>
      <c r="E68" s="28" t="s">
        <v>542</v>
      </c>
      <c r="F68" s="87">
        <v>119241</v>
      </c>
      <c r="G68" s="29">
        <v>25.79</v>
      </c>
      <c r="H68" s="29" t="s">
        <v>307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44770</v>
      </c>
      <c r="B69" s="29">
        <v>526773</v>
      </c>
      <c r="C69" s="28" t="s">
        <v>1165</v>
      </c>
      <c r="D69" s="28" t="s">
        <v>1017</v>
      </c>
      <c r="E69" s="28" t="s">
        <v>543</v>
      </c>
      <c r="F69" s="87">
        <v>119241</v>
      </c>
      <c r="G69" s="29">
        <v>27.32</v>
      </c>
      <c r="H69" s="29" t="s">
        <v>307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44770</v>
      </c>
      <c r="B70" s="29">
        <v>526773</v>
      </c>
      <c r="C70" s="28" t="s">
        <v>1165</v>
      </c>
      <c r="D70" s="28" t="s">
        <v>1166</v>
      </c>
      <c r="E70" s="28" t="s">
        <v>542</v>
      </c>
      <c r="F70" s="87">
        <v>250000</v>
      </c>
      <c r="G70" s="29">
        <v>27.25</v>
      </c>
      <c r="H70" s="29" t="s">
        <v>307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44770</v>
      </c>
      <c r="B71" s="29">
        <v>526773</v>
      </c>
      <c r="C71" s="28" t="s">
        <v>1165</v>
      </c>
      <c r="D71" s="28" t="s">
        <v>1167</v>
      </c>
      <c r="E71" s="28" t="s">
        <v>543</v>
      </c>
      <c r="F71" s="87">
        <v>380000</v>
      </c>
      <c r="G71" s="29">
        <v>27.32</v>
      </c>
      <c r="H71" s="29" t="s">
        <v>307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44770</v>
      </c>
      <c r="B72" s="29">
        <v>534708</v>
      </c>
      <c r="C72" s="28" t="s">
        <v>1168</v>
      </c>
      <c r="D72" s="28" t="s">
        <v>1169</v>
      </c>
      <c r="E72" s="28" t="s">
        <v>542</v>
      </c>
      <c r="F72" s="87">
        <v>105000</v>
      </c>
      <c r="G72" s="29">
        <v>4.54</v>
      </c>
      <c r="H72" s="29" t="s">
        <v>307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44770</v>
      </c>
      <c r="B73" s="29">
        <v>538273</v>
      </c>
      <c r="C73" s="28" t="s">
        <v>1170</v>
      </c>
      <c r="D73" s="28" t="s">
        <v>1171</v>
      </c>
      <c r="E73" s="28" t="s">
        <v>542</v>
      </c>
      <c r="F73" s="87">
        <v>58000</v>
      </c>
      <c r="G73" s="29">
        <v>55.77</v>
      </c>
      <c r="H73" s="29" t="s">
        <v>307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44770</v>
      </c>
      <c r="B74" s="29">
        <v>516110</v>
      </c>
      <c r="C74" s="28" t="s">
        <v>1084</v>
      </c>
      <c r="D74" s="28" t="s">
        <v>1085</v>
      </c>
      <c r="E74" s="28" t="s">
        <v>542</v>
      </c>
      <c r="F74" s="87">
        <v>175000</v>
      </c>
      <c r="G74" s="29">
        <v>23.8</v>
      </c>
      <c r="H74" s="29" t="s">
        <v>307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44770</v>
      </c>
      <c r="B75" s="29">
        <v>516110</v>
      </c>
      <c r="C75" s="28" t="s">
        <v>1084</v>
      </c>
      <c r="D75" s="28" t="s">
        <v>1086</v>
      </c>
      <c r="E75" s="28" t="s">
        <v>542</v>
      </c>
      <c r="F75" s="87">
        <v>200000</v>
      </c>
      <c r="G75" s="29">
        <v>23.8</v>
      </c>
      <c r="H75" s="29" t="s">
        <v>307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44770</v>
      </c>
      <c r="B76" s="29">
        <v>516110</v>
      </c>
      <c r="C76" s="28" t="s">
        <v>1084</v>
      </c>
      <c r="D76" s="28" t="s">
        <v>1086</v>
      </c>
      <c r="E76" s="28" t="s">
        <v>543</v>
      </c>
      <c r="F76" s="87">
        <v>498182</v>
      </c>
      <c r="G76" s="29">
        <v>23.83</v>
      </c>
      <c r="H76" s="29" t="s">
        <v>307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44770</v>
      </c>
      <c r="B77" s="29">
        <v>516110</v>
      </c>
      <c r="C77" s="28" t="s">
        <v>1084</v>
      </c>
      <c r="D77" s="28" t="s">
        <v>1172</v>
      </c>
      <c r="E77" s="28" t="s">
        <v>543</v>
      </c>
      <c r="F77" s="87">
        <v>230000</v>
      </c>
      <c r="G77" s="29">
        <v>23.95</v>
      </c>
      <c r="H77" s="29" t="s">
        <v>307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44770</v>
      </c>
      <c r="B78" s="29">
        <v>516110</v>
      </c>
      <c r="C78" s="28" t="s">
        <v>1084</v>
      </c>
      <c r="D78" s="28" t="s">
        <v>1059</v>
      </c>
      <c r="E78" s="28" t="s">
        <v>542</v>
      </c>
      <c r="F78" s="87">
        <v>200000</v>
      </c>
      <c r="G78" s="29">
        <v>23.8</v>
      </c>
      <c r="H78" s="29" t="s">
        <v>307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44770</v>
      </c>
      <c r="B79" s="29">
        <v>516110</v>
      </c>
      <c r="C79" s="28" t="s">
        <v>1084</v>
      </c>
      <c r="D79" s="28" t="s">
        <v>1057</v>
      </c>
      <c r="E79" s="28" t="s">
        <v>543</v>
      </c>
      <c r="F79" s="87">
        <v>165000</v>
      </c>
      <c r="G79" s="29">
        <v>23.88</v>
      </c>
      <c r="H79" s="29" t="s">
        <v>307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44770</v>
      </c>
      <c r="B80" s="29">
        <v>516110</v>
      </c>
      <c r="C80" s="28" t="s">
        <v>1084</v>
      </c>
      <c r="D80" s="28" t="s">
        <v>1057</v>
      </c>
      <c r="E80" s="28" t="s">
        <v>542</v>
      </c>
      <c r="F80" s="87">
        <v>150000</v>
      </c>
      <c r="G80" s="29">
        <v>23.8</v>
      </c>
      <c r="H80" s="29" t="s">
        <v>307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44770</v>
      </c>
      <c r="B81" s="29">
        <v>543545</v>
      </c>
      <c r="C81" s="28" t="s">
        <v>1173</v>
      </c>
      <c r="D81" s="28" t="s">
        <v>1174</v>
      </c>
      <c r="E81" s="28" t="s">
        <v>543</v>
      </c>
      <c r="F81" s="87">
        <v>40000</v>
      </c>
      <c r="G81" s="29">
        <v>37.65</v>
      </c>
      <c r="H81" s="29" t="s">
        <v>307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44770</v>
      </c>
      <c r="B82" s="29">
        <v>524661</v>
      </c>
      <c r="C82" s="28" t="s">
        <v>1175</v>
      </c>
      <c r="D82" s="28" t="s">
        <v>1176</v>
      </c>
      <c r="E82" s="28" t="s">
        <v>543</v>
      </c>
      <c r="F82" s="87">
        <v>158843</v>
      </c>
      <c r="G82" s="29">
        <v>6.48</v>
      </c>
      <c r="H82" s="29" t="s">
        <v>307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44770</v>
      </c>
      <c r="B83" s="29">
        <v>524661</v>
      </c>
      <c r="C83" s="28" t="s">
        <v>1175</v>
      </c>
      <c r="D83" s="28" t="s">
        <v>1177</v>
      </c>
      <c r="E83" s="28" t="s">
        <v>542</v>
      </c>
      <c r="F83" s="87">
        <v>150000</v>
      </c>
      <c r="G83" s="29">
        <v>6.48</v>
      </c>
      <c r="H83" s="29" t="s">
        <v>307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44770</v>
      </c>
      <c r="B84" s="29" t="s">
        <v>1087</v>
      </c>
      <c r="C84" s="28" t="s">
        <v>1088</v>
      </c>
      <c r="D84" s="28" t="s">
        <v>1059</v>
      </c>
      <c r="E84" s="28" t="s">
        <v>542</v>
      </c>
      <c r="F84" s="87">
        <v>341572</v>
      </c>
      <c r="G84" s="29">
        <v>9.81</v>
      </c>
      <c r="H84" s="29" t="s">
        <v>820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44770</v>
      </c>
      <c r="B85" s="29" t="s">
        <v>1067</v>
      </c>
      <c r="C85" s="28" t="s">
        <v>1089</v>
      </c>
      <c r="D85" s="28" t="s">
        <v>1059</v>
      </c>
      <c r="E85" s="28" t="s">
        <v>542</v>
      </c>
      <c r="F85" s="87">
        <v>3102000</v>
      </c>
      <c r="G85" s="29">
        <v>3.05</v>
      </c>
      <c r="H85" s="29" t="s">
        <v>820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44770</v>
      </c>
      <c r="B86" s="29" t="s">
        <v>1178</v>
      </c>
      <c r="C86" s="28" t="s">
        <v>1179</v>
      </c>
      <c r="D86" s="28" t="s">
        <v>1180</v>
      </c>
      <c r="E86" s="28" t="s">
        <v>542</v>
      </c>
      <c r="F86" s="87">
        <v>56871</v>
      </c>
      <c r="G86" s="29">
        <v>24.85</v>
      </c>
      <c r="H86" s="29" t="s">
        <v>820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44770</v>
      </c>
      <c r="B87" s="29" t="s">
        <v>1178</v>
      </c>
      <c r="C87" s="28" t="s">
        <v>1179</v>
      </c>
      <c r="D87" s="28" t="s">
        <v>1181</v>
      </c>
      <c r="E87" s="28" t="s">
        <v>542</v>
      </c>
      <c r="F87" s="87">
        <v>9810</v>
      </c>
      <c r="G87" s="29">
        <v>25</v>
      </c>
      <c r="H87" s="29" t="s">
        <v>820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44770</v>
      </c>
      <c r="B88" s="29" t="s">
        <v>1090</v>
      </c>
      <c r="C88" s="28" t="s">
        <v>1091</v>
      </c>
      <c r="D88" s="28" t="s">
        <v>1182</v>
      </c>
      <c r="E88" s="28" t="s">
        <v>542</v>
      </c>
      <c r="F88" s="87">
        <v>158107</v>
      </c>
      <c r="G88" s="29">
        <v>19.2</v>
      </c>
      <c r="H88" s="29" t="s">
        <v>820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44770</v>
      </c>
      <c r="B89" s="29" t="s">
        <v>1090</v>
      </c>
      <c r="C89" s="28" t="s">
        <v>1091</v>
      </c>
      <c r="D89" s="28" t="s">
        <v>1183</v>
      </c>
      <c r="E89" s="28" t="s">
        <v>542</v>
      </c>
      <c r="F89" s="87">
        <v>10</v>
      </c>
      <c r="G89" s="29">
        <v>17.8</v>
      </c>
      <c r="H89" s="29" t="s">
        <v>820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44770</v>
      </c>
      <c r="B90" s="29" t="s">
        <v>341</v>
      </c>
      <c r="C90" s="28" t="s">
        <v>1184</v>
      </c>
      <c r="D90" s="28" t="s">
        <v>1185</v>
      </c>
      <c r="E90" s="28" t="s">
        <v>543</v>
      </c>
      <c r="F90" s="87">
        <v>1605400</v>
      </c>
      <c r="G90" s="29">
        <v>192.56</v>
      </c>
      <c r="H90" s="29" t="s">
        <v>820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44770</v>
      </c>
      <c r="B91" s="29" t="s">
        <v>1075</v>
      </c>
      <c r="C91" s="28" t="s">
        <v>1076</v>
      </c>
      <c r="D91" s="28" t="s">
        <v>1186</v>
      </c>
      <c r="E91" s="28" t="s">
        <v>543</v>
      </c>
      <c r="F91" s="87">
        <v>78000</v>
      </c>
      <c r="G91" s="29">
        <v>185.01</v>
      </c>
      <c r="H91" s="29" t="s">
        <v>820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44770</v>
      </c>
      <c r="B92" s="29" t="s">
        <v>1187</v>
      </c>
      <c r="C92" s="28" t="s">
        <v>1188</v>
      </c>
      <c r="D92" s="28" t="s">
        <v>1189</v>
      </c>
      <c r="E92" s="28" t="s">
        <v>543</v>
      </c>
      <c r="F92" s="87">
        <v>129000</v>
      </c>
      <c r="G92" s="29">
        <v>60.99</v>
      </c>
      <c r="H92" s="29" t="s">
        <v>820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44770</v>
      </c>
      <c r="B93" s="29" t="s">
        <v>1087</v>
      </c>
      <c r="C93" s="28" t="s">
        <v>1088</v>
      </c>
      <c r="D93" s="28" t="s">
        <v>1059</v>
      </c>
      <c r="E93" s="28" t="s">
        <v>543</v>
      </c>
      <c r="F93" s="87">
        <v>1176168</v>
      </c>
      <c r="G93" s="29">
        <v>9.3000000000000007</v>
      </c>
      <c r="H93" s="29" t="s">
        <v>820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44770</v>
      </c>
      <c r="B94" s="29" t="s">
        <v>1067</v>
      </c>
      <c r="C94" s="28" t="s">
        <v>1089</v>
      </c>
      <c r="D94" s="28" t="s">
        <v>1059</v>
      </c>
      <c r="E94" s="28" t="s">
        <v>543</v>
      </c>
      <c r="F94" s="87">
        <v>8217047</v>
      </c>
      <c r="G94" s="29">
        <v>2.95</v>
      </c>
      <c r="H94" s="29" t="s">
        <v>820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44770</v>
      </c>
      <c r="B95" s="29" t="s">
        <v>1178</v>
      </c>
      <c r="C95" s="28" t="s">
        <v>1179</v>
      </c>
      <c r="D95" s="28" t="s">
        <v>1180</v>
      </c>
      <c r="E95" s="28" t="s">
        <v>543</v>
      </c>
      <c r="F95" s="87">
        <v>128086</v>
      </c>
      <c r="G95" s="29">
        <v>24.99</v>
      </c>
      <c r="H95" s="29" t="s">
        <v>820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44770</v>
      </c>
      <c r="B96" s="29" t="s">
        <v>1178</v>
      </c>
      <c r="C96" s="28" t="s">
        <v>1179</v>
      </c>
      <c r="D96" s="28" t="s">
        <v>1181</v>
      </c>
      <c r="E96" s="28" t="s">
        <v>543</v>
      </c>
      <c r="F96" s="87">
        <v>131563</v>
      </c>
      <c r="G96" s="29">
        <v>24.76</v>
      </c>
      <c r="H96" s="29" t="s">
        <v>820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44770</v>
      </c>
      <c r="B97" s="29" t="s">
        <v>1090</v>
      </c>
      <c r="C97" s="28" t="s">
        <v>1091</v>
      </c>
      <c r="D97" s="28" t="s">
        <v>1183</v>
      </c>
      <c r="E97" s="28" t="s">
        <v>543</v>
      </c>
      <c r="F97" s="87">
        <v>185000</v>
      </c>
      <c r="G97" s="29">
        <v>20.05</v>
      </c>
      <c r="H97" s="29" t="s">
        <v>820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44770</v>
      </c>
      <c r="B98" s="29" t="s">
        <v>1090</v>
      </c>
      <c r="C98" s="28" t="s">
        <v>1091</v>
      </c>
      <c r="D98" s="28" t="s">
        <v>1182</v>
      </c>
      <c r="E98" s="28" t="s">
        <v>543</v>
      </c>
      <c r="F98" s="87">
        <v>158107</v>
      </c>
      <c r="G98" s="29">
        <v>19.37</v>
      </c>
      <c r="H98" s="29" t="s">
        <v>820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512"/>
  <sheetViews>
    <sheetView zoomScale="85" zoomScaleNormal="85" workbookViewId="0">
      <selection activeCell="I29" sqref="I2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93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893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44771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787</v>
      </c>
      <c r="Q9" s="1"/>
      <c r="R9" s="6"/>
      <c r="S9" s="1"/>
      <c r="T9" s="1"/>
      <c r="U9" s="1"/>
      <c r="V9" s="1"/>
      <c r="W9" s="1"/>
      <c r="X9" s="1"/>
    </row>
    <row r="10" spans="1:38" s="229" customFormat="1" ht="13.9" customHeight="1">
      <c r="A10" s="233">
        <v>1</v>
      </c>
      <c r="B10" s="230">
        <v>44700</v>
      </c>
      <c r="C10" s="298"/>
      <c r="D10" s="295" t="s">
        <v>75</v>
      </c>
      <c r="E10" s="296" t="s">
        <v>559</v>
      </c>
      <c r="F10" s="233">
        <v>681</v>
      </c>
      <c r="G10" s="233">
        <v>635</v>
      </c>
      <c r="H10" s="233"/>
      <c r="I10" s="297" t="s">
        <v>834</v>
      </c>
      <c r="J10" s="304" t="s">
        <v>560</v>
      </c>
      <c r="K10" s="264"/>
      <c r="L10" s="265"/>
      <c r="M10" s="266"/>
      <c r="N10" s="264"/>
      <c r="O10" s="287"/>
      <c r="P10" s="264">
        <f>VLOOKUP(D10,'MidCap Intra'!B37:C588,2,0)</f>
        <v>666.85</v>
      </c>
      <c r="Q10" s="228"/>
      <c r="R10" s="228" t="s">
        <v>558</v>
      </c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</row>
    <row r="11" spans="1:38" s="229" customFormat="1" ht="13.9" customHeight="1">
      <c r="A11" s="317">
        <v>2</v>
      </c>
      <c r="B11" s="316">
        <v>44719</v>
      </c>
      <c r="C11" s="357"/>
      <c r="D11" s="358" t="s">
        <v>122</v>
      </c>
      <c r="E11" s="359" t="s">
        <v>830</v>
      </c>
      <c r="F11" s="317">
        <v>2201</v>
      </c>
      <c r="G11" s="317">
        <v>2069</v>
      </c>
      <c r="H11" s="317">
        <v>2332</v>
      </c>
      <c r="I11" s="360" t="s">
        <v>837</v>
      </c>
      <c r="J11" s="361" t="s">
        <v>895</v>
      </c>
      <c r="K11" s="361">
        <f t="shared" ref="K11" si="0">H11-F11</f>
        <v>131</v>
      </c>
      <c r="L11" s="362">
        <f t="shared" ref="L11" si="1">(F11*-0.7)/100</f>
        <v>-15.406999999999998</v>
      </c>
      <c r="M11" s="363">
        <f t="shared" ref="M11" si="2">(K11+L11)/F11</f>
        <v>5.2518400726942298E-2</v>
      </c>
      <c r="N11" s="321" t="s">
        <v>557</v>
      </c>
      <c r="O11" s="345">
        <v>44746</v>
      </c>
      <c r="P11" s="321"/>
      <c r="Q11" s="228"/>
      <c r="R11" s="228" t="s">
        <v>558</v>
      </c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</row>
    <row r="12" spans="1:38" s="229" customFormat="1" ht="13.9" customHeight="1">
      <c r="A12" s="317">
        <v>3</v>
      </c>
      <c r="B12" s="372">
        <v>44722</v>
      </c>
      <c r="C12" s="357"/>
      <c r="D12" s="358" t="s">
        <v>39</v>
      </c>
      <c r="E12" s="359" t="s">
        <v>559</v>
      </c>
      <c r="F12" s="317">
        <v>705</v>
      </c>
      <c r="G12" s="317">
        <v>670</v>
      </c>
      <c r="H12" s="317">
        <v>746</v>
      </c>
      <c r="I12" s="360" t="s">
        <v>834</v>
      </c>
      <c r="J12" s="361" t="s">
        <v>941</v>
      </c>
      <c r="K12" s="361">
        <f t="shared" ref="K12" si="3">H12-F12</f>
        <v>41</v>
      </c>
      <c r="L12" s="362">
        <f t="shared" ref="L12" si="4">(F12*-0.7)/100</f>
        <v>-4.9349999999999996</v>
      </c>
      <c r="M12" s="363">
        <f t="shared" ref="M12" si="5">(K12+L12)/F12</f>
        <v>5.1156028368794321E-2</v>
      </c>
      <c r="N12" s="321" t="s">
        <v>557</v>
      </c>
      <c r="O12" s="345">
        <v>44753</v>
      </c>
      <c r="P12" s="321"/>
      <c r="Q12" s="228"/>
      <c r="R12" s="228" t="s">
        <v>558</v>
      </c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</row>
    <row r="13" spans="1:38" s="229" customFormat="1" ht="13.9" customHeight="1">
      <c r="A13" s="317">
        <v>4</v>
      </c>
      <c r="B13" s="316">
        <v>44733</v>
      </c>
      <c r="C13" s="357"/>
      <c r="D13" s="358" t="s">
        <v>201</v>
      </c>
      <c r="E13" s="359" t="s">
        <v>559</v>
      </c>
      <c r="F13" s="317">
        <v>980</v>
      </c>
      <c r="G13" s="317">
        <v>898</v>
      </c>
      <c r="H13" s="317">
        <v>1036</v>
      </c>
      <c r="I13" s="360" t="s">
        <v>841</v>
      </c>
      <c r="J13" s="361" t="s">
        <v>1019</v>
      </c>
      <c r="K13" s="361">
        <f t="shared" ref="K13" si="6">H13-F13</f>
        <v>56</v>
      </c>
      <c r="L13" s="362">
        <f t="shared" ref="L13" si="7">(F13*-0.7)/100</f>
        <v>-6.86</v>
      </c>
      <c r="M13" s="363">
        <f t="shared" ref="M13" si="8">(K13+L13)/F13</f>
        <v>5.0142857142857142E-2</v>
      </c>
      <c r="N13" s="321" t="s">
        <v>557</v>
      </c>
      <c r="O13" s="345">
        <v>44762</v>
      </c>
      <c r="P13" s="321"/>
      <c r="Q13" s="228"/>
      <c r="R13" s="228" t="s">
        <v>558</v>
      </c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</row>
    <row r="14" spans="1:38" s="229" customFormat="1" ht="13.9" customHeight="1">
      <c r="A14" s="317">
        <v>5</v>
      </c>
      <c r="B14" s="316">
        <v>44735</v>
      </c>
      <c r="C14" s="357"/>
      <c r="D14" s="358" t="s">
        <v>66</v>
      </c>
      <c r="E14" s="359" t="s">
        <v>559</v>
      </c>
      <c r="F14" s="317">
        <v>2070</v>
      </c>
      <c r="G14" s="317">
        <v>1940</v>
      </c>
      <c r="H14" s="317">
        <v>2195</v>
      </c>
      <c r="I14" s="360" t="s">
        <v>843</v>
      </c>
      <c r="J14" s="361" t="s">
        <v>894</v>
      </c>
      <c r="K14" s="361">
        <f t="shared" ref="K14:K15" si="9">H14-F14</f>
        <v>125</v>
      </c>
      <c r="L14" s="362">
        <f t="shared" ref="L14:L15" si="10">(F14*-0.7)/100</f>
        <v>-14.49</v>
      </c>
      <c r="M14" s="363">
        <f t="shared" ref="M14:M15" si="11">(K14+L14)/F14</f>
        <v>5.3386473429951696E-2</v>
      </c>
      <c r="N14" s="321" t="s">
        <v>557</v>
      </c>
      <c r="O14" s="345">
        <v>44746</v>
      </c>
      <c r="P14" s="321"/>
      <c r="Q14" s="228"/>
      <c r="R14" s="228" t="s">
        <v>558</v>
      </c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</row>
    <row r="15" spans="1:38" s="229" customFormat="1" ht="13.9" customHeight="1">
      <c r="A15" s="418">
        <v>6</v>
      </c>
      <c r="B15" s="426">
        <v>44740</v>
      </c>
      <c r="C15" s="427"/>
      <c r="D15" s="428" t="s">
        <v>113</v>
      </c>
      <c r="E15" s="429" t="s">
        <v>559</v>
      </c>
      <c r="F15" s="418">
        <v>985</v>
      </c>
      <c r="G15" s="418">
        <v>920</v>
      </c>
      <c r="H15" s="418">
        <v>920</v>
      </c>
      <c r="I15" s="430" t="s">
        <v>848</v>
      </c>
      <c r="J15" s="431" t="s">
        <v>974</v>
      </c>
      <c r="K15" s="431">
        <f t="shared" si="9"/>
        <v>-65</v>
      </c>
      <c r="L15" s="432">
        <f t="shared" si="10"/>
        <v>-6.8949999999999996</v>
      </c>
      <c r="M15" s="433">
        <f t="shared" si="11"/>
        <v>-7.2989847715736036E-2</v>
      </c>
      <c r="N15" s="395" t="s">
        <v>569</v>
      </c>
      <c r="O15" s="434">
        <v>44756</v>
      </c>
      <c r="P15" s="395"/>
      <c r="Q15" s="228"/>
      <c r="R15" s="228" t="s">
        <v>558</v>
      </c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</row>
    <row r="16" spans="1:38" s="229" customFormat="1" ht="13.9" customHeight="1">
      <c r="A16" s="344">
        <v>7</v>
      </c>
      <c r="B16" s="410">
        <v>44743</v>
      </c>
      <c r="C16" s="411"/>
      <c r="D16" s="412" t="s">
        <v>154</v>
      </c>
      <c r="E16" s="413" t="s">
        <v>559</v>
      </c>
      <c r="F16" s="344">
        <v>775</v>
      </c>
      <c r="G16" s="344">
        <v>730</v>
      </c>
      <c r="H16" s="344">
        <v>821.5</v>
      </c>
      <c r="I16" s="414" t="s">
        <v>887</v>
      </c>
      <c r="J16" s="361" t="s">
        <v>720</v>
      </c>
      <c r="K16" s="361">
        <f t="shared" ref="K16" si="12">H16-F16</f>
        <v>46.5</v>
      </c>
      <c r="L16" s="362">
        <f t="shared" ref="L16" si="13">(F16*-0.7)/100</f>
        <v>-5.4249999999999998</v>
      </c>
      <c r="M16" s="363">
        <f t="shared" ref="M16" si="14">(K16+L16)/F16</f>
        <v>5.3000000000000005E-2</v>
      </c>
      <c r="N16" s="321" t="s">
        <v>557</v>
      </c>
      <c r="O16" s="345">
        <v>44753</v>
      </c>
      <c r="P16" s="321"/>
      <c r="Q16" s="228"/>
      <c r="R16" s="228" t="s">
        <v>558</v>
      </c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</row>
    <row r="17" spans="1:56" s="229" customFormat="1" ht="13.9" customHeight="1">
      <c r="A17" s="317">
        <v>8</v>
      </c>
      <c r="B17" s="316">
        <v>44743</v>
      </c>
      <c r="C17" s="357"/>
      <c r="D17" s="358" t="s">
        <v>64</v>
      </c>
      <c r="E17" s="359" t="s">
        <v>559</v>
      </c>
      <c r="F17" s="317">
        <v>11250</v>
      </c>
      <c r="G17" s="317">
        <v>10500</v>
      </c>
      <c r="H17" s="317">
        <v>11900</v>
      </c>
      <c r="I17" s="360" t="s">
        <v>888</v>
      </c>
      <c r="J17" s="361" t="s">
        <v>914</v>
      </c>
      <c r="K17" s="361">
        <f t="shared" ref="K17" si="15">H17-F17</f>
        <v>650</v>
      </c>
      <c r="L17" s="362">
        <f t="shared" ref="L17" si="16">(F17*-0.7)/100</f>
        <v>-78.749999999999986</v>
      </c>
      <c r="M17" s="363">
        <f t="shared" ref="M17" si="17">(K17+L17)/F17</f>
        <v>5.0777777777777776E-2</v>
      </c>
      <c r="N17" s="321" t="s">
        <v>557</v>
      </c>
      <c r="O17" s="345">
        <v>44748</v>
      </c>
      <c r="P17" s="321"/>
      <c r="Q17" s="228"/>
      <c r="R17" s="228" t="s">
        <v>558</v>
      </c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</row>
    <row r="18" spans="1:56" s="229" customFormat="1" ht="13.9" customHeight="1">
      <c r="A18" s="375">
        <v>9</v>
      </c>
      <c r="B18" s="376">
        <v>44747</v>
      </c>
      <c r="C18" s="377"/>
      <c r="D18" s="378" t="s">
        <v>114</v>
      </c>
      <c r="E18" s="379" t="s">
        <v>559</v>
      </c>
      <c r="F18" s="375">
        <v>2230</v>
      </c>
      <c r="G18" s="375">
        <v>2120</v>
      </c>
      <c r="H18" s="375">
        <v>2319</v>
      </c>
      <c r="I18" s="380" t="s">
        <v>837</v>
      </c>
      <c r="J18" s="301" t="s">
        <v>1064</v>
      </c>
      <c r="K18" s="301">
        <f t="shared" ref="K18" si="18">H18-F18</f>
        <v>89</v>
      </c>
      <c r="L18" s="302">
        <f t="shared" ref="L18" si="19">(F18*-0.7)/100</f>
        <v>-15.61</v>
      </c>
      <c r="M18" s="353">
        <f t="shared" ref="M18" si="20">(K18+L18)/F18</f>
        <v>3.2910313901345294E-2</v>
      </c>
      <c r="N18" s="352" t="s">
        <v>557</v>
      </c>
      <c r="O18" s="354">
        <v>44767</v>
      </c>
      <c r="P18" s="352">
        <f>VLOOKUP(D18,'MidCap Intra'!B50:C601,2,0)</f>
        <v>2337.5500000000002</v>
      </c>
      <c r="Q18" s="228"/>
      <c r="R18" s="228" t="s">
        <v>558</v>
      </c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</row>
    <row r="19" spans="1:56" s="229" customFormat="1" ht="13.9" customHeight="1">
      <c r="A19" s="375">
        <v>10</v>
      </c>
      <c r="B19" s="376">
        <v>44748</v>
      </c>
      <c r="C19" s="377"/>
      <c r="D19" s="378" t="s">
        <v>466</v>
      </c>
      <c r="E19" s="379" t="s">
        <v>830</v>
      </c>
      <c r="F19" s="375">
        <v>121.4</v>
      </c>
      <c r="G19" s="375">
        <v>113.4</v>
      </c>
      <c r="H19" s="375">
        <v>126.9</v>
      </c>
      <c r="I19" s="380" t="s">
        <v>980</v>
      </c>
      <c r="J19" s="301" t="s">
        <v>936</v>
      </c>
      <c r="K19" s="301">
        <f t="shared" ref="K19" si="21">H19-F19</f>
        <v>5.5</v>
      </c>
      <c r="L19" s="302">
        <f t="shared" ref="L19" si="22">(F19*-0.7)/100</f>
        <v>-0.8498</v>
      </c>
      <c r="M19" s="353">
        <f t="shared" ref="M19" si="23">(K19+L19)/F19</f>
        <v>3.8304777594728168E-2</v>
      </c>
      <c r="N19" s="352" t="s">
        <v>557</v>
      </c>
      <c r="O19" s="354">
        <v>44750</v>
      </c>
      <c r="P19" s="352"/>
      <c r="Q19" s="228"/>
      <c r="R19" s="228" t="s">
        <v>558</v>
      </c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</row>
    <row r="20" spans="1:56" s="229" customFormat="1" ht="13.9" customHeight="1">
      <c r="A20" s="435">
        <v>11</v>
      </c>
      <c r="B20" s="436">
        <v>44748</v>
      </c>
      <c r="C20" s="437"/>
      <c r="D20" s="438" t="s">
        <v>404</v>
      </c>
      <c r="E20" s="439" t="s">
        <v>559</v>
      </c>
      <c r="F20" s="435">
        <v>418.5</v>
      </c>
      <c r="G20" s="435">
        <v>384</v>
      </c>
      <c r="H20" s="435">
        <v>444</v>
      </c>
      <c r="I20" s="440" t="s">
        <v>916</v>
      </c>
      <c r="J20" s="441" t="s">
        <v>1018</v>
      </c>
      <c r="K20" s="441">
        <f t="shared" ref="K20" si="24">H20-F20</f>
        <v>25.5</v>
      </c>
      <c r="L20" s="442">
        <f t="shared" ref="L20" si="25">(F20*-0.7)/100</f>
        <v>-2.9295</v>
      </c>
      <c r="M20" s="443">
        <f t="shared" ref="M20" si="26">(K20+L20)/F20</f>
        <v>5.3931899641577061E-2</v>
      </c>
      <c r="N20" s="444" t="s">
        <v>557</v>
      </c>
      <c r="O20" s="445">
        <v>44761</v>
      </c>
      <c r="P20" s="444"/>
      <c r="Q20" s="228"/>
      <c r="R20" s="228" t="s">
        <v>558</v>
      </c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</row>
    <row r="21" spans="1:56" s="229" customFormat="1" ht="13.9" customHeight="1">
      <c r="A21" s="233">
        <v>12</v>
      </c>
      <c r="B21" s="230">
        <v>44755</v>
      </c>
      <c r="C21" s="298"/>
      <c r="D21" s="295" t="s">
        <v>135</v>
      </c>
      <c r="E21" s="296" t="s">
        <v>559</v>
      </c>
      <c r="F21" s="233" t="s">
        <v>966</v>
      </c>
      <c r="G21" s="233">
        <v>67</v>
      </c>
      <c r="H21" s="233"/>
      <c r="I21" s="297" t="s">
        <v>967</v>
      </c>
      <c r="J21" s="264" t="s">
        <v>560</v>
      </c>
      <c r="K21" s="264"/>
      <c r="L21" s="265"/>
      <c r="M21" s="266"/>
      <c r="N21" s="264"/>
      <c r="O21" s="287"/>
      <c r="P21" s="264">
        <f>VLOOKUP(D21,'MidCap Intra'!B53:C604,2,0)</f>
        <v>72.05</v>
      </c>
      <c r="Q21" s="228"/>
      <c r="R21" s="228" t="s">
        <v>558</v>
      </c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</row>
    <row r="22" spans="1:56" s="229" customFormat="1" ht="13.9" customHeight="1">
      <c r="A22" s="344">
        <v>13</v>
      </c>
      <c r="B22" s="410">
        <v>44755</v>
      </c>
      <c r="C22" s="411"/>
      <c r="D22" s="412" t="s">
        <v>309</v>
      </c>
      <c r="E22" s="413" t="s">
        <v>559</v>
      </c>
      <c r="F22" s="344">
        <v>3040</v>
      </c>
      <c r="G22" s="344">
        <v>2850</v>
      </c>
      <c r="H22" s="344">
        <v>3225</v>
      </c>
      <c r="I22" s="414" t="s">
        <v>972</v>
      </c>
      <c r="J22" s="361" t="s">
        <v>1054</v>
      </c>
      <c r="K22" s="361">
        <f t="shared" ref="K22" si="27">H22-F22</f>
        <v>185</v>
      </c>
      <c r="L22" s="362">
        <f t="shared" ref="L22" si="28">(F22*-0.7)/100</f>
        <v>-21.28</v>
      </c>
      <c r="M22" s="363">
        <f t="shared" ref="M22" si="29">(K22+L22)/F22</f>
        <v>5.3855263157894739E-2</v>
      </c>
      <c r="N22" s="321" t="s">
        <v>557</v>
      </c>
      <c r="O22" s="345">
        <v>44764</v>
      </c>
      <c r="P22" s="321"/>
      <c r="Q22" s="228"/>
      <c r="R22" s="228" t="s">
        <v>558</v>
      </c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</row>
    <row r="23" spans="1:56" s="229" customFormat="1" ht="13.9" customHeight="1">
      <c r="A23" s="344">
        <v>14</v>
      </c>
      <c r="B23" s="410">
        <v>44760</v>
      </c>
      <c r="C23" s="411"/>
      <c r="D23" s="412" t="s">
        <v>158</v>
      </c>
      <c r="E23" s="413" t="s">
        <v>559</v>
      </c>
      <c r="F23" s="344">
        <v>2885</v>
      </c>
      <c r="G23" s="344">
        <v>2650</v>
      </c>
      <c r="H23" s="344">
        <v>3100</v>
      </c>
      <c r="I23" s="414" t="s">
        <v>995</v>
      </c>
      <c r="J23" s="361" t="s">
        <v>1033</v>
      </c>
      <c r="K23" s="361">
        <f t="shared" ref="K23" si="30">H23-F23</f>
        <v>215</v>
      </c>
      <c r="L23" s="362">
        <f t="shared" ref="L23" si="31">(F23*-0.7)/100</f>
        <v>-20.194999999999997</v>
      </c>
      <c r="M23" s="363">
        <f t="shared" ref="M23" si="32">(K23+L23)/F23</f>
        <v>6.7523396880415948E-2</v>
      </c>
      <c r="N23" s="321" t="s">
        <v>557</v>
      </c>
      <c r="O23" s="345">
        <v>44762</v>
      </c>
      <c r="P23" s="321"/>
      <c r="Q23" s="228"/>
      <c r="R23" s="228" t="s">
        <v>558</v>
      </c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</row>
    <row r="24" spans="1:56" s="229" customFormat="1" ht="13.9" customHeight="1">
      <c r="A24" s="329">
        <v>15</v>
      </c>
      <c r="B24" s="326">
        <v>44768</v>
      </c>
      <c r="C24" s="337"/>
      <c r="D24" s="338" t="s">
        <v>504</v>
      </c>
      <c r="E24" s="339" t="s">
        <v>559</v>
      </c>
      <c r="F24" s="329" t="s">
        <v>1070</v>
      </c>
      <c r="G24" s="329">
        <v>970</v>
      </c>
      <c r="H24" s="329"/>
      <c r="I24" s="340" t="s">
        <v>848</v>
      </c>
      <c r="J24" s="330" t="s">
        <v>560</v>
      </c>
      <c r="K24" s="330"/>
      <c r="L24" s="331"/>
      <c r="M24" s="332"/>
      <c r="N24" s="330"/>
      <c r="O24" s="333"/>
      <c r="P24" s="330"/>
      <c r="Q24" s="228"/>
      <c r="R24" s="228" t="s">
        <v>558</v>
      </c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  <c r="AS24" s="228"/>
      <c r="AT24" s="228"/>
      <c r="AU24" s="228"/>
      <c r="AV24" s="228"/>
      <c r="AW24" s="228"/>
      <c r="AX24" s="228"/>
      <c r="AY24" s="228"/>
      <c r="AZ24" s="228"/>
      <c r="BA24" s="228"/>
      <c r="BB24" s="228"/>
      <c r="BC24" s="228"/>
      <c r="BD24" s="228"/>
    </row>
    <row r="25" spans="1:56" s="229" customFormat="1" ht="13.9" customHeight="1">
      <c r="A25" s="435">
        <v>16</v>
      </c>
      <c r="B25" s="436">
        <v>44769</v>
      </c>
      <c r="C25" s="437"/>
      <c r="D25" s="438" t="s">
        <v>1078</v>
      </c>
      <c r="E25" s="439" t="s">
        <v>559</v>
      </c>
      <c r="F25" s="435">
        <v>3040</v>
      </c>
      <c r="G25" s="435">
        <v>2790</v>
      </c>
      <c r="H25" s="435">
        <v>3230</v>
      </c>
      <c r="I25" s="440" t="s">
        <v>972</v>
      </c>
      <c r="J25" s="441" t="s">
        <v>963</v>
      </c>
      <c r="K25" s="441">
        <f t="shared" ref="K25" si="33">H25-F25</f>
        <v>190</v>
      </c>
      <c r="L25" s="442">
        <f>(F25*-0.7)/100</f>
        <v>-21.28</v>
      </c>
      <c r="M25" s="443">
        <f t="shared" ref="M25" si="34">(K25+L25)/F25</f>
        <v>5.5500000000000001E-2</v>
      </c>
      <c r="N25" s="444" t="s">
        <v>557</v>
      </c>
      <c r="O25" s="445">
        <v>44769</v>
      </c>
      <c r="P25" s="444"/>
      <c r="Q25" s="228"/>
      <c r="R25" s="228" t="s">
        <v>558</v>
      </c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</row>
    <row r="26" spans="1:56" s="400" customFormat="1" ht="13.9" customHeight="1">
      <c r="A26" s="233">
        <v>17</v>
      </c>
      <c r="B26" s="230">
        <v>44770</v>
      </c>
      <c r="C26" s="298"/>
      <c r="D26" s="295" t="s">
        <v>146</v>
      </c>
      <c r="E26" s="296" t="s">
        <v>559</v>
      </c>
      <c r="F26" s="233" t="s">
        <v>1092</v>
      </c>
      <c r="G26" s="233">
        <v>4250</v>
      </c>
      <c r="H26" s="233"/>
      <c r="I26" s="297" t="s">
        <v>1093</v>
      </c>
      <c r="J26" s="264" t="s">
        <v>560</v>
      </c>
      <c r="K26" s="264"/>
      <c r="L26" s="265"/>
      <c r="M26" s="266"/>
      <c r="N26" s="264"/>
      <c r="O26" s="287"/>
      <c r="P26" s="264"/>
      <c r="Q26" s="228"/>
      <c r="R26" s="228" t="s">
        <v>558</v>
      </c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8"/>
      <c r="BB26" s="228"/>
      <c r="BC26" s="228"/>
      <c r="BD26" s="228"/>
    </row>
    <row r="27" spans="1:56" s="268" customFormat="1" ht="13.9" customHeight="1">
      <c r="A27" s="329">
        <v>18</v>
      </c>
      <c r="B27" s="326">
        <v>44770</v>
      </c>
      <c r="C27" s="337"/>
      <c r="D27" s="338" t="s">
        <v>829</v>
      </c>
      <c r="E27" s="296" t="s">
        <v>559</v>
      </c>
      <c r="F27" s="329" t="s">
        <v>1109</v>
      </c>
      <c r="G27" s="329">
        <v>329</v>
      </c>
      <c r="H27" s="329"/>
      <c r="I27" s="340" t="s">
        <v>1110</v>
      </c>
      <c r="J27" s="330" t="s">
        <v>560</v>
      </c>
      <c r="K27" s="330"/>
      <c r="L27" s="331"/>
      <c r="M27" s="332"/>
      <c r="N27" s="330"/>
      <c r="O27" s="333"/>
      <c r="P27" s="330"/>
      <c r="Q27" s="228"/>
      <c r="R27" s="228" t="s">
        <v>832</v>
      </c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  <c r="AO27" s="228"/>
      <c r="AP27" s="228"/>
      <c r="AQ27" s="228"/>
      <c r="AR27" s="228"/>
      <c r="AS27" s="228"/>
      <c r="AT27" s="228"/>
      <c r="AU27" s="228"/>
      <c r="AV27" s="228"/>
      <c r="AW27" s="228"/>
      <c r="AX27" s="228"/>
      <c r="AY27" s="228"/>
      <c r="AZ27" s="228"/>
      <c r="BA27" s="228"/>
      <c r="BB27" s="228"/>
      <c r="BC27" s="228"/>
      <c r="BD27" s="228"/>
    </row>
    <row r="28" spans="1:56" ht="13.9" customHeight="1">
      <c r="A28" s="329"/>
      <c r="B28" s="326"/>
      <c r="C28" s="337"/>
      <c r="D28" s="338"/>
      <c r="E28" s="339"/>
      <c r="F28" s="329"/>
      <c r="G28" s="329"/>
      <c r="H28" s="329"/>
      <c r="I28" s="340"/>
      <c r="J28" s="330"/>
      <c r="K28" s="330"/>
      <c r="L28" s="331"/>
      <c r="M28" s="332"/>
      <c r="N28" s="330"/>
      <c r="O28" s="333"/>
      <c r="P28" s="331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228"/>
      <c r="AW28" s="228"/>
      <c r="AX28" s="228"/>
      <c r="AY28" s="228"/>
      <c r="AZ28" s="228"/>
      <c r="BA28" s="228"/>
      <c r="BB28" s="228"/>
      <c r="BC28" s="228"/>
      <c r="BD28" s="228"/>
    </row>
    <row r="29" spans="1:56" ht="14.25" customHeight="1">
      <c r="A29" s="100"/>
      <c r="B29" s="101"/>
      <c r="C29" s="102"/>
      <c r="D29" s="103"/>
      <c r="E29" s="104"/>
      <c r="F29" s="104"/>
      <c r="H29" s="104"/>
      <c r="I29" s="105"/>
      <c r="J29" s="106"/>
      <c r="K29" s="106"/>
      <c r="L29" s="107"/>
      <c r="M29" s="108"/>
      <c r="N29" s="109"/>
      <c r="O29" s="110"/>
      <c r="P29" s="111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28"/>
      <c r="AL29" s="228"/>
      <c r="AM29" s="228"/>
      <c r="AN29" s="228"/>
      <c r="AO29" s="228"/>
      <c r="AP29" s="228"/>
      <c r="AQ29" s="228"/>
      <c r="AR29" s="228"/>
      <c r="AS29" s="228"/>
      <c r="AT29" s="228"/>
      <c r="AU29" s="228"/>
      <c r="AV29" s="228"/>
      <c r="AW29" s="228"/>
      <c r="AX29" s="228"/>
      <c r="AY29" s="228"/>
      <c r="AZ29" s="228"/>
      <c r="BA29" s="228"/>
      <c r="BB29" s="228"/>
      <c r="BC29" s="228"/>
      <c r="BD29" s="228"/>
    </row>
    <row r="30" spans="1:56" ht="14.25" customHeight="1">
      <c r="A30" s="100"/>
      <c r="B30" s="101"/>
      <c r="C30" s="102"/>
      <c r="D30" s="103"/>
      <c r="E30" s="104"/>
      <c r="F30" s="104"/>
      <c r="G30" s="100"/>
      <c r="H30" s="104"/>
      <c r="I30" s="105"/>
      <c r="J30" s="106"/>
      <c r="K30" s="106"/>
      <c r="L30" s="107"/>
      <c r="M30" s="108"/>
      <c r="N30" s="109"/>
      <c r="O30" s="110"/>
      <c r="P30" s="11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12" t="s">
        <v>561</v>
      </c>
      <c r="B31" s="113"/>
      <c r="C31" s="114"/>
      <c r="D31" s="115"/>
      <c r="E31" s="116"/>
      <c r="F31" s="116"/>
      <c r="G31" s="116"/>
      <c r="H31" s="116"/>
      <c r="I31" s="116"/>
      <c r="J31" s="117"/>
      <c r="K31" s="116"/>
      <c r="L31" s="118"/>
      <c r="M31" s="56"/>
      <c r="N31" s="117"/>
      <c r="O31" s="114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19" t="s">
        <v>562</v>
      </c>
      <c r="B32" s="112"/>
      <c r="C32" s="112"/>
      <c r="D32" s="112"/>
      <c r="E32" s="41"/>
      <c r="F32" s="120" t="s">
        <v>563</v>
      </c>
      <c r="G32" s="6"/>
      <c r="H32" s="6"/>
      <c r="I32" s="6"/>
      <c r="J32" s="121"/>
      <c r="K32" s="122"/>
      <c r="L32" s="122"/>
      <c r="M32" s="123"/>
      <c r="N32" s="1"/>
      <c r="O32" s="124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2" t="s">
        <v>564</v>
      </c>
      <c r="B33" s="112"/>
      <c r="C33" s="112"/>
      <c r="D33" s="112" t="s">
        <v>819</v>
      </c>
      <c r="E33" s="6"/>
      <c r="F33" s="120" t="s">
        <v>565</v>
      </c>
      <c r="G33" s="6"/>
      <c r="H33" s="6"/>
      <c r="I33" s="6"/>
      <c r="J33" s="121"/>
      <c r="K33" s="122"/>
      <c r="L33" s="122"/>
      <c r="M33" s="123"/>
      <c r="N33" s="1"/>
      <c r="O33" s="124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12"/>
      <c r="B34" s="112"/>
      <c r="C34" s="112"/>
      <c r="D34" s="112"/>
      <c r="E34" s="6"/>
      <c r="F34" s="6"/>
      <c r="G34" s="6"/>
      <c r="H34" s="6"/>
      <c r="I34" s="6"/>
      <c r="J34" s="125"/>
      <c r="K34" s="122"/>
      <c r="L34" s="122"/>
      <c r="M34" s="6"/>
      <c r="N34" s="126"/>
      <c r="O34" s="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"/>
      <c r="B35" s="127" t="s">
        <v>566</v>
      </c>
      <c r="C35" s="127"/>
      <c r="D35" s="127"/>
      <c r="E35" s="127"/>
      <c r="F35" s="128"/>
      <c r="G35" s="6"/>
      <c r="H35" s="6"/>
      <c r="I35" s="129"/>
      <c r="J35" s="130"/>
      <c r="K35" s="131"/>
      <c r="L35" s="130"/>
      <c r="M35" s="6"/>
      <c r="N35" s="1"/>
      <c r="O35" s="1"/>
      <c r="P35" s="1"/>
      <c r="R35" s="56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95" t="s">
        <v>16</v>
      </c>
      <c r="B36" s="96" t="s">
        <v>534</v>
      </c>
      <c r="C36" s="98"/>
      <c r="D36" s="97" t="s">
        <v>545</v>
      </c>
      <c r="E36" s="96" t="s">
        <v>546</v>
      </c>
      <c r="F36" s="96" t="s">
        <v>547</v>
      </c>
      <c r="G36" s="96" t="s">
        <v>567</v>
      </c>
      <c r="H36" s="96" t="s">
        <v>549</v>
      </c>
      <c r="I36" s="96" t="s">
        <v>550</v>
      </c>
      <c r="J36" s="96" t="s">
        <v>551</v>
      </c>
      <c r="K36" s="96" t="s">
        <v>568</v>
      </c>
      <c r="L36" s="133" t="s">
        <v>553</v>
      </c>
      <c r="M36" s="98" t="s">
        <v>554</v>
      </c>
      <c r="N36" s="95" t="s">
        <v>555</v>
      </c>
      <c r="O36" s="270" t="s">
        <v>556</v>
      </c>
      <c r="P36" s="252"/>
      <c r="Q36" s="1"/>
      <c r="R36" s="267"/>
      <c r="S36" s="267"/>
      <c r="T36" s="267"/>
      <c r="U36" s="261"/>
      <c r="V36" s="261"/>
      <c r="W36" s="261"/>
      <c r="X36" s="261"/>
      <c r="Y36" s="26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350" customFormat="1" ht="15" customHeight="1">
      <c r="A37" s="341">
        <v>1</v>
      </c>
      <c r="B37" s="372">
        <v>44732</v>
      </c>
      <c r="C37" s="373"/>
      <c r="D37" s="374" t="s">
        <v>61</v>
      </c>
      <c r="E37" s="317" t="s">
        <v>559</v>
      </c>
      <c r="F37" s="317">
        <v>633.5</v>
      </c>
      <c r="G37" s="317">
        <v>615</v>
      </c>
      <c r="H37" s="317">
        <v>650.5</v>
      </c>
      <c r="I37" s="317" t="s">
        <v>840</v>
      </c>
      <c r="J37" s="321" t="s">
        <v>901</v>
      </c>
      <c r="K37" s="321">
        <f t="shared" ref="K37" si="35">H37-F37</f>
        <v>17</v>
      </c>
      <c r="L37" s="355">
        <f>(F37*-0.7)/100</f>
        <v>-4.4344999999999999</v>
      </c>
      <c r="M37" s="356">
        <f t="shared" ref="M37" si="36">(K37+L37)/F37</f>
        <v>1.9835043409629046E-2</v>
      </c>
      <c r="N37" s="321" t="s">
        <v>557</v>
      </c>
      <c r="O37" s="345">
        <v>44746</v>
      </c>
      <c r="P37" s="268"/>
      <c r="Q37" s="268"/>
      <c r="R37" s="269" t="s">
        <v>558</v>
      </c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347"/>
      <c r="AI37" s="348"/>
      <c r="AJ37" s="349"/>
      <c r="AK37" s="349"/>
      <c r="AL37" s="349"/>
    </row>
    <row r="38" spans="1:38" s="350" customFormat="1" ht="15" customHeight="1">
      <c r="A38" s="341">
        <v>2</v>
      </c>
      <c r="B38" s="351">
        <v>44741</v>
      </c>
      <c r="C38" s="342"/>
      <c r="D38" s="343" t="s">
        <v>125</v>
      </c>
      <c r="E38" s="344" t="s">
        <v>559</v>
      </c>
      <c r="F38" s="344">
        <v>1118</v>
      </c>
      <c r="G38" s="344">
        <v>1085</v>
      </c>
      <c r="H38" s="344">
        <v>1155</v>
      </c>
      <c r="I38" s="344" t="s">
        <v>836</v>
      </c>
      <c r="J38" s="321" t="s">
        <v>896</v>
      </c>
      <c r="K38" s="321">
        <f t="shared" ref="K38" si="37">H38-F38</f>
        <v>37</v>
      </c>
      <c r="L38" s="355">
        <f>(F38*-0.7)/100</f>
        <v>-7.8259999999999987</v>
      </c>
      <c r="M38" s="356">
        <f t="shared" ref="M38" si="38">(K38+L38)/F38</f>
        <v>2.6094812164579605E-2</v>
      </c>
      <c r="N38" s="321" t="s">
        <v>557</v>
      </c>
      <c r="O38" s="345">
        <v>44746</v>
      </c>
      <c r="P38" s="268"/>
      <c r="Q38" s="268"/>
      <c r="R38" s="269" t="s">
        <v>558</v>
      </c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347"/>
      <c r="AI38" s="348"/>
      <c r="AJ38" s="349"/>
      <c r="AK38" s="349"/>
      <c r="AL38" s="349"/>
    </row>
    <row r="39" spans="1:38" s="350" customFormat="1" ht="15" customHeight="1">
      <c r="A39" s="341">
        <v>3</v>
      </c>
      <c r="B39" s="351">
        <v>44743</v>
      </c>
      <c r="C39" s="342"/>
      <c r="D39" s="343" t="s">
        <v>885</v>
      </c>
      <c r="E39" s="344" t="s">
        <v>559</v>
      </c>
      <c r="F39" s="344">
        <v>700</v>
      </c>
      <c r="G39" s="344">
        <v>679</v>
      </c>
      <c r="H39" s="344">
        <v>720</v>
      </c>
      <c r="I39" s="344" t="s">
        <v>886</v>
      </c>
      <c r="J39" s="321" t="s">
        <v>838</v>
      </c>
      <c r="K39" s="321">
        <f t="shared" ref="K39" si="39">H39-F39</f>
        <v>20</v>
      </c>
      <c r="L39" s="355">
        <f>(F39*-0.07)/100</f>
        <v>-0.49000000000000005</v>
      </c>
      <c r="M39" s="356">
        <f t="shared" ref="M39:M41" si="40">(K39+L39)/F39</f>
        <v>2.7871428571428575E-2</v>
      </c>
      <c r="N39" s="321" t="s">
        <v>557</v>
      </c>
      <c r="O39" s="345">
        <v>44743</v>
      </c>
      <c r="P39" s="268"/>
      <c r="Q39" s="268"/>
      <c r="R39" s="269" t="s">
        <v>558</v>
      </c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347"/>
      <c r="AI39" s="348"/>
      <c r="AJ39" s="349"/>
      <c r="AK39" s="349"/>
      <c r="AL39" s="349"/>
    </row>
    <row r="40" spans="1:38" s="336" customFormat="1" ht="15" customHeight="1">
      <c r="A40" s="341">
        <v>4</v>
      </c>
      <c r="B40" s="351">
        <v>44746</v>
      </c>
      <c r="C40" s="342"/>
      <c r="D40" s="343" t="s">
        <v>71</v>
      </c>
      <c r="E40" s="344" t="s">
        <v>559</v>
      </c>
      <c r="F40" s="344">
        <v>229</v>
      </c>
      <c r="G40" s="344">
        <v>224</v>
      </c>
      <c r="H40" s="344">
        <v>236</v>
      </c>
      <c r="I40" s="344" t="s">
        <v>897</v>
      </c>
      <c r="J40" s="321" t="s">
        <v>922</v>
      </c>
      <c r="K40" s="321">
        <f t="shared" ref="K40:K41" si="41">H40-F40</f>
        <v>7</v>
      </c>
      <c r="L40" s="355">
        <f>(F40*-0.7)/100</f>
        <v>-1.6029999999999998</v>
      </c>
      <c r="M40" s="356">
        <f t="shared" si="40"/>
        <v>2.3567685589519653E-2</v>
      </c>
      <c r="N40" s="321" t="s">
        <v>557</v>
      </c>
      <c r="O40" s="345">
        <v>44749</v>
      </c>
      <c r="P40" s="268"/>
      <c r="Q40" s="268"/>
      <c r="R40" s="269" t="s">
        <v>558</v>
      </c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334"/>
      <c r="AJ40" s="335"/>
      <c r="AK40" s="335"/>
      <c r="AL40" s="335"/>
    </row>
    <row r="41" spans="1:38" s="336" customFormat="1" ht="15" customHeight="1">
      <c r="A41" s="341">
        <v>5</v>
      </c>
      <c r="B41" s="351">
        <v>44746</v>
      </c>
      <c r="C41" s="342"/>
      <c r="D41" s="343" t="s">
        <v>463</v>
      </c>
      <c r="E41" s="344" t="s">
        <v>559</v>
      </c>
      <c r="F41" s="344">
        <v>193.5</v>
      </c>
      <c r="G41" s="344">
        <v>187</v>
      </c>
      <c r="H41" s="344">
        <v>201</v>
      </c>
      <c r="I41" s="344" t="s">
        <v>898</v>
      </c>
      <c r="J41" s="321" t="s">
        <v>953</v>
      </c>
      <c r="K41" s="321">
        <f t="shared" si="41"/>
        <v>7.5</v>
      </c>
      <c r="L41" s="355">
        <f>(F41*-0.7)/100</f>
        <v>-1.3544999999999998</v>
      </c>
      <c r="M41" s="356">
        <f t="shared" si="40"/>
        <v>3.175968992248062E-2</v>
      </c>
      <c r="N41" s="321" t="s">
        <v>557</v>
      </c>
      <c r="O41" s="345">
        <v>44754</v>
      </c>
      <c r="P41" s="268"/>
      <c r="Q41" s="268"/>
      <c r="R41" s="269" t="s">
        <v>558</v>
      </c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334"/>
      <c r="AJ41" s="335"/>
      <c r="AK41" s="335"/>
      <c r="AL41" s="335"/>
    </row>
    <row r="42" spans="1:38" s="336" customFormat="1" ht="15" customHeight="1">
      <c r="A42" s="381">
        <v>6</v>
      </c>
      <c r="B42" s="382">
        <v>44747</v>
      </c>
      <c r="C42" s="383"/>
      <c r="D42" s="384" t="s">
        <v>191</v>
      </c>
      <c r="E42" s="385" t="s">
        <v>559</v>
      </c>
      <c r="F42" s="385">
        <v>2160</v>
      </c>
      <c r="G42" s="385">
        <v>2085</v>
      </c>
      <c r="H42" s="385">
        <v>2085</v>
      </c>
      <c r="I42" s="385" t="s">
        <v>903</v>
      </c>
      <c r="J42" s="386" t="s">
        <v>904</v>
      </c>
      <c r="K42" s="386">
        <f t="shared" ref="K42:K43" si="42">H42-F42</f>
        <v>-75</v>
      </c>
      <c r="L42" s="387">
        <f>(F42*-0.07)/100</f>
        <v>-1.5120000000000002</v>
      </c>
      <c r="M42" s="388">
        <f t="shared" ref="M42:M43" si="43">(K42+L42)/F42</f>
        <v>-3.5422222222222223E-2</v>
      </c>
      <c r="N42" s="386" t="s">
        <v>569</v>
      </c>
      <c r="O42" s="389">
        <v>44747</v>
      </c>
      <c r="P42" s="268"/>
      <c r="Q42" s="268"/>
      <c r="R42" s="269" t="s">
        <v>558</v>
      </c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334"/>
      <c r="AJ42" s="335"/>
      <c r="AK42" s="335"/>
      <c r="AL42" s="335"/>
    </row>
    <row r="43" spans="1:38" s="336" customFormat="1" ht="15" customHeight="1">
      <c r="A43" s="341">
        <v>7</v>
      </c>
      <c r="B43" s="351">
        <v>44747</v>
      </c>
      <c r="C43" s="342"/>
      <c r="D43" s="343" t="s">
        <v>325</v>
      </c>
      <c r="E43" s="344" t="s">
        <v>559</v>
      </c>
      <c r="F43" s="344">
        <v>734.5</v>
      </c>
      <c r="G43" s="344">
        <v>714</v>
      </c>
      <c r="H43" s="344">
        <v>751</v>
      </c>
      <c r="I43" s="344" t="s">
        <v>905</v>
      </c>
      <c r="J43" s="321" t="s">
        <v>596</v>
      </c>
      <c r="K43" s="321">
        <f t="shared" si="42"/>
        <v>16.5</v>
      </c>
      <c r="L43" s="355">
        <f>(F43*-0.07)/100</f>
        <v>-0.51415000000000011</v>
      </c>
      <c r="M43" s="356">
        <f t="shared" si="43"/>
        <v>2.1764261402314498E-2</v>
      </c>
      <c r="N43" s="321" t="s">
        <v>557</v>
      </c>
      <c r="O43" s="345">
        <v>44747</v>
      </c>
      <c r="P43" s="268"/>
      <c r="Q43" s="268"/>
      <c r="R43" s="269" t="s">
        <v>832</v>
      </c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334"/>
      <c r="AJ43" s="335"/>
      <c r="AK43" s="335"/>
      <c r="AL43" s="335"/>
    </row>
    <row r="44" spans="1:38" s="350" customFormat="1" ht="15" customHeight="1">
      <c r="A44" s="341">
        <v>8</v>
      </c>
      <c r="B44" s="351">
        <v>44748</v>
      </c>
      <c r="C44" s="342"/>
      <c r="D44" s="343" t="s">
        <v>325</v>
      </c>
      <c r="E44" s="344" t="s">
        <v>559</v>
      </c>
      <c r="F44" s="344">
        <v>741</v>
      </c>
      <c r="G44" s="344">
        <v>720</v>
      </c>
      <c r="H44" s="344">
        <v>757</v>
      </c>
      <c r="I44" s="344" t="s">
        <v>915</v>
      </c>
      <c r="J44" s="321" t="s">
        <v>906</v>
      </c>
      <c r="K44" s="321">
        <f t="shared" ref="K44" si="44">H44-F44</f>
        <v>16</v>
      </c>
      <c r="L44" s="355">
        <f>(F44*-0.07)/100</f>
        <v>-0.51870000000000005</v>
      </c>
      <c r="M44" s="356">
        <f t="shared" ref="M44" si="45">(K44+L44)/F44</f>
        <v>2.0892442645074224E-2</v>
      </c>
      <c r="N44" s="321" t="s">
        <v>557</v>
      </c>
      <c r="O44" s="345">
        <v>44748</v>
      </c>
      <c r="P44" s="268"/>
      <c r="Q44" s="268"/>
      <c r="R44" s="269" t="s">
        <v>832</v>
      </c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334"/>
      <c r="AJ44" s="335"/>
      <c r="AK44" s="349"/>
      <c r="AL44" s="349"/>
    </row>
    <row r="45" spans="1:38" s="350" customFormat="1" ht="15" customHeight="1">
      <c r="A45" s="341">
        <v>9</v>
      </c>
      <c r="B45" s="351">
        <v>44753</v>
      </c>
      <c r="C45" s="342"/>
      <c r="D45" s="343" t="s">
        <v>314</v>
      </c>
      <c r="E45" s="344" t="s">
        <v>559</v>
      </c>
      <c r="F45" s="344">
        <v>892.5</v>
      </c>
      <c r="G45" s="344">
        <v>870</v>
      </c>
      <c r="H45" s="344">
        <v>915</v>
      </c>
      <c r="I45" s="344" t="s">
        <v>942</v>
      </c>
      <c r="J45" s="321" t="s">
        <v>924</v>
      </c>
      <c r="K45" s="321">
        <f t="shared" ref="K45:K46" si="46">H45-F45</f>
        <v>22.5</v>
      </c>
      <c r="L45" s="355">
        <f>(F45*-0.07)/100</f>
        <v>-0.62475000000000014</v>
      </c>
      <c r="M45" s="356">
        <f t="shared" ref="M45:M46" si="47">(K45+L45)/F45</f>
        <v>2.4510084033613447E-2</v>
      </c>
      <c r="N45" s="321" t="s">
        <v>557</v>
      </c>
      <c r="O45" s="345">
        <v>44753</v>
      </c>
      <c r="P45" s="268"/>
      <c r="Q45" s="268"/>
      <c r="R45" s="269" t="s">
        <v>558</v>
      </c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334"/>
      <c r="AJ45" s="335"/>
      <c r="AK45" s="349"/>
      <c r="AL45" s="349"/>
    </row>
    <row r="46" spans="1:38" s="350" customFormat="1" ht="15" customHeight="1">
      <c r="A46" s="415">
        <v>10</v>
      </c>
      <c r="B46" s="382">
        <v>44753</v>
      </c>
      <c r="C46" s="416"/>
      <c r="D46" s="417" t="s">
        <v>120</v>
      </c>
      <c r="E46" s="418" t="s">
        <v>559</v>
      </c>
      <c r="F46" s="418">
        <v>360.5</v>
      </c>
      <c r="G46" s="418">
        <v>348</v>
      </c>
      <c r="H46" s="418">
        <v>348</v>
      </c>
      <c r="I46" s="418" t="s">
        <v>947</v>
      </c>
      <c r="J46" s="386" t="s">
        <v>952</v>
      </c>
      <c r="K46" s="386">
        <f t="shared" si="46"/>
        <v>-12.5</v>
      </c>
      <c r="L46" s="387">
        <f>(F46*-0.07)/100</f>
        <v>-0.25235000000000002</v>
      </c>
      <c r="M46" s="388">
        <f t="shared" si="47"/>
        <v>-3.537406380027739E-2</v>
      </c>
      <c r="N46" s="386" t="s">
        <v>569</v>
      </c>
      <c r="O46" s="389">
        <v>44754</v>
      </c>
      <c r="P46" s="268"/>
      <c r="Q46" s="268"/>
      <c r="R46" s="269" t="s">
        <v>558</v>
      </c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334"/>
      <c r="AJ46" s="335"/>
      <c r="AK46" s="349"/>
      <c r="AL46" s="349"/>
    </row>
    <row r="47" spans="1:38" s="350" customFormat="1" ht="15" customHeight="1">
      <c r="A47" s="415">
        <v>11</v>
      </c>
      <c r="B47" s="382">
        <v>44753</v>
      </c>
      <c r="C47" s="416"/>
      <c r="D47" s="417" t="s">
        <v>179</v>
      </c>
      <c r="E47" s="418" t="s">
        <v>559</v>
      </c>
      <c r="F47" s="418">
        <v>216.75</v>
      </c>
      <c r="G47" s="418">
        <v>210</v>
      </c>
      <c r="H47" s="418">
        <v>210</v>
      </c>
      <c r="I47" s="418" t="s">
        <v>948</v>
      </c>
      <c r="J47" s="386" t="s">
        <v>991</v>
      </c>
      <c r="K47" s="386">
        <f t="shared" ref="K47" si="48">H47-F47</f>
        <v>-6.75</v>
      </c>
      <c r="L47" s="387">
        <f>(F47*-0.7)/100</f>
        <v>-1.51725</v>
      </c>
      <c r="M47" s="388">
        <f t="shared" ref="M47" si="49">(K47+L47)/F47</f>
        <v>-3.8141868512110731E-2</v>
      </c>
      <c r="N47" s="386" t="s">
        <v>569</v>
      </c>
      <c r="O47" s="389">
        <v>44757</v>
      </c>
      <c r="P47" s="268"/>
      <c r="Q47" s="268"/>
      <c r="R47" s="269" t="s">
        <v>558</v>
      </c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334"/>
      <c r="AJ47" s="335"/>
      <c r="AK47" s="349"/>
      <c r="AL47" s="349"/>
    </row>
    <row r="48" spans="1:38" s="350" customFormat="1" ht="15" customHeight="1">
      <c r="A48" s="341">
        <v>12</v>
      </c>
      <c r="B48" s="351">
        <v>44754</v>
      </c>
      <c r="C48" s="342"/>
      <c r="D48" s="343" t="s">
        <v>314</v>
      </c>
      <c r="E48" s="344" t="s">
        <v>559</v>
      </c>
      <c r="F48" s="344">
        <v>900</v>
      </c>
      <c r="G48" s="344">
        <v>870</v>
      </c>
      <c r="H48" s="344">
        <v>922.5</v>
      </c>
      <c r="I48" s="344" t="s">
        <v>954</v>
      </c>
      <c r="J48" s="321" t="s">
        <v>924</v>
      </c>
      <c r="K48" s="321">
        <f t="shared" ref="K48:K49" si="50">H48-F48</f>
        <v>22.5</v>
      </c>
      <c r="L48" s="355">
        <f>(F48*-0.7)/100</f>
        <v>-6.3</v>
      </c>
      <c r="M48" s="356">
        <f t="shared" ref="M48:M49" si="51">(K48+L48)/F48</f>
        <v>1.7999999999999999E-2</v>
      </c>
      <c r="N48" s="321" t="s">
        <v>557</v>
      </c>
      <c r="O48" s="345">
        <v>44755</v>
      </c>
      <c r="P48" s="268"/>
      <c r="Q48" s="268"/>
      <c r="R48" s="269" t="s">
        <v>558</v>
      </c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334"/>
      <c r="AJ48" s="335"/>
      <c r="AK48" s="349"/>
      <c r="AL48" s="349"/>
    </row>
    <row r="49" spans="1:38" s="350" customFormat="1" ht="15" customHeight="1">
      <c r="A49" s="341">
        <v>13</v>
      </c>
      <c r="B49" s="351">
        <v>44756</v>
      </c>
      <c r="C49" s="342"/>
      <c r="D49" s="343" t="s">
        <v>295</v>
      </c>
      <c r="E49" s="344" t="s">
        <v>559</v>
      </c>
      <c r="F49" s="344">
        <v>206.5</v>
      </c>
      <c r="G49" s="344">
        <v>200</v>
      </c>
      <c r="H49" s="344">
        <v>214</v>
      </c>
      <c r="I49" s="344" t="s">
        <v>975</v>
      </c>
      <c r="J49" s="321" t="s">
        <v>1007</v>
      </c>
      <c r="K49" s="321">
        <f t="shared" si="50"/>
        <v>7.5</v>
      </c>
      <c r="L49" s="355">
        <f>(F49*-0.07)/100</f>
        <v>-0.14455000000000001</v>
      </c>
      <c r="M49" s="356">
        <f t="shared" si="51"/>
        <v>3.561961259079903E-2</v>
      </c>
      <c r="N49" s="321" t="s">
        <v>557</v>
      </c>
      <c r="O49" s="345">
        <v>44762</v>
      </c>
      <c r="P49" s="268"/>
      <c r="Q49" s="268"/>
      <c r="R49" s="269" t="s">
        <v>832</v>
      </c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334"/>
      <c r="AJ49" s="335"/>
      <c r="AK49" s="349"/>
      <c r="AL49" s="349"/>
    </row>
    <row r="50" spans="1:38" s="350" customFormat="1" ht="15" customHeight="1">
      <c r="A50" s="341">
        <v>14</v>
      </c>
      <c r="B50" s="351">
        <v>44757</v>
      </c>
      <c r="C50" s="342"/>
      <c r="D50" s="343" t="s">
        <v>992</v>
      </c>
      <c r="E50" s="344" t="s">
        <v>559</v>
      </c>
      <c r="F50" s="344">
        <v>926.5</v>
      </c>
      <c r="G50" s="344">
        <v>895</v>
      </c>
      <c r="H50" s="344">
        <v>945</v>
      </c>
      <c r="I50" s="344" t="s">
        <v>993</v>
      </c>
      <c r="J50" s="321" t="s">
        <v>994</v>
      </c>
      <c r="K50" s="321">
        <f t="shared" ref="K50:K51" si="52">H50-F50</f>
        <v>18.5</v>
      </c>
      <c r="L50" s="355">
        <f>(F50*-0.07)/100</f>
        <v>-0.64855000000000007</v>
      </c>
      <c r="M50" s="356">
        <f t="shared" ref="M50:M51" si="53">(K50+L50)/F50</f>
        <v>1.9267620075553157E-2</v>
      </c>
      <c r="N50" s="321" t="s">
        <v>557</v>
      </c>
      <c r="O50" s="345">
        <v>44757</v>
      </c>
      <c r="P50" s="268"/>
      <c r="Q50" s="268"/>
      <c r="R50" s="269" t="s">
        <v>832</v>
      </c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334"/>
      <c r="AJ50" s="335"/>
      <c r="AK50" s="349"/>
      <c r="AL50" s="349"/>
    </row>
    <row r="51" spans="1:38" s="350" customFormat="1" ht="15" customHeight="1">
      <c r="A51" s="415">
        <v>15</v>
      </c>
      <c r="B51" s="382">
        <v>44761</v>
      </c>
      <c r="C51" s="416"/>
      <c r="D51" s="417" t="s">
        <v>470</v>
      </c>
      <c r="E51" s="418" t="s">
        <v>559</v>
      </c>
      <c r="F51" s="418">
        <v>469</v>
      </c>
      <c r="G51" s="418">
        <v>455</v>
      </c>
      <c r="H51" s="418">
        <v>455</v>
      </c>
      <c r="I51" s="418" t="s">
        <v>1010</v>
      </c>
      <c r="J51" s="386" t="s">
        <v>1034</v>
      </c>
      <c r="K51" s="386">
        <f t="shared" si="52"/>
        <v>-14</v>
      </c>
      <c r="L51" s="387">
        <f>(F51*-0.7)/100</f>
        <v>-3.2829999999999995</v>
      </c>
      <c r="M51" s="388">
        <f t="shared" si="53"/>
        <v>-3.6850746268656719E-2</v>
      </c>
      <c r="N51" s="386" t="s">
        <v>569</v>
      </c>
      <c r="O51" s="389">
        <v>44763</v>
      </c>
      <c r="P51" s="268"/>
      <c r="Q51" s="268"/>
      <c r="R51" s="269" t="s">
        <v>558</v>
      </c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334"/>
      <c r="AJ51" s="335"/>
      <c r="AK51" s="349"/>
      <c r="AL51" s="349"/>
    </row>
    <row r="52" spans="1:38" s="350" customFormat="1" ht="15" customHeight="1">
      <c r="A52" s="341">
        <v>16</v>
      </c>
      <c r="B52" s="351">
        <v>44761</v>
      </c>
      <c r="C52" s="342"/>
      <c r="D52" s="343" t="s">
        <v>1011</v>
      </c>
      <c r="E52" s="344" t="s">
        <v>559</v>
      </c>
      <c r="F52" s="344">
        <v>2195</v>
      </c>
      <c r="G52" s="344">
        <v>2130</v>
      </c>
      <c r="H52" s="344">
        <v>2240</v>
      </c>
      <c r="I52" s="344" t="s">
        <v>1012</v>
      </c>
      <c r="J52" s="321" t="s">
        <v>965</v>
      </c>
      <c r="K52" s="321">
        <f t="shared" ref="K52" si="54">H52-F52</f>
        <v>45</v>
      </c>
      <c r="L52" s="355">
        <f>(F52*-0.07)/100</f>
        <v>-1.5365</v>
      </c>
      <c r="M52" s="356">
        <f t="shared" ref="M52" si="55">(K52+L52)/F52</f>
        <v>1.980113895216401E-2</v>
      </c>
      <c r="N52" s="321" t="s">
        <v>557</v>
      </c>
      <c r="O52" s="345">
        <v>44761</v>
      </c>
      <c r="P52" s="268"/>
      <c r="Q52" s="268"/>
      <c r="R52" s="269" t="s">
        <v>558</v>
      </c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334"/>
      <c r="AJ52" s="335"/>
      <c r="AK52" s="349"/>
      <c r="AL52" s="349"/>
    </row>
    <row r="53" spans="1:38" s="350" customFormat="1" ht="15" customHeight="1">
      <c r="A53" s="341">
        <v>17</v>
      </c>
      <c r="B53" s="351">
        <v>44762</v>
      </c>
      <c r="C53" s="342"/>
      <c r="D53" s="343" t="s">
        <v>463</v>
      </c>
      <c r="E53" s="344" t="s">
        <v>559</v>
      </c>
      <c r="F53" s="344">
        <v>203.5</v>
      </c>
      <c r="G53" s="344">
        <v>198</v>
      </c>
      <c r="H53" s="344">
        <v>206.75</v>
      </c>
      <c r="I53" s="344" t="s">
        <v>1021</v>
      </c>
      <c r="J53" s="321" t="s">
        <v>1022</v>
      </c>
      <c r="K53" s="321">
        <f t="shared" ref="K53" si="56">H53-F53</f>
        <v>3.25</v>
      </c>
      <c r="L53" s="355">
        <f>(F53*-0.07)/100</f>
        <v>-0.14245000000000002</v>
      </c>
      <c r="M53" s="356">
        <f t="shared" ref="M53" si="57">(K53+L53)/F53</f>
        <v>1.527051597051597E-2</v>
      </c>
      <c r="N53" s="321" t="s">
        <v>557</v>
      </c>
      <c r="O53" s="345">
        <v>44762</v>
      </c>
      <c r="P53" s="268"/>
      <c r="Q53" s="268"/>
      <c r="R53" s="269" t="s">
        <v>558</v>
      </c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334"/>
      <c r="AJ53" s="335"/>
      <c r="AK53" s="349"/>
      <c r="AL53" s="349"/>
    </row>
    <row r="54" spans="1:38" s="350" customFormat="1" ht="15" customHeight="1">
      <c r="A54" s="446">
        <v>18</v>
      </c>
      <c r="B54" s="422">
        <v>44762</v>
      </c>
      <c r="C54" s="447"/>
      <c r="D54" s="448" t="s">
        <v>314</v>
      </c>
      <c r="E54" s="449" t="s">
        <v>559</v>
      </c>
      <c r="F54" s="449">
        <v>915</v>
      </c>
      <c r="G54" s="449">
        <v>887</v>
      </c>
      <c r="H54" s="449">
        <v>916</v>
      </c>
      <c r="I54" s="449" t="s">
        <v>1030</v>
      </c>
      <c r="J54" s="405" t="s">
        <v>784</v>
      </c>
      <c r="K54" s="405">
        <f t="shared" ref="K54:K56" si="58">H54-F54</f>
        <v>1</v>
      </c>
      <c r="L54" s="450">
        <f>(F54*-0.07)/100</f>
        <v>-0.64050000000000007</v>
      </c>
      <c r="M54" s="451">
        <f t="shared" ref="M54:M56" si="59">(K54+L54)/F54</f>
        <v>3.9289617486338788E-4</v>
      </c>
      <c r="N54" s="405" t="s">
        <v>678</v>
      </c>
      <c r="O54" s="452">
        <v>44762</v>
      </c>
      <c r="P54" s="268"/>
      <c r="Q54" s="268"/>
      <c r="R54" s="269" t="s">
        <v>832</v>
      </c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334"/>
      <c r="AJ54" s="335"/>
      <c r="AK54" s="349"/>
      <c r="AL54" s="349"/>
    </row>
    <row r="55" spans="1:38" s="350" customFormat="1" ht="15" customHeight="1">
      <c r="A55" s="341">
        <v>19</v>
      </c>
      <c r="B55" s="351">
        <v>44763</v>
      </c>
      <c r="C55" s="342"/>
      <c r="D55" s="343" t="s">
        <v>124</v>
      </c>
      <c r="E55" s="344" t="s">
        <v>559</v>
      </c>
      <c r="F55" s="344">
        <v>780</v>
      </c>
      <c r="G55" s="344">
        <v>758</v>
      </c>
      <c r="H55" s="344">
        <v>803.5</v>
      </c>
      <c r="I55" s="344" t="s">
        <v>1035</v>
      </c>
      <c r="J55" s="321" t="s">
        <v>1047</v>
      </c>
      <c r="K55" s="321">
        <f t="shared" si="58"/>
        <v>23.5</v>
      </c>
      <c r="L55" s="355">
        <f t="shared" ref="L55:L56" si="60">(F55*-0.7)/100</f>
        <v>-5.46</v>
      </c>
      <c r="M55" s="356">
        <f t="shared" si="59"/>
        <v>2.3128205128205126E-2</v>
      </c>
      <c r="N55" s="321" t="s">
        <v>557</v>
      </c>
      <c r="O55" s="345">
        <v>44764</v>
      </c>
      <c r="P55" s="268"/>
      <c r="Q55" s="268"/>
      <c r="R55" s="269" t="s">
        <v>558</v>
      </c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334"/>
      <c r="AJ55" s="335"/>
      <c r="AK55" s="349"/>
      <c r="AL55" s="349"/>
    </row>
    <row r="56" spans="1:38" s="350" customFormat="1" ht="15" customHeight="1">
      <c r="A56" s="341">
        <v>20</v>
      </c>
      <c r="B56" s="351">
        <v>44763</v>
      </c>
      <c r="C56" s="342"/>
      <c r="D56" s="343" t="s">
        <v>449</v>
      </c>
      <c r="E56" s="344" t="s">
        <v>559</v>
      </c>
      <c r="F56" s="344">
        <v>3595</v>
      </c>
      <c r="G56" s="344">
        <v>3490</v>
      </c>
      <c r="H56" s="344">
        <v>3705</v>
      </c>
      <c r="I56" s="344" t="s">
        <v>1042</v>
      </c>
      <c r="J56" s="321" t="s">
        <v>1048</v>
      </c>
      <c r="K56" s="321">
        <f t="shared" si="58"/>
        <v>110</v>
      </c>
      <c r="L56" s="355">
        <f t="shared" si="60"/>
        <v>-25.164999999999999</v>
      </c>
      <c r="M56" s="356">
        <f t="shared" si="59"/>
        <v>2.3598052851182199E-2</v>
      </c>
      <c r="N56" s="321" t="s">
        <v>557</v>
      </c>
      <c r="O56" s="345">
        <v>44764</v>
      </c>
      <c r="P56" s="268"/>
      <c r="Q56" s="268"/>
      <c r="R56" s="269" t="s">
        <v>558</v>
      </c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334"/>
      <c r="AJ56" s="335"/>
      <c r="AK56" s="349"/>
      <c r="AL56" s="349"/>
    </row>
    <row r="57" spans="1:38" s="350" customFormat="1" ht="15" customHeight="1">
      <c r="A57" s="325">
        <v>21</v>
      </c>
      <c r="B57" s="346">
        <v>44764</v>
      </c>
      <c r="C57" s="327"/>
      <c r="D57" s="328" t="s">
        <v>195</v>
      </c>
      <c r="E57" s="329" t="s">
        <v>559</v>
      </c>
      <c r="F57" s="329" t="s">
        <v>1050</v>
      </c>
      <c r="G57" s="329">
        <v>945</v>
      </c>
      <c r="H57" s="329"/>
      <c r="I57" s="329" t="s">
        <v>1053</v>
      </c>
      <c r="J57" s="264" t="s">
        <v>560</v>
      </c>
      <c r="K57" s="264"/>
      <c r="L57" s="265"/>
      <c r="M57" s="266"/>
      <c r="N57" s="264"/>
      <c r="O57" s="287"/>
      <c r="P57" s="268"/>
      <c r="Q57" s="268"/>
      <c r="R57" s="269" t="s">
        <v>832</v>
      </c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334"/>
      <c r="AJ57" s="335"/>
      <c r="AK57" s="349"/>
      <c r="AL57" s="349"/>
    </row>
    <row r="58" spans="1:38" s="350" customFormat="1" ht="15" customHeight="1">
      <c r="A58" s="415">
        <v>22</v>
      </c>
      <c r="B58" s="382">
        <v>44764</v>
      </c>
      <c r="C58" s="416"/>
      <c r="D58" s="417" t="s">
        <v>467</v>
      </c>
      <c r="E58" s="418" t="s">
        <v>559</v>
      </c>
      <c r="F58" s="418">
        <v>1018</v>
      </c>
      <c r="G58" s="418">
        <v>975</v>
      </c>
      <c r="H58" s="418">
        <v>975</v>
      </c>
      <c r="I58" s="418" t="s">
        <v>1049</v>
      </c>
      <c r="J58" s="386" t="s">
        <v>1077</v>
      </c>
      <c r="K58" s="386">
        <f t="shared" ref="K58" si="61">H58-F58</f>
        <v>-43</v>
      </c>
      <c r="L58" s="387">
        <f>(F58*-0.7)/100</f>
        <v>-7.1259999999999994</v>
      </c>
      <c r="M58" s="388">
        <f t="shared" ref="M58" si="62">(K58+L58)/F58</f>
        <v>-4.9239685658153239E-2</v>
      </c>
      <c r="N58" s="386" t="s">
        <v>569</v>
      </c>
      <c r="O58" s="389">
        <v>44769</v>
      </c>
      <c r="P58" s="268"/>
      <c r="Q58" s="268"/>
      <c r="R58" s="269" t="s">
        <v>558</v>
      </c>
      <c r="S58" s="228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  <c r="AG58" s="228"/>
      <c r="AH58" s="228"/>
      <c r="AI58" s="334"/>
      <c r="AJ58" s="335"/>
      <c r="AK58" s="349"/>
      <c r="AL58" s="349"/>
    </row>
    <row r="59" spans="1:38" s="350" customFormat="1" ht="15" customHeight="1">
      <c r="A59" s="325">
        <v>23</v>
      </c>
      <c r="B59" s="346">
        <v>44764</v>
      </c>
      <c r="C59" s="327"/>
      <c r="D59" s="328" t="s">
        <v>325</v>
      </c>
      <c r="E59" s="329" t="s">
        <v>559</v>
      </c>
      <c r="F59" s="329" t="s">
        <v>1051</v>
      </c>
      <c r="G59" s="329">
        <v>766</v>
      </c>
      <c r="H59" s="329"/>
      <c r="I59" s="329" t="s">
        <v>1052</v>
      </c>
      <c r="J59" s="264" t="s">
        <v>560</v>
      </c>
      <c r="K59" s="264"/>
      <c r="L59" s="265"/>
      <c r="M59" s="266"/>
      <c r="N59" s="264"/>
      <c r="O59" s="287"/>
      <c r="P59" s="268"/>
      <c r="Q59" s="268"/>
      <c r="R59" s="269" t="s">
        <v>832</v>
      </c>
      <c r="S59" s="228"/>
      <c r="T59" s="228"/>
      <c r="U59" s="228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28"/>
      <c r="AG59" s="228"/>
      <c r="AH59" s="228"/>
      <c r="AI59" s="334"/>
      <c r="AJ59" s="335"/>
      <c r="AK59" s="349"/>
      <c r="AL59" s="349"/>
    </row>
    <row r="60" spans="1:38" s="350" customFormat="1" ht="15" customHeight="1">
      <c r="A60" s="341">
        <v>24</v>
      </c>
      <c r="B60" s="351">
        <v>44767</v>
      </c>
      <c r="C60" s="342"/>
      <c r="D60" s="343" t="s">
        <v>295</v>
      </c>
      <c r="E60" s="344" t="s">
        <v>559</v>
      </c>
      <c r="F60" s="344">
        <v>252</v>
      </c>
      <c r="G60" s="344">
        <v>244</v>
      </c>
      <c r="H60" s="344">
        <v>260.5</v>
      </c>
      <c r="I60" s="344" t="s">
        <v>1060</v>
      </c>
      <c r="J60" s="321" t="s">
        <v>1061</v>
      </c>
      <c r="K60" s="321">
        <f t="shared" ref="K60:K62" si="63">H60-F60</f>
        <v>8.5</v>
      </c>
      <c r="L60" s="355">
        <f>(F60*-0.07)/100</f>
        <v>-0.1764</v>
      </c>
      <c r="M60" s="356">
        <f t="shared" ref="M60:M62" si="64">(K60+L60)/F60</f>
        <v>3.3030158730158736E-2</v>
      </c>
      <c r="N60" s="321" t="s">
        <v>557</v>
      </c>
      <c r="O60" s="345">
        <v>44767</v>
      </c>
      <c r="P60" s="268"/>
      <c r="Q60" s="268"/>
      <c r="R60" s="269" t="s">
        <v>558</v>
      </c>
      <c r="S60" s="228"/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  <c r="AG60" s="228"/>
      <c r="AH60" s="228"/>
      <c r="AI60" s="334"/>
      <c r="AJ60" s="335"/>
      <c r="AK60" s="349"/>
      <c r="AL60" s="349"/>
    </row>
    <row r="61" spans="1:38" s="350" customFormat="1" ht="15" customHeight="1">
      <c r="A61" s="341">
        <v>25</v>
      </c>
      <c r="B61" s="351">
        <v>44768</v>
      </c>
      <c r="C61" s="342"/>
      <c r="D61" s="343" t="s">
        <v>341</v>
      </c>
      <c r="E61" s="344" t="s">
        <v>559</v>
      </c>
      <c r="F61" s="344">
        <v>185.5</v>
      </c>
      <c r="G61" s="344">
        <v>178</v>
      </c>
      <c r="H61" s="344">
        <v>193.5</v>
      </c>
      <c r="I61" s="344" t="s">
        <v>1071</v>
      </c>
      <c r="J61" s="321" t="s">
        <v>935</v>
      </c>
      <c r="K61" s="321">
        <f t="shared" si="63"/>
        <v>8</v>
      </c>
      <c r="L61" s="355">
        <f>(F61*-0.07)/100</f>
        <v>-0.12985000000000002</v>
      </c>
      <c r="M61" s="356">
        <f t="shared" si="64"/>
        <v>4.2426684636118595E-2</v>
      </c>
      <c r="N61" s="321" t="s">
        <v>557</v>
      </c>
      <c r="O61" s="345">
        <v>44768</v>
      </c>
      <c r="P61" s="268"/>
      <c r="Q61" s="268"/>
      <c r="R61" s="269" t="s">
        <v>832</v>
      </c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334"/>
      <c r="AJ61" s="335"/>
      <c r="AK61" s="349"/>
      <c r="AL61" s="349"/>
    </row>
    <row r="62" spans="1:38" s="350" customFormat="1" ht="15" customHeight="1">
      <c r="A62" s="415">
        <v>26</v>
      </c>
      <c r="B62" s="382">
        <v>44768</v>
      </c>
      <c r="C62" s="416"/>
      <c r="D62" s="417" t="s">
        <v>404</v>
      </c>
      <c r="E62" s="418" t="s">
        <v>559</v>
      </c>
      <c r="F62" s="418">
        <v>453.5</v>
      </c>
      <c r="G62" s="418">
        <v>439</v>
      </c>
      <c r="H62" s="418">
        <v>439</v>
      </c>
      <c r="I62" s="418" t="s">
        <v>1072</v>
      </c>
      <c r="J62" s="386" t="s">
        <v>1094</v>
      </c>
      <c r="K62" s="386">
        <f t="shared" si="63"/>
        <v>-14.5</v>
      </c>
      <c r="L62" s="387">
        <f>(F62*-0.7)/100</f>
        <v>-3.1745000000000001</v>
      </c>
      <c r="M62" s="388">
        <f t="shared" si="64"/>
        <v>-3.8973539140022058E-2</v>
      </c>
      <c r="N62" s="386" t="s">
        <v>569</v>
      </c>
      <c r="O62" s="389">
        <v>44770</v>
      </c>
      <c r="P62" s="268"/>
      <c r="Q62" s="268"/>
      <c r="R62" s="269" t="s">
        <v>558</v>
      </c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334"/>
      <c r="AJ62" s="335"/>
      <c r="AK62" s="349"/>
      <c r="AL62" s="349"/>
    </row>
    <row r="63" spans="1:38" s="350" customFormat="1" ht="15" customHeight="1">
      <c r="A63" s="341">
        <v>27</v>
      </c>
      <c r="B63" s="351">
        <v>44768</v>
      </c>
      <c r="C63" s="342"/>
      <c r="D63" s="343" t="s">
        <v>314</v>
      </c>
      <c r="E63" s="344" t="s">
        <v>559</v>
      </c>
      <c r="F63" s="344">
        <v>959</v>
      </c>
      <c r="G63" s="344">
        <v>930</v>
      </c>
      <c r="H63" s="344">
        <v>982</v>
      </c>
      <c r="I63" s="344" t="s">
        <v>1045</v>
      </c>
      <c r="J63" s="321" t="s">
        <v>1073</v>
      </c>
      <c r="K63" s="321">
        <f t="shared" ref="K63" si="65">H63-F63</f>
        <v>23</v>
      </c>
      <c r="L63" s="355">
        <f>(F63*-0.07)/100</f>
        <v>-0.67130000000000012</v>
      </c>
      <c r="M63" s="356">
        <f t="shared" ref="M63" si="66">(K63+L63)/F63</f>
        <v>2.3283315954118877E-2</v>
      </c>
      <c r="N63" s="321" t="s">
        <v>557</v>
      </c>
      <c r="O63" s="345">
        <v>44768</v>
      </c>
      <c r="P63" s="268"/>
      <c r="Q63" s="268"/>
      <c r="R63" s="269" t="s">
        <v>558</v>
      </c>
      <c r="S63" s="228"/>
      <c r="T63" s="228"/>
      <c r="U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28"/>
      <c r="AG63" s="228"/>
      <c r="AH63" s="228"/>
      <c r="AI63" s="334"/>
      <c r="AJ63" s="335"/>
      <c r="AK63" s="349"/>
      <c r="AL63" s="349"/>
    </row>
    <row r="64" spans="1:38" s="350" customFormat="1" ht="15" customHeight="1">
      <c r="A64" s="325"/>
      <c r="B64" s="346"/>
      <c r="C64" s="327"/>
      <c r="D64" s="328"/>
      <c r="E64" s="329"/>
      <c r="F64" s="329"/>
      <c r="G64" s="329"/>
      <c r="H64" s="329"/>
      <c r="I64" s="329"/>
      <c r="J64" s="264"/>
      <c r="K64" s="264"/>
      <c r="L64" s="265"/>
      <c r="M64" s="266"/>
      <c r="N64" s="264"/>
      <c r="O64" s="287"/>
      <c r="P64" s="268"/>
      <c r="Q64" s="268"/>
      <c r="R64" s="269"/>
      <c r="S64" s="228"/>
      <c r="T64" s="228"/>
      <c r="U64" s="228"/>
      <c r="V64" s="228"/>
      <c r="W64" s="228"/>
      <c r="X64" s="228"/>
      <c r="Y64" s="228"/>
      <c r="Z64" s="228"/>
      <c r="AA64" s="228"/>
      <c r="AB64" s="228"/>
      <c r="AC64" s="228"/>
      <c r="AD64" s="228"/>
      <c r="AE64" s="228"/>
      <c r="AF64" s="228"/>
      <c r="AG64" s="228"/>
      <c r="AH64" s="228"/>
      <c r="AI64" s="334"/>
      <c r="AJ64" s="335"/>
      <c r="AK64" s="349"/>
      <c r="AL64" s="349"/>
    </row>
    <row r="65" spans="1:38" s="336" customFormat="1" ht="15" customHeight="1">
      <c r="A65" s="325"/>
      <c r="B65" s="326"/>
      <c r="C65" s="327"/>
      <c r="D65" s="328"/>
      <c r="E65" s="329"/>
      <c r="F65" s="329"/>
      <c r="G65" s="329"/>
      <c r="H65" s="329"/>
      <c r="I65" s="329"/>
      <c r="J65" s="264"/>
      <c r="K65" s="264"/>
      <c r="L65" s="265"/>
      <c r="M65" s="266"/>
      <c r="N65" s="264"/>
      <c r="O65" s="287"/>
      <c r="P65" s="268"/>
      <c r="Q65" s="268"/>
      <c r="R65" s="269"/>
      <c r="S65" s="228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  <c r="AF65" s="228"/>
      <c r="AG65" s="228"/>
      <c r="AH65" s="228"/>
      <c r="AI65" s="334"/>
      <c r="AJ65" s="335"/>
      <c r="AK65" s="335"/>
      <c r="AL65" s="335"/>
    </row>
    <row r="66" spans="1:38" ht="15" customHeight="1">
      <c r="A66" s="271"/>
      <c r="B66" s="272"/>
      <c r="C66" s="273"/>
      <c r="D66" s="274"/>
      <c r="E66" s="275"/>
      <c r="F66" s="275"/>
      <c r="G66" s="275"/>
      <c r="H66" s="275"/>
      <c r="I66" s="275"/>
      <c r="J66" s="276"/>
      <c r="K66" s="276"/>
      <c r="L66" s="277"/>
      <c r="M66" s="278"/>
      <c r="N66" s="276"/>
      <c r="O66" s="279"/>
      <c r="P66" s="268"/>
      <c r="Q66" s="268"/>
      <c r="R66" s="269"/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28"/>
      <c r="AG66" s="228"/>
      <c r="AH66" s="1"/>
      <c r="AI66" s="1"/>
      <c r="AJ66" s="1"/>
      <c r="AK66" s="1"/>
      <c r="AL66" s="1"/>
    </row>
    <row r="67" spans="1:38" ht="44.25" customHeight="1">
      <c r="A67" s="112" t="s">
        <v>561</v>
      </c>
      <c r="B67" s="135"/>
      <c r="C67" s="135"/>
      <c r="D67" s="1"/>
      <c r="E67" s="6"/>
      <c r="F67" s="6"/>
      <c r="G67" s="6"/>
      <c r="H67" s="6" t="s">
        <v>573</v>
      </c>
      <c r="I67" s="6"/>
      <c r="J67" s="6"/>
      <c r="K67" s="108"/>
      <c r="L67" s="137"/>
      <c r="M67" s="108"/>
      <c r="N67" s="109"/>
      <c r="O67" s="108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263"/>
      <c r="AD67" s="263"/>
      <c r="AE67" s="263"/>
      <c r="AF67" s="263"/>
      <c r="AG67" s="263"/>
      <c r="AH67" s="263"/>
    </row>
    <row r="68" spans="1:38" ht="12.75" customHeight="1">
      <c r="A68" s="119" t="s">
        <v>562</v>
      </c>
      <c r="B68" s="112"/>
      <c r="C68" s="112"/>
      <c r="D68" s="112"/>
      <c r="E68" s="41"/>
      <c r="F68" s="120" t="s">
        <v>563</v>
      </c>
      <c r="G68" s="56"/>
      <c r="H68" s="41"/>
      <c r="I68" s="56"/>
      <c r="J68" s="6"/>
      <c r="K68" s="138"/>
      <c r="L68" s="139"/>
      <c r="M68" s="6"/>
      <c r="N68" s="102"/>
      <c r="O68" s="140"/>
      <c r="P68" s="4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4.25" customHeight="1">
      <c r="A69" s="119"/>
      <c r="B69" s="112"/>
      <c r="C69" s="112"/>
      <c r="D69" s="112"/>
      <c r="E69" s="6"/>
      <c r="F69" s="120" t="s">
        <v>565</v>
      </c>
      <c r="G69" s="56"/>
      <c r="H69" s="41"/>
      <c r="I69" s="56"/>
      <c r="J69" s="6"/>
      <c r="K69" s="138"/>
      <c r="L69" s="139"/>
      <c r="M69" s="6"/>
      <c r="N69" s="102"/>
      <c r="O69" s="140"/>
      <c r="P69" s="41"/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4.25" customHeight="1">
      <c r="A70" s="112"/>
      <c r="B70" s="112"/>
      <c r="C70" s="112"/>
      <c r="D70" s="112"/>
      <c r="E70" s="6"/>
      <c r="F70" s="6"/>
      <c r="G70" s="6"/>
      <c r="H70" s="6"/>
      <c r="I70" s="6"/>
      <c r="J70" s="125"/>
      <c r="K70" s="122"/>
      <c r="L70" s="123"/>
      <c r="M70" s="6"/>
      <c r="N70" s="126"/>
      <c r="O70" s="1"/>
      <c r="P70" s="41"/>
      <c r="Q70" s="41"/>
      <c r="R70" s="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12.75" customHeight="1">
      <c r="A71" s="141" t="s">
        <v>574</v>
      </c>
      <c r="B71" s="141"/>
      <c r="C71" s="141"/>
      <c r="D71" s="141"/>
      <c r="E71" s="6"/>
      <c r="F71" s="6"/>
      <c r="G71" s="6"/>
      <c r="H71" s="6"/>
      <c r="I71" s="6"/>
      <c r="J71" s="6"/>
      <c r="K71" s="6"/>
      <c r="L71" s="6"/>
      <c r="M71" s="6"/>
      <c r="N71" s="6"/>
      <c r="O71" s="21"/>
      <c r="Q71" s="41"/>
      <c r="R71" s="6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ht="38.25" customHeight="1">
      <c r="A72" s="96" t="s">
        <v>16</v>
      </c>
      <c r="B72" s="96" t="s">
        <v>534</v>
      </c>
      <c r="C72" s="96"/>
      <c r="D72" s="97" t="s">
        <v>545</v>
      </c>
      <c r="E72" s="96" t="s">
        <v>546</v>
      </c>
      <c r="F72" s="96" t="s">
        <v>547</v>
      </c>
      <c r="G72" s="96" t="s">
        <v>567</v>
      </c>
      <c r="H72" s="96" t="s">
        <v>549</v>
      </c>
      <c r="I72" s="96" t="s">
        <v>550</v>
      </c>
      <c r="J72" s="95" t="s">
        <v>551</v>
      </c>
      <c r="K72" s="142" t="s">
        <v>575</v>
      </c>
      <c r="L72" s="98" t="s">
        <v>553</v>
      </c>
      <c r="M72" s="142" t="s">
        <v>576</v>
      </c>
      <c r="N72" s="96" t="s">
        <v>577</v>
      </c>
      <c r="O72" s="95" t="s">
        <v>555</v>
      </c>
      <c r="P72" s="97" t="s">
        <v>556</v>
      </c>
      <c r="Q72" s="41"/>
      <c r="R72" s="6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</row>
    <row r="73" spans="1:38" s="229" customFormat="1" ht="13.15" customHeight="1">
      <c r="A73" s="317">
        <v>1</v>
      </c>
      <c r="B73" s="316">
        <v>44739</v>
      </c>
      <c r="C73" s="318"/>
      <c r="D73" s="319" t="s">
        <v>846</v>
      </c>
      <c r="E73" s="317" t="s">
        <v>559</v>
      </c>
      <c r="F73" s="317">
        <v>2140</v>
      </c>
      <c r="G73" s="317">
        <v>2090</v>
      </c>
      <c r="H73" s="320">
        <v>2170</v>
      </c>
      <c r="I73" s="320" t="s">
        <v>847</v>
      </c>
      <c r="J73" s="321" t="s">
        <v>572</v>
      </c>
      <c r="K73" s="320">
        <f t="shared" ref="K73" si="67">H73-F73</f>
        <v>30</v>
      </c>
      <c r="L73" s="322">
        <f t="shared" ref="L73" si="68">(H73*N73)*0.07%</f>
        <v>379.75000000000006</v>
      </c>
      <c r="M73" s="323">
        <f t="shared" ref="M73" si="69">(K73*N73)-L73</f>
        <v>7120.25</v>
      </c>
      <c r="N73" s="320">
        <v>250</v>
      </c>
      <c r="O73" s="321" t="s">
        <v>557</v>
      </c>
      <c r="P73" s="316">
        <v>44743</v>
      </c>
      <c r="Q73" s="231"/>
      <c r="R73" s="235" t="s">
        <v>558</v>
      </c>
      <c r="S73" s="228"/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75"/>
      <c r="AG73" s="272"/>
      <c r="AH73" s="231"/>
      <c r="AI73" s="231"/>
      <c r="AJ73" s="275"/>
      <c r="AK73" s="275"/>
      <c r="AL73" s="275"/>
    </row>
    <row r="74" spans="1:38" s="229" customFormat="1" ht="13.15" customHeight="1">
      <c r="A74" s="317">
        <v>2</v>
      </c>
      <c r="B74" s="316">
        <v>44742</v>
      </c>
      <c r="C74" s="319"/>
      <c r="D74" s="319" t="s">
        <v>882</v>
      </c>
      <c r="E74" s="317" t="s">
        <v>559</v>
      </c>
      <c r="F74" s="317">
        <v>3720</v>
      </c>
      <c r="G74" s="317">
        <v>3620</v>
      </c>
      <c r="H74" s="320">
        <v>3780</v>
      </c>
      <c r="I74" s="320" t="s">
        <v>883</v>
      </c>
      <c r="J74" s="321" t="s">
        <v>765</v>
      </c>
      <c r="K74" s="320">
        <f t="shared" ref="K74" si="70">H74-F74</f>
        <v>60</v>
      </c>
      <c r="L74" s="322">
        <f t="shared" ref="L74" si="71">(H74*N74)*0.07%</f>
        <v>463.05000000000007</v>
      </c>
      <c r="M74" s="323">
        <f t="shared" ref="M74" si="72">(K74*N74)-L74</f>
        <v>10036.950000000001</v>
      </c>
      <c r="N74" s="320">
        <v>175</v>
      </c>
      <c r="O74" s="321" t="s">
        <v>557</v>
      </c>
      <c r="P74" s="316">
        <v>44746</v>
      </c>
      <c r="Q74" s="231"/>
      <c r="R74" s="235" t="s">
        <v>832</v>
      </c>
      <c r="S74" s="228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75"/>
      <c r="AG74" s="272"/>
      <c r="AH74" s="231"/>
      <c r="AI74" s="231"/>
      <c r="AJ74" s="275"/>
      <c r="AK74" s="275"/>
      <c r="AL74" s="275"/>
    </row>
    <row r="75" spans="1:38" s="229" customFormat="1" ht="13.15" customHeight="1">
      <c r="A75" s="317">
        <v>3</v>
      </c>
      <c r="B75" s="316">
        <v>44742</v>
      </c>
      <c r="C75" s="319"/>
      <c r="D75" s="319" t="s">
        <v>842</v>
      </c>
      <c r="E75" s="317" t="s">
        <v>559</v>
      </c>
      <c r="F75" s="317">
        <v>1488</v>
      </c>
      <c r="G75" s="317">
        <v>1450</v>
      </c>
      <c r="H75" s="320">
        <v>1512</v>
      </c>
      <c r="I75" s="320" t="s">
        <v>884</v>
      </c>
      <c r="J75" s="321" t="s">
        <v>892</v>
      </c>
      <c r="K75" s="320">
        <f t="shared" ref="K75:K76" si="73">H75-F75</f>
        <v>24</v>
      </c>
      <c r="L75" s="322">
        <f t="shared" ref="L75:L76" si="74">(H75*N75)*0.07%</f>
        <v>370.44000000000005</v>
      </c>
      <c r="M75" s="323">
        <f t="shared" ref="M75:M76" si="75">(K75*N75)-L75</f>
        <v>8029.5599999999995</v>
      </c>
      <c r="N75" s="320">
        <v>350</v>
      </c>
      <c r="O75" s="321" t="s">
        <v>557</v>
      </c>
      <c r="P75" s="316">
        <v>44743</v>
      </c>
      <c r="Q75" s="231"/>
      <c r="R75" s="235" t="s">
        <v>558</v>
      </c>
      <c r="S75" s="228"/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75"/>
      <c r="AG75" s="272"/>
      <c r="AH75" s="231"/>
      <c r="AI75" s="231"/>
      <c r="AJ75" s="275"/>
      <c r="AK75" s="275"/>
      <c r="AL75" s="275"/>
    </row>
    <row r="76" spans="1:38" s="229" customFormat="1" ht="13.15" customHeight="1">
      <c r="A76" s="317">
        <v>4</v>
      </c>
      <c r="B76" s="316">
        <v>44743</v>
      </c>
      <c r="C76" s="319"/>
      <c r="D76" s="319" t="s">
        <v>902</v>
      </c>
      <c r="E76" s="317" t="s">
        <v>559</v>
      </c>
      <c r="F76" s="317">
        <v>2397.5</v>
      </c>
      <c r="G76" s="317">
        <v>2355</v>
      </c>
      <c r="H76" s="320">
        <v>2437.5</v>
      </c>
      <c r="I76" s="320" t="s">
        <v>889</v>
      </c>
      <c r="J76" s="321" t="s">
        <v>600</v>
      </c>
      <c r="K76" s="320">
        <f t="shared" si="73"/>
        <v>40</v>
      </c>
      <c r="L76" s="322">
        <f t="shared" si="74"/>
        <v>469.21875000000006</v>
      </c>
      <c r="M76" s="323">
        <f t="shared" si="75"/>
        <v>10530.78125</v>
      </c>
      <c r="N76" s="320">
        <v>275</v>
      </c>
      <c r="O76" s="321" t="s">
        <v>557</v>
      </c>
      <c r="P76" s="316">
        <v>44746</v>
      </c>
      <c r="Q76" s="231"/>
      <c r="R76" s="235" t="s">
        <v>832</v>
      </c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75"/>
      <c r="AG76" s="272"/>
      <c r="AH76" s="231"/>
      <c r="AI76" s="231"/>
      <c r="AJ76" s="275"/>
      <c r="AK76" s="275"/>
      <c r="AL76" s="275"/>
    </row>
    <row r="77" spans="1:38" s="229" customFormat="1" ht="13.15" customHeight="1">
      <c r="A77" s="317">
        <v>5</v>
      </c>
      <c r="B77" s="316">
        <v>44747</v>
      </c>
      <c r="C77" s="319"/>
      <c r="D77" s="319" t="s">
        <v>912</v>
      </c>
      <c r="E77" s="317" t="s">
        <v>559</v>
      </c>
      <c r="F77" s="317">
        <v>653</v>
      </c>
      <c r="G77" s="317">
        <v>642</v>
      </c>
      <c r="H77" s="320">
        <v>663.5</v>
      </c>
      <c r="I77" s="320" t="s">
        <v>913</v>
      </c>
      <c r="J77" s="321" t="s">
        <v>923</v>
      </c>
      <c r="K77" s="320">
        <f t="shared" ref="K77:K79" si="76">H77-F77</f>
        <v>10.5</v>
      </c>
      <c r="L77" s="322">
        <f t="shared" ref="L77:L79" si="77">(H77*N77)*0.07%</f>
        <v>557.34</v>
      </c>
      <c r="M77" s="323">
        <f t="shared" ref="M77:M79" si="78">(K77*N77)-L77</f>
        <v>12042.66</v>
      </c>
      <c r="N77" s="320">
        <v>1200</v>
      </c>
      <c r="O77" s="321" t="s">
        <v>557</v>
      </c>
      <c r="P77" s="316">
        <v>44749</v>
      </c>
      <c r="Q77" s="231"/>
      <c r="R77" s="235" t="s">
        <v>558</v>
      </c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75"/>
      <c r="AG77" s="272"/>
      <c r="AH77" s="231"/>
      <c r="AI77" s="231"/>
      <c r="AJ77" s="275"/>
      <c r="AK77" s="275"/>
      <c r="AL77" s="275"/>
    </row>
    <row r="78" spans="1:38" s="229" customFormat="1" ht="13.15" customHeight="1">
      <c r="A78" s="317">
        <v>6</v>
      </c>
      <c r="B78" s="316">
        <v>44748</v>
      </c>
      <c r="C78" s="319"/>
      <c r="D78" s="319" t="s">
        <v>917</v>
      </c>
      <c r="E78" s="317" t="s">
        <v>559</v>
      </c>
      <c r="F78" s="317">
        <v>1361.5</v>
      </c>
      <c r="G78" s="317">
        <v>1335</v>
      </c>
      <c r="H78" s="320">
        <v>1384</v>
      </c>
      <c r="I78" s="320" t="s">
        <v>919</v>
      </c>
      <c r="J78" s="321" t="s">
        <v>924</v>
      </c>
      <c r="K78" s="320">
        <f t="shared" si="76"/>
        <v>22.5</v>
      </c>
      <c r="L78" s="322">
        <f t="shared" si="77"/>
        <v>460.18000000000006</v>
      </c>
      <c r="M78" s="323">
        <f t="shared" si="78"/>
        <v>10227.32</v>
      </c>
      <c r="N78" s="320">
        <v>475</v>
      </c>
      <c r="O78" s="321" t="s">
        <v>557</v>
      </c>
      <c r="P78" s="316">
        <v>44749</v>
      </c>
      <c r="Q78" s="231"/>
      <c r="R78" s="235" t="s">
        <v>832</v>
      </c>
      <c r="S78" s="228"/>
      <c r="T78" s="228"/>
      <c r="U78" s="228"/>
      <c r="V78" s="228"/>
      <c r="W78" s="228"/>
      <c r="X78" s="228"/>
      <c r="Y78" s="228"/>
      <c r="Z78" s="228"/>
      <c r="AA78" s="228"/>
      <c r="AB78" s="228"/>
      <c r="AC78" s="228"/>
      <c r="AD78" s="228"/>
      <c r="AE78" s="228"/>
      <c r="AF78" s="275"/>
      <c r="AG78" s="272"/>
      <c r="AH78" s="231"/>
      <c r="AI78" s="231"/>
      <c r="AJ78" s="275"/>
      <c r="AK78" s="275"/>
      <c r="AL78" s="275"/>
    </row>
    <row r="79" spans="1:38" s="229" customFormat="1" ht="13.15" customHeight="1">
      <c r="A79" s="317">
        <v>7</v>
      </c>
      <c r="B79" s="316">
        <v>44748</v>
      </c>
      <c r="C79" s="319"/>
      <c r="D79" s="319" t="s">
        <v>920</v>
      </c>
      <c r="E79" s="317" t="s">
        <v>559</v>
      </c>
      <c r="F79" s="317">
        <v>576</v>
      </c>
      <c r="G79" s="317">
        <v>562</v>
      </c>
      <c r="H79" s="320">
        <v>587</v>
      </c>
      <c r="I79" s="320" t="s">
        <v>921</v>
      </c>
      <c r="J79" s="321" t="s">
        <v>925</v>
      </c>
      <c r="K79" s="320">
        <f t="shared" si="76"/>
        <v>11</v>
      </c>
      <c r="L79" s="322">
        <f t="shared" si="77"/>
        <v>359.53750000000008</v>
      </c>
      <c r="M79" s="323">
        <f t="shared" si="78"/>
        <v>9265.4624999999996</v>
      </c>
      <c r="N79" s="320">
        <v>875</v>
      </c>
      <c r="O79" s="321" t="s">
        <v>557</v>
      </c>
      <c r="P79" s="316">
        <v>44749</v>
      </c>
      <c r="Q79" s="231"/>
      <c r="R79" s="235" t="s">
        <v>558</v>
      </c>
      <c r="S79" s="228"/>
      <c r="T79" s="228"/>
      <c r="U79" s="228"/>
      <c r="V79" s="228"/>
      <c r="W79" s="228"/>
      <c r="X79" s="228"/>
      <c r="Y79" s="228"/>
      <c r="Z79" s="228"/>
      <c r="AA79" s="228"/>
      <c r="AB79" s="228"/>
      <c r="AC79" s="228"/>
      <c r="AD79" s="228"/>
      <c r="AE79" s="228"/>
      <c r="AF79" s="275"/>
      <c r="AG79" s="272"/>
      <c r="AH79" s="231"/>
      <c r="AI79" s="231"/>
      <c r="AJ79" s="275"/>
      <c r="AK79" s="275"/>
      <c r="AL79" s="275"/>
    </row>
    <row r="80" spans="1:38" s="229" customFormat="1" ht="13.15" customHeight="1">
      <c r="A80" s="317">
        <v>8</v>
      </c>
      <c r="B80" s="316">
        <v>44749</v>
      </c>
      <c r="C80" s="319"/>
      <c r="D80" s="319" t="s">
        <v>933</v>
      </c>
      <c r="E80" s="317" t="s">
        <v>559</v>
      </c>
      <c r="F80" s="317">
        <v>743.5</v>
      </c>
      <c r="G80" s="317">
        <v>734.5</v>
      </c>
      <c r="H80" s="320">
        <v>751.5</v>
      </c>
      <c r="I80" s="320" t="s">
        <v>926</v>
      </c>
      <c r="J80" s="321" t="s">
        <v>935</v>
      </c>
      <c r="K80" s="320">
        <f t="shared" ref="K80:K82" si="79">H80-F80</f>
        <v>8</v>
      </c>
      <c r="L80" s="322">
        <f t="shared" ref="L80:L82" si="80">(H80*N80)*0.07%</f>
        <v>723.31875000000014</v>
      </c>
      <c r="M80" s="323">
        <f t="shared" ref="M80:M82" si="81">(K80*N80)-L80</f>
        <v>10276.68125</v>
      </c>
      <c r="N80" s="320">
        <v>1375</v>
      </c>
      <c r="O80" s="321" t="s">
        <v>557</v>
      </c>
      <c r="P80" s="316">
        <v>44750</v>
      </c>
      <c r="Q80" s="231"/>
      <c r="R80" s="235" t="s">
        <v>558</v>
      </c>
      <c r="S80" s="228"/>
      <c r="T80" s="228"/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75"/>
      <c r="AG80" s="272"/>
      <c r="AH80" s="231"/>
      <c r="AI80" s="231"/>
      <c r="AJ80" s="275"/>
      <c r="AK80" s="275"/>
      <c r="AL80" s="275"/>
    </row>
    <row r="81" spans="1:38" s="229" customFormat="1" ht="13.15" customHeight="1">
      <c r="A81" s="317">
        <v>9</v>
      </c>
      <c r="B81" s="316">
        <v>44750</v>
      </c>
      <c r="C81" s="319"/>
      <c r="D81" s="319" t="s">
        <v>939</v>
      </c>
      <c r="E81" s="317" t="s">
        <v>559</v>
      </c>
      <c r="F81" s="317">
        <v>2755</v>
      </c>
      <c r="G81" s="317">
        <v>2710</v>
      </c>
      <c r="H81" s="320">
        <v>2797.5</v>
      </c>
      <c r="I81" s="320" t="s">
        <v>940</v>
      </c>
      <c r="J81" s="321" t="s">
        <v>946</v>
      </c>
      <c r="K81" s="320">
        <f t="shared" si="79"/>
        <v>42.5</v>
      </c>
      <c r="L81" s="322">
        <f t="shared" si="80"/>
        <v>489.56250000000006</v>
      </c>
      <c r="M81" s="323">
        <f t="shared" si="81"/>
        <v>10135.4375</v>
      </c>
      <c r="N81" s="320">
        <v>250</v>
      </c>
      <c r="O81" s="321" t="s">
        <v>557</v>
      </c>
      <c r="P81" s="316">
        <v>44753</v>
      </c>
      <c r="Q81" s="231"/>
      <c r="R81" s="235" t="s">
        <v>832</v>
      </c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75"/>
      <c r="AG81" s="272"/>
      <c r="AH81" s="231"/>
      <c r="AI81" s="231"/>
      <c r="AJ81" s="275"/>
      <c r="AK81" s="275"/>
      <c r="AL81" s="275"/>
    </row>
    <row r="82" spans="1:38" s="229" customFormat="1" ht="13.15" customHeight="1">
      <c r="A82" s="317">
        <v>10</v>
      </c>
      <c r="B82" s="351">
        <v>44753</v>
      </c>
      <c r="C82" s="319"/>
      <c r="D82" s="319" t="s">
        <v>846</v>
      </c>
      <c r="E82" s="317" t="s">
        <v>559</v>
      </c>
      <c r="F82" s="317">
        <v>2235</v>
      </c>
      <c r="G82" s="317">
        <v>2190</v>
      </c>
      <c r="H82" s="320">
        <v>2280</v>
      </c>
      <c r="I82" s="320" t="s">
        <v>943</v>
      </c>
      <c r="J82" s="321" t="s">
        <v>965</v>
      </c>
      <c r="K82" s="320">
        <f t="shared" si="79"/>
        <v>45</v>
      </c>
      <c r="L82" s="322">
        <f t="shared" si="80"/>
        <v>399.00000000000006</v>
      </c>
      <c r="M82" s="323">
        <f t="shared" si="81"/>
        <v>10851</v>
      </c>
      <c r="N82" s="320">
        <v>250</v>
      </c>
      <c r="O82" s="321" t="s">
        <v>557</v>
      </c>
      <c r="P82" s="316">
        <v>44755</v>
      </c>
      <c r="Q82" s="231"/>
      <c r="R82" s="235" t="s">
        <v>832</v>
      </c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75"/>
      <c r="AG82" s="272"/>
      <c r="AH82" s="231"/>
      <c r="AI82" s="231"/>
      <c r="AJ82" s="275"/>
      <c r="AK82" s="275"/>
      <c r="AL82" s="275"/>
    </row>
    <row r="83" spans="1:38" s="229" customFormat="1" ht="13.15" customHeight="1">
      <c r="A83" s="317">
        <v>11</v>
      </c>
      <c r="B83" s="351">
        <v>44753</v>
      </c>
      <c r="C83" s="319"/>
      <c r="D83" s="319" t="s">
        <v>944</v>
      </c>
      <c r="E83" s="317" t="s">
        <v>559</v>
      </c>
      <c r="F83" s="317">
        <v>16110</v>
      </c>
      <c r="G83" s="317">
        <v>15970</v>
      </c>
      <c r="H83" s="320">
        <v>16210</v>
      </c>
      <c r="I83" s="320" t="s">
        <v>945</v>
      </c>
      <c r="J83" s="321" t="s">
        <v>821</v>
      </c>
      <c r="K83" s="320">
        <f t="shared" ref="K83" si="82">H83-F83</f>
        <v>100</v>
      </c>
      <c r="L83" s="322">
        <f t="shared" ref="L83" si="83">(H83*N83)*0.07%</f>
        <v>567.35000000000014</v>
      </c>
      <c r="M83" s="323">
        <f t="shared" ref="M83" si="84">(K83*N83)-L83</f>
        <v>4432.6499999999996</v>
      </c>
      <c r="N83" s="320">
        <v>50</v>
      </c>
      <c r="O83" s="321" t="s">
        <v>557</v>
      </c>
      <c r="P83" s="316">
        <v>44753</v>
      </c>
      <c r="Q83" s="231"/>
      <c r="R83" s="235" t="s">
        <v>558</v>
      </c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75"/>
      <c r="AG83" s="272"/>
      <c r="AH83" s="231"/>
      <c r="AI83" s="231"/>
      <c r="AJ83" s="275"/>
      <c r="AK83" s="275"/>
      <c r="AL83" s="275"/>
    </row>
    <row r="84" spans="1:38" s="229" customFormat="1" ht="13.15" customHeight="1">
      <c r="A84" s="419">
        <v>12</v>
      </c>
      <c r="B84" s="382">
        <v>44753</v>
      </c>
      <c r="C84" s="420"/>
      <c r="D84" s="420" t="s">
        <v>949</v>
      </c>
      <c r="E84" s="419" t="s">
        <v>559</v>
      </c>
      <c r="F84" s="419">
        <v>579.5</v>
      </c>
      <c r="G84" s="419">
        <v>569</v>
      </c>
      <c r="H84" s="396">
        <v>569</v>
      </c>
      <c r="I84" s="396" t="s">
        <v>950</v>
      </c>
      <c r="J84" s="395" t="s">
        <v>958</v>
      </c>
      <c r="K84" s="396">
        <f t="shared" ref="K84:K85" si="85">H84-F84</f>
        <v>-10.5</v>
      </c>
      <c r="L84" s="397">
        <f t="shared" ref="L84:L85" si="86">(H84*N84)*0.07%</f>
        <v>537.70500000000004</v>
      </c>
      <c r="M84" s="398">
        <f t="shared" ref="M84:M85" si="87">(K84*N84)-L84</f>
        <v>-14712.705</v>
      </c>
      <c r="N84" s="396">
        <v>1350</v>
      </c>
      <c r="O84" s="395" t="s">
        <v>569</v>
      </c>
      <c r="P84" s="399">
        <v>44754</v>
      </c>
      <c r="Q84" s="231"/>
      <c r="R84" s="235" t="s">
        <v>832</v>
      </c>
      <c r="S84" s="228"/>
      <c r="T84" s="228"/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75"/>
      <c r="AG84" s="272"/>
      <c r="AH84" s="231"/>
      <c r="AI84" s="231"/>
      <c r="AJ84" s="275"/>
      <c r="AK84" s="275"/>
      <c r="AL84" s="275"/>
    </row>
    <row r="85" spans="1:38" s="229" customFormat="1" ht="13.15" customHeight="1">
      <c r="A85" s="421">
        <v>13</v>
      </c>
      <c r="B85" s="422">
        <v>44754</v>
      </c>
      <c r="C85" s="423"/>
      <c r="D85" s="423" t="s">
        <v>955</v>
      </c>
      <c r="E85" s="421" t="s">
        <v>559</v>
      </c>
      <c r="F85" s="421">
        <v>16100</v>
      </c>
      <c r="G85" s="421">
        <v>15970</v>
      </c>
      <c r="H85" s="406">
        <v>16115</v>
      </c>
      <c r="I85" s="406" t="s">
        <v>945</v>
      </c>
      <c r="J85" s="405" t="s">
        <v>964</v>
      </c>
      <c r="K85" s="406">
        <f t="shared" si="85"/>
        <v>15</v>
      </c>
      <c r="L85" s="407">
        <f t="shared" si="86"/>
        <v>564.02500000000009</v>
      </c>
      <c r="M85" s="408">
        <f t="shared" si="87"/>
        <v>185.97499999999991</v>
      </c>
      <c r="N85" s="406">
        <v>50</v>
      </c>
      <c r="O85" s="405" t="s">
        <v>678</v>
      </c>
      <c r="P85" s="409">
        <v>44755</v>
      </c>
      <c r="Q85" s="231"/>
      <c r="R85" s="235" t="s">
        <v>558</v>
      </c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75"/>
      <c r="AG85" s="272"/>
      <c r="AH85" s="231"/>
      <c r="AI85" s="231"/>
      <c r="AJ85" s="275"/>
      <c r="AK85" s="275"/>
      <c r="AL85" s="275"/>
    </row>
    <row r="86" spans="1:38" s="229" customFormat="1" ht="13.15" customHeight="1">
      <c r="A86" s="419">
        <v>14</v>
      </c>
      <c r="B86" s="382">
        <v>44754</v>
      </c>
      <c r="C86" s="420"/>
      <c r="D86" s="420" t="s">
        <v>956</v>
      </c>
      <c r="E86" s="419" t="s">
        <v>559</v>
      </c>
      <c r="F86" s="419">
        <v>645</v>
      </c>
      <c r="G86" s="419">
        <v>632</v>
      </c>
      <c r="H86" s="396">
        <v>632</v>
      </c>
      <c r="I86" s="396" t="s">
        <v>957</v>
      </c>
      <c r="J86" s="395" t="s">
        <v>959</v>
      </c>
      <c r="K86" s="396">
        <f t="shared" ref="K86" si="88">H86-F86</f>
        <v>-13</v>
      </c>
      <c r="L86" s="397">
        <f t="shared" ref="L86:L88" si="89">(H86*N86)*0.07%</f>
        <v>442.40000000000009</v>
      </c>
      <c r="M86" s="398">
        <f t="shared" ref="M86:M88" si="90">(K86*N86)-L86</f>
        <v>-13442.4</v>
      </c>
      <c r="N86" s="396">
        <v>1000</v>
      </c>
      <c r="O86" s="395" t="s">
        <v>569</v>
      </c>
      <c r="P86" s="399">
        <v>44754</v>
      </c>
      <c r="Q86" s="231"/>
      <c r="R86" s="235" t="s">
        <v>832</v>
      </c>
      <c r="S86" s="228"/>
      <c r="T86" s="228"/>
      <c r="U86" s="228"/>
      <c r="V86" s="228"/>
      <c r="W86" s="228"/>
      <c r="X86" s="228"/>
      <c r="Y86" s="228"/>
      <c r="Z86" s="228"/>
      <c r="AA86" s="228"/>
      <c r="AB86" s="228"/>
      <c r="AC86" s="228"/>
      <c r="AD86" s="228"/>
      <c r="AE86" s="228"/>
      <c r="AF86" s="275"/>
      <c r="AG86" s="272"/>
      <c r="AH86" s="231"/>
      <c r="AI86" s="231"/>
      <c r="AJ86" s="275"/>
      <c r="AK86" s="275"/>
      <c r="AL86" s="275"/>
    </row>
    <row r="87" spans="1:38" s="229" customFormat="1" ht="13.15" customHeight="1">
      <c r="A87" s="317">
        <v>15</v>
      </c>
      <c r="B87" s="351">
        <v>44755</v>
      </c>
      <c r="C87" s="319"/>
      <c r="D87" s="319" t="s">
        <v>961</v>
      </c>
      <c r="E87" s="317" t="s">
        <v>938</v>
      </c>
      <c r="F87" s="317">
        <v>35330</v>
      </c>
      <c r="G87" s="317">
        <v>35640</v>
      </c>
      <c r="H87" s="320">
        <v>35140</v>
      </c>
      <c r="I87" s="320" t="s">
        <v>962</v>
      </c>
      <c r="J87" s="321" t="s">
        <v>963</v>
      </c>
      <c r="K87" s="320">
        <f>F87-H87</f>
        <v>190</v>
      </c>
      <c r="L87" s="322">
        <f t="shared" si="89"/>
        <v>614.95000000000005</v>
      </c>
      <c r="M87" s="323">
        <f t="shared" si="90"/>
        <v>4135.05</v>
      </c>
      <c r="N87" s="320">
        <v>25</v>
      </c>
      <c r="O87" s="321" t="s">
        <v>557</v>
      </c>
      <c r="P87" s="316">
        <v>44755</v>
      </c>
      <c r="Q87" s="231"/>
      <c r="R87" s="235" t="s">
        <v>558</v>
      </c>
      <c r="S87" s="228"/>
      <c r="T87" s="228"/>
      <c r="U87" s="228"/>
      <c r="V87" s="228"/>
      <c r="W87" s="228"/>
      <c r="X87" s="228"/>
      <c r="Y87" s="228"/>
      <c r="Z87" s="228"/>
      <c r="AA87" s="228"/>
      <c r="AB87" s="228"/>
      <c r="AC87" s="228"/>
      <c r="AD87" s="228"/>
      <c r="AE87" s="228"/>
      <c r="AF87" s="275"/>
      <c r="AG87" s="272"/>
      <c r="AH87" s="231"/>
      <c r="AI87" s="231"/>
      <c r="AJ87" s="275"/>
      <c r="AK87" s="275"/>
      <c r="AL87" s="275"/>
    </row>
    <row r="88" spans="1:38" s="229" customFormat="1" ht="13.15" customHeight="1">
      <c r="A88" s="317">
        <v>16</v>
      </c>
      <c r="B88" s="316">
        <v>44756</v>
      </c>
      <c r="C88" s="319"/>
      <c r="D88" s="319" t="s">
        <v>902</v>
      </c>
      <c r="E88" s="317" t="s">
        <v>559</v>
      </c>
      <c r="F88" s="317">
        <v>2647.5</v>
      </c>
      <c r="G88" s="317">
        <v>2600</v>
      </c>
      <c r="H88" s="320">
        <v>2681</v>
      </c>
      <c r="I88" s="320" t="s">
        <v>976</v>
      </c>
      <c r="J88" s="321" t="s">
        <v>990</v>
      </c>
      <c r="K88" s="320">
        <f t="shared" ref="K88" si="91">H88-F88</f>
        <v>33.5</v>
      </c>
      <c r="L88" s="322">
        <f t="shared" si="89"/>
        <v>516.09250000000009</v>
      </c>
      <c r="M88" s="323">
        <f t="shared" si="90"/>
        <v>8696.4074999999993</v>
      </c>
      <c r="N88" s="320">
        <v>275</v>
      </c>
      <c r="O88" s="321" t="s">
        <v>557</v>
      </c>
      <c r="P88" s="316">
        <v>44757</v>
      </c>
      <c r="Q88" s="231"/>
      <c r="R88" s="235" t="s">
        <v>832</v>
      </c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C88" s="228"/>
      <c r="AD88" s="228"/>
      <c r="AE88" s="228"/>
      <c r="AF88" s="275"/>
      <c r="AG88" s="272"/>
      <c r="AH88" s="231"/>
      <c r="AI88" s="231"/>
      <c r="AJ88" s="275"/>
      <c r="AK88" s="275"/>
      <c r="AL88" s="275"/>
    </row>
    <row r="89" spans="1:38" s="229" customFormat="1" ht="13.15" customHeight="1">
      <c r="A89" s="317">
        <v>17</v>
      </c>
      <c r="B89" s="316">
        <v>44756</v>
      </c>
      <c r="C89" s="319"/>
      <c r="D89" s="319" t="s">
        <v>920</v>
      </c>
      <c r="E89" s="317" t="s">
        <v>559</v>
      </c>
      <c r="F89" s="317">
        <v>579.5</v>
      </c>
      <c r="G89" s="317">
        <v>565</v>
      </c>
      <c r="H89" s="320">
        <v>588.5</v>
      </c>
      <c r="I89" s="320" t="s">
        <v>977</v>
      </c>
      <c r="J89" s="321" t="s">
        <v>764</v>
      </c>
      <c r="K89" s="320">
        <f t="shared" ref="K89:K90" si="92">H89-F89</f>
        <v>9</v>
      </c>
      <c r="L89" s="322">
        <f t="shared" ref="L89:L90" si="93">(H89*N89)*0.07%</f>
        <v>360.45625000000007</v>
      </c>
      <c r="M89" s="323">
        <f t="shared" ref="M89:M90" si="94">(K89*N89)-L89</f>
        <v>7514.5437499999998</v>
      </c>
      <c r="N89" s="320">
        <v>875</v>
      </c>
      <c r="O89" s="321" t="s">
        <v>557</v>
      </c>
      <c r="P89" s="316">
        <v>44757</v>
      </c>
      <c r="Q89" s="231"/>
      <c r="R89" s="235" t="s">
        <v>832</v>
      </c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75"/>
      <c r="AG89" s="272"/>
      <c r="AH89" s="231"/>
      <c r="AI89" s="231"/>
      <c r="AJ89" s="275"/>
      <c r="AK89" s="275"/>
      <c r="AL89" s="275"/>
    </row>
    <row r="90" spans="1:38" s="229" customFormat="1" ht="13.15" customHeight="1">
      <c r="A90" s="317">
        <v>18</v>
      </c>
      <c r="B90" s="316">
        <v>44757</v>
      </c>
      <c r="C90" s="319"/>
      <c r="D90" s="319" t="s">
        <v>981</v>
      </c>
      <c r="E90" s="317" t="s">
        <v>559</v>
      </c>
      <c r="F90" s="317">
        <v>675</v>
      </c>
      <c r="G90" s="317">
        <v>661</v>
      </c>
      <c r="H90" s="320">
        <v>684</v>
      </c>
      <c r="I90" s="320" t="s">
        <v>982</v>
      </c>
      <c r="J90" s="321" t="s">
        <v>989</v>
      </c>
      <c r="K90" s="320">
        <f t="shared" si="92"/>
        <v>9</v>
      </c>
      <c r="L90" s="322">
        <f t="shared" si="93"/>
        <v>478.80000000000007</v>
      </c>
      <c r="M90" s="323">
        <f t="shared" si="94"/>
        <v>8521.2000000000007</v>
      </c>
      <c r="N90" s="320">
        <v>1000</v>
      </c>
      <c r="O90" s="321" t="s">
        <v>557</v>
      </c>
      <c r="P90" s="316">
        <v>44757</v>
      </c>
      <c r="Q90" s="231"/>
      <c r="R90" s="235" t="s">
        <v>832</v>
      </c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75"/>
      <c r="AG90" s="272"/>
      <c r="AH90" s="231"/>
      <c r="AI90" s="231"/>
      <c r="AJ90" s="275"/>
      <c r="AK90" s="275"/>
      <c r="AL90" s="275"/>
    </row>
    <row r="91" spans="1:38" s="229" customFormat="1" ht="13.15" customHeight="1">
      <c r="A91" s="317">
        <v>19</v>
      </c>
      <c r="B91" s="316">
        <v>44757</v>
      </c>
      <c r="C91" s="319"/>
      <c r="D91" s="319" t="s">
        <v>983</v>
      </c>
      <c r="E91" s="317" t="s">
        <v>559</v>
      </c>
      <c r="F91" s="317">
        <v>956</v>
      </c>
      <c r="G91" s="320">
        <v>935</v>
      </c>
      <c r="H91" s="320">
        <v>972</v>
      </c>
      <c r="I91" s="320" t="s">
        <v>984</v>
      </c>
      <c r="J91" s="321" t="s">
        <v>906</v>
      </c>
      <c r="K91" s="320">
        <f t="shared" ref="K91:K93" si="95">H91-F91</f>
        <v>16</v>
      </c>
      <c r="L91" s="322">
        <f t="shared" ref="L91:L93" si="96">(H91*N91)*0.07%</f>
        <v>442.26000000000005</v>
      </c>
      <c r="M91" s="323">
        <f t="shared" ref="M91:M93" si="97">(K91*N91)-L91</f>
        <v>9957.74</v>
      </c>
      <c r="N91" s="320">
        <v>650</v>
      </c>
      <c r="O91" s="321" t="s">
        <v>557</v>
      </c>
      <c r="P91" s="316">
        <v>44760</v>
      </c>
      <c r="Q91" s="231"/>
      <c r="R91" s="235" t="s">
        <v>558</v>
      </c>
      <c r="S91" s="228"/>
      <c r="T91" s="228"/>
      <c r="U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  <c r="AF91" s="275"/>
      <c r="AG91" s="272"/>
      <c r="AH91" s="231"/>
      <c r="AI91" s="231"/>
      <c r="AJ91" s="275"/>
      <c r="AK91" s="275"/>
      <c r="AL91" s="275"/>
    </row>
    <row r="92" spans="1:38" s="229" customFormat="1" ht="13.15" customHeight="1">
      <c r="A92" s="317">
        <v>20</v>
      </c>
      <c r="B92" s="316">
        <v>44757</v>
      </c>
      <c r="C92" s="319"/>
      <c r="D92" s="319" t="s">
        <v>985</v>
      </c>
      <c r="E92" s="317" t="s">
        <v>559</v>
      </c>
      <c r="F92" s="317">
        <v>1892.5</v>
      </c>
      <c r="G92" s="317">
        <v>1850</v>
      </c>
      <c r="H92" s="320">
        <v>1923</v>
      </c>
      <c r="I92" s="320" t="s">
        <v>986</v>
      </c>
      <c r="J92" s="321" t="s">
        <v>1002</v>
      </c>
      <c r="K92" s="320">
        <f t="shared" si="95"/>
        <v>30.5</v>
      </c>
      <c r="L92" s="322">
        <f t="shared" si="96"/>
        <v>403.83000000000004</v>
      </c>
      <c r="M92" s="323">
        <f t="shared" si="97"/>
        <v>8746.17</v>
      </c>
      <c r="N92" s="320">
        <v>300</v>
      </c>
      <c r="O92" s="321" t="s">
        <v>557</v>
      </c>
      <c r="P92" s="316">
        <v>44760</v>
      </c>
      <c r="Q92" s="231"/>
      <c r="R92" s="235" t="s">
        <v>832</v>
      </c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75"/>
      <c r="AG92" s="272"/>
      <c r="AH92" s="231"/>
      <c r="AI92" s="231"/>
      <c r="AJ92" s="275"/>
      <c r="AK92" s="275"/>
      <c r="AL92" s="275"/>
    </row>
    <row r="93" spans="1:38" s="229" customFormat="1" ht="13.15" customHeight="1">
      <c r="A93" s="317">
        <v>21</v>
      </c>
      <c r="B93" s="316">
        <v>44757</v>
      </c>
      <c r="C93" s="319"/>
      <c r="D93" s="319" t="s">
        <v>987</v>
      </c>
      <c r="E93" s="317" t="s">
        <v>559</v>
      </c>
      <c r="F93" s="317">
        <v>391.5</v>
      </c>
      <c r="G93" s="317">
        <v>382</v>
      </c>
      <c r="H93" s="320">
        <v>399</v>
      </c>
      <c r="I93" s="320" t="s">
        <v>988</v>
      </c>
      <c r="J93" s="321" t="s">
        <v>1007</v>
      </c>
      <c r="K93" s="320">
        <f t="shared" si="95"/>
        <v>7.5</v>
      </c>
      <c r="L93" s="322">
        <f t="shared" si="96"/>
        <v>418.95000000000005</v>
      </c>
      <c r="M93" s="323">
        <f t="shared" si="97"/>
        <v>10831.05</v>
      </c>
      <c r="N93" s="320">
        <v>1500</v>
      </c>
      <c r="O93" s="321" t="s">
        <v>557</v>
      </c>
      <c r="P93" s="316">
        <v>44761</v>
      </c>
      <c r="Q93" s="231"/>
      <c r="R93" s="235" t="s">
        <v>832</v>
      </c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75"/>
      <c r="AG93" s="272"/>
      <c r="AH93" s="231"/>
      <c r="AI93" s="231"/>
      <c r="AJ93" s="275"/>
      <c r="AK93" s="275"/>
      <c r="AL93" s="275"/>
    </row>
    <row r="94" spans="1:38" s="229" customFormat="1" ht="13.15" customHeight="1">
      <c r="A94" s="419">
        <v>22</v>
      </c>
      <c r="B94" s="399">
        <v>44760</v>
      </c>
      <c r="C94" s="420"/>
      <c r="D94" s="420" t="s">
        <v>996</v>
      </c>
      <c r="E94" s="419" t="s">
        <v>938</v>
      </c>
      <c r="F94" s="419">
        <v>1980</v>
      </c>
      <c r="G94" s="419">
        <v>2030</v>
      </c>
      <c r="H94" s="396">
        <v>2030</v>
      </c>
      <c r="I94" s="396" t="s">
        <v>997</v>
      </c>
      <c r="J94" s="395" t="s">
        <v>1006</v>
      </c>
      <c r="K94" s="396">
        <f>F94-H94</f>
        <v>-50</v>
      </c>
      <c r="L94" s="397">
        <f t="shared" ref="L94" si="98">(H94*N94)*0.07%</f>
        <v>355.25000000000006</v>
      </c>
      <c r="M94" s="398">
        <f t="shared" ref="M94" si="99">(K94*N94)-L94</f>
        <v>-12855.25</v>
      </c>
      <c r="N94" s="396">
        <v>250</v>
      </c>
      <c r="O94" s="395" t="s">
        <v>569</v>
      </c>
      <c r="P94" s="399">
        <v>44761</v>
      </c>
      <c r="Q94" s="231"/>
      <c r="R94" s="235" t="s">
        <v>832</v>
      </c>
      <c r="S94" s="228"/>
      <c r="T94" s="228"/>
      <c r="U94" s="228"/>
      <c r="V94" s="228"/>
      <c r="W94" s="228"/>
      <c r="X94" s="228"/>
      <c r="Y94" s="228"/>
      <c r="Z94" s="228"/>
      <c r="AA94" s="228"/>
      <c r="AB94" s="228"/>
      <c r="AC94" s="228"/>
      <c r="AD94" s="228"/>
      <c r="AE94" s="228"/>
      <c r="AF94" s="275"/>
      <c r="AG94" s="272"/>
      <c r="AH94" s="231"/>
      <c r="AI94" s="231"/>
      <c r="AJ94" s="275"/>
      <c r="AK94" s="275"/>
      <c r="AL94" s="275"/>
    </row>
    <row r="95" spans="1:38" s="229" customFormat="1" ht="13.15" customHeight="1">
      <c r="A95" s="317">
        <v>23</v>
      </c>
      <c r="B95" s="316">
        <v>44760</v>
      </c>
      <c r="C95" s="319"/>
      <c r="D95" s="319" t="s">
        <v>981</v>
      </c>
      <c r="E95" s="317" t="s">
        <v>559</v>
      </c>
      <c r="F95" s="317">
        <v>673</v>
      </c>
      <c r="G95" s="317">
        <v>658</v>
      </c>
      <c r="H95" s="320">
        <v>681</v>
      </c>
      <c r="I95" s="320" t="s">
        <v>982</v>
      </c>
      <c r="J95" s="321" t="s">
        <v>935</v>
      </c>
      <c r="K95" s="320">
        <f t="shared" ref="K95" si="100">H95-F95</f>
        <v>8</v>
      </c>
      <c r="L95" s="322">
        <f t="shared" ref="L95" si="101">(H95*N95)*0.07%</f>
        <v>476.70000000000005</v>
      </c>
      <c r="M95" s="323">
        <f t="shared" ref="M95" si="102">(K95*N95)-L95</f>
        <v>7523.3</v>
      </c>
      <c r="N95" s="320">
        <v>1000</v>
      </c>
      <c r="O95" s="321" t="s">
        <v>557</v>
      </c>
      <c r="P95" s="316">
        <v>44761</v>
      </c>
      <c r="Q95" s="231"/>
      <c r="R95" s="235" t="s">
        <v>832</v>
      </c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75"/>
      <c r="AG95" s="272"/>
      <c r="AH95" s="231"/>
      <c r="AI95" s="231"/>
      <c r="AJ95" s="275"/>
      <c r="AK95" s="275"/>
      <c r="AL95" s="275"/>
    </row>
    <row r="96" spans="1:38" s="229" customFormat="1" ht="13.15" customHeight="1">
      <c r="A96" s="317">
        <v>24</v>
      </c>
      <c r="B96" s="316">
        <v>44760</v>
      </c>
      <c r="C96" s="319"/>
      <c r="D96" s="319" t="s">
        <v>998</v>
      </c>
      <c r="E96" s="317" t="s">
        <v>559</v>
      </c>
      <c r="F96" s="317">
        <v>6060</v>
      </c>
      <c r="G96" s="317">
        <v>5950</v>
      </c>
      <c r="H96" s="320">
        <v>6145</v>
      </c>
      <c r="I96" s="320" t="s">
        <v>999</v>
      </c>
      <c r="J96" s="321" t="s">
        <v>1020</v>
      </c>
      <c r="K96" s="320">
        <f t="shared" ref="K96" si="103">H96-F96</f>
        <v>85</v>
      </c>
      <c r="L96" s="322">
        <f t="shared" ref="L96" si="104">(H96*N96)*0.07%</f>
        <v>537.68750000000011</v>
      </c>
      <c r="M96" s="323">
        <f t="shared" ref="M96" si="105">(K96*N96)-L96</f>
        <v>10087.3125</v>
      </c>
      <c r="N96" s="320">
        <v>125</v>
      </c>
      <c r="O96" s="321" t="s">
        <v>557</v>
      </c>
      <c r="P96" s="316">
        <v>44762</v>
      </c>
      <c r="Q96" s="231"/>
      <c r="R96" s="235" t="s">
        <v>558</v>
      </c>
      <c r="S96" s="228"/>
      <c r="T96" s="228"/>
      <c r="U96" s="228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  <c r="AF96" s="275"/>
      <c r="AG96" s="272"/>
      <c r="AH96" s="231"/>
      <c r="AI96" s="231"/>
      <c r="AJ96" s="275"/>
      <c r="AK96" s="275"/>
      <c r="AL96" s="275"/>
    </row>
    <row r="97" spans="1:38" s="229" customFormat="1" ht="13.15" customHeight="1">
      <c r="A97" s="317">
        <v>25</v>
      </c>
      <c r="B97" s="316">
        <v>44760</v>
      </c>
      <c r="C97" s="319"/>
      <c r="D97" s="319" t="s">
        <v>846</v>
      </c>
      <c r="E97" s="317" t="s">
        <v>559</v>
      </c>
      <c r="F97" s="317">
        <v>2280</v>
      </c>
      <c r="G97" s="317">
        <v>2230</v>
      </c>
      <c r="H97" s="320">
        <v>2300</v>
      </c>
      <c r="I97" s="320" t="s">
        <v>1000</v>
      </c>
      <c r="J97" s="321" t="s">
        <v>838</v>
      </c>
      <c r="K97" s="320">
        <f t="shared" ref="K97" si="106">H97-F97</f>
        <v>20</v>
      </c>
      <c r="L97" s="322">
        <f t="shared" ref="L97" si="107">(H97*N97)*0.07%</f>
        <v>402.50000000000006</v>
      </c>
      <c r="M97" s="323">
        <f t="shared" ref="M97" si="108">(K97*N97)-L97</f>
        <v>4597.5</v>
      </c>
      <c r="N97" s="320">
        <v>250</v>
      </c>
      <c r="O97" s="321" t="s">
        <v>557</v>
      </c>
      <c r="P97" s="316">
        <v>44762</v>
      </c>
      <c r="Q97" s="231"/>
      <c r="R97" s="235" t="s">
        <v>832</v>
      </c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75"/>
      <c r="AG97" s="272"/>
      <c r="AH97" s="231"/>
      <c r="AI97" s="231"/>
      <c r="AJ97" s="275"/>
      <c r="AK97" s="275"/>
      <c r="AL97" s="275"/>
    </row>
    <row r="98" spans="1:38" s="229" customFormat="1" ht="13.15" customHeight="1">
      <c r="A98" s="317">
        <v>26</v>
      </c>
      <c r="B98" s="316">
        <v>44760</v>
      </c>
      <c r="C98" s="319"/>
      <c r="D98" s="319" t="s">
        <v>1003</v>
      </c>
      <c r="E98" s="317" t="s">
        <v>559</v>
      </c>
      <c r="F98" s="317">
        <v>237.5</v>
      </c>
      <c r="G98" s="317">
        <v>229</v>
      </c>
      <c r="H98" s="320">
        <v>248</v>
      </c>
      <c r="I98" s="320" t="s">
        <v>1001</v>
      </c>
      <c r="J98" s="321" t="s">
        <v>923</v>
      </c>
      <c r="K98" s="320">
        <f t="shared" ref="K98" si="109">H98-F98</f>
        <v>10.5</v>
      </c>
      <c r="L98" s="322">
        <f t="shared" ref="L98" si="110">(H98*N98)*0.07%</f>
        <v>269.08000000000004</v>
      </c>
      <c r="M98" s="323">
        <f t="shared" ref="M98" si="111">(K98*N98)-L98</f>
        <v>16005.92</v>
      </c>
      <c r="N98" s="320">
        <v>1550</v>
      </c>
      <c r="O98" s="321" t="s">
        <v>557</v>
      </c>
      <c r="P98" s="316">
        <v>44762</v>
      </c>
      <c r="Q98" s="231"/>
      <c r="R98" s="235" t="s">
        <v>558</v>
      </c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  <c r="AF98" s="275"/>
      <c r="AG98" s="272"/>
      <c r="AH98" s="231"/>
      <c r="AI98" s="231"/>
      <c r="AJ98" s="275"/>
      <c r="AK98" s="275"/>
      <c r="AL98" s="275"/>
    </row>
    <row r="99" spans="1:38" s="229" customFormat="1" ht="13.15" customHeight="1">
      <c r="A99" s="419">
        <v>27</v>
      </c>
      <c r="B99" s="399">
        <v>44761</v>
      </c>
      <c r="C99" s="420"/>
      <c r="D99" s="420" t="s">
        <v>1008</v>
      </c>
      <c r="E99" s="419" t="s">
        <v>559</v>
      </c>
      <c r="F99" s="419">
        <v>1217</v>
      </c>
      <c r="G99" s="419">
        <v>1200</v>
      </c>
      <c r="H99" s="396">
        <v>1201</v>
      </c>
      <c r="I99" s="396" t="s">
        <v>1009</v>
      </c>
      <c r="J99" s="395" t="s">
        <v>1025</v>
      </c>
      <c r="K99" s="396">
        <f t="shared" ref="K99" si="112">H99-F99</f>
        <v>-16</v>
      </c>
      <c r="L99" s="397">
        <f t="shared" ref="L99:L103" si="113">(H99*N99)*0.07%</f>
        <v>609.50750000000005</v>
      </c>
      <c r="M99" s="398">
        <f t="shared" ref="M99:M103" si="114">(K99*N99)-L99</f>
        <v>-12209.5075</v>
      </c>
      <c r="N99" s="396">
        <v>725</v>
      </c>
      <c r="O99" s="395" t="s">
        <v>569</v>
      </c>
      <c r="P99" s="399">
        <v>44761</v>
      </c>
      <c r="Q99" s="231"/>
      <c r="R99" s="235" t="s">
        <v>832</v>
      </c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28"/>
      <c r="AE99" s="228"/>
      <c r="AF99" s="275"/>
      <c r="AG99" s="272"/>
      <c r="AH99" s="231"/>
      <c r="AI99" s="231"/>
      <c r="AJ99" s="275"/>
      <c r="AK99" s="275"/>
      <c r="AL99" s="275"/>
    </row>
    <row r="100" spans="1:38" s="229" customFormat="1" ht="13.15" customHeight="1">
      <c r="A100" s="419">
        <v>28</v>
      </c>
      <c r="B100" s="399">
        <v>44762</v>
      </c>
      <c r="C100" s="420"/>
      <c r="D100" s="420" t="s">
        <v>1026</v>
      </c>
      <c r="E100" s="419" t="s">
        <v>938</v>
      </c>
      <c r="F100" s="419">
        <v>2705</v>
      </c>
      <c r="G100" s="419">
        <v>2750</v>
      </c>
      <c r="H100" s="396">
        <v>2750</v>
      </c>
      <c r="I100" s="396" t="s">
        <v>1027</v>
      </c>
      <c r="J100" s="395" t="s">
        <v>1043</v>
      </c>
      <c r="K100" s="396">
        <f>F100-H100</f>
        <v>-45</v>
      </c>
      <c r="L100" s="397">
        <f t="shared" si="113"/>
        <v>529.37500000000011</v>
      </c>
      <c r="M100" s="398">
        <f t="shared" si="114"/>
        <v>-12904.375</v>
      </c>
      <c r="N100" s="396">
        <v>275</v>
      </c>
      <c r="O100" s="395" t="s">
        <v>569</v>
      </c>
      <c r="P100" s="399">
        <v>44763</v>
      </c>
      <c r="Q100" s="231"/>
      <c r="R100" s="235" t="s">
        <v>558</v>
      </c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8"/>
      <c r="AE100" s="228"/>
      <c r="AF100" s="275"/>
      <c r="AG100" s="272"/>
      <c r="AH100" s="231"/>
      <c r="AI100" s="231"/>
      <c r="AJ100" s="275"/>
      <c r="AK100" s="275"/>
      <c r="AL100" s="275"/>
    </row>
    <row r="101" spans="1:38" s="229" customFormat="1" ht="13.15" customHeight="1">
      <c r="A101" s="419">
        <v>29</v>
      </c>
      <c r="B101" s="399">
        <v>44762</v>
      </c>
      <c r="C101" s="420"/>
      <c r="D101" s="420" t="s">
        <v>1028</v>
      </c>
      <c r="E101" s="419" t="s">
        <v>559</v>
      </c>
      <c r="F101" s="419">
        <v>1855</v>
      </c>
      <c r="G101" s="419">
        <v>1810</v>
      </c>
      <c r="H101" s="396">
        <v>1812</v>
      </c>
      <c r="I101" s="396" t="s">
        <v>1029</v>
      </c>
      <c r="J101" s="395" t="s">
        <v>959</v>
      </c>
      <c r="K101" s="396">
        <f t="shared" ref="K101:K103" si="115">H101-F101</f>
        <v>-43</v>
      </c>
      <c r="L101" s="397">
        <f t="shared" si="113"/>
        <v>348.81000000000006</v>
      </c>
      <c r="M101" s="398">
        <f t="shared" si="114"/>
        <v>-12173.81</v>
      </c>
      <c r="N101" s="396">
        <v>275</v>
      </c>
      <c r="O101" s="395" t="s">
        <v>569</v>
      </c>
      <c r="P101" s="399">
        <v>44763</v>
      </c>
      <c r="Q101" s="231"/>
      <c r="R101" s="235" t="s">
        <v>832</v>
      </c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/>
      <c r="AE101" s="228"/>
      <c r="AF101" s="275"/>
      <c r="AG101" s="272"/>
      <c r="AH101" s="231"/>
      <c r="AI101" s="231"/>
      <c r="AJ101" s="275"/>
      <c r="AK101" s="275"/>
      <c r="AL101" s="275"/>
    </row>
    <row r="102" spans="1:38" s="229" customFormat="1" ht="13.15" customHeight="1">
      <c r="A102" s="421">
        <v>30</v>
      </c>
      <c r="B102" s="409">
        <v>44763</v>
      </c>
      <c r="C102" s="423"/>
      <c r="D102" s="423" t="s">
        <v>1044</v>
      </c>
      <c r="E102" s="421" t="s">
        <v>559</v>
      </c>
      <c r="F102" s="421">
        <v>973</v>
      </c>
      <c r="G102" s="421">
        <v>953</v>
      </c>
      <c r="H102" s="406">
        <v>974</v>
      </c>
      <c r="I102" s="406" t="s">
        <v>1045</v>
      </c>
      <c r="J102" s="405" t="s">
        <v>784</v>
      </c>
      <c r="K102" s="406">
        <f t="shared" si="115"/>
        <v>1</v>
      </c>
      <c r="L102" s="407">
        <f t="shared" si="113"/>
        <v>443.17000000000007</v>
      </c>
      <c r="M102" s="408">
        <f t="shared" si="114"/>
        <v>206.82999999999993</v>
      </c>
      <c r="N102" s="406">
        <v>650</v>
      </c>
      <c r="O102" s="405" t="s">
        <v>678</v>
      </c>
      <c r="P102" s="409">
        <v>44767</v>
      </c>
      <c r="Q102" s="231"/>
      <c r="R102" s="235" t="s">
        <v>558</v>
      </c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28"/>
      <c r="AE102" s="228"/>
      <c r="AF102" s="275"/>
      <c r="AG102" s="272"/>
      <c r="AH102" s="231"/>
      <c r="AI102" s="231"/>
      <c r="AJ102" s="275"/>
      <c r="AK102" s="275"/>
      <c r="AL102" s="275"/>
    </row>
    <row r="103" spans="1:38" s="229" customFormat="1" ht="13.15" customHeight="1">
      <c r="A103" s="317">
        <v>31</v>
      </c>
      <c r="B103" s="316">
        <v>44767</v>
      </c>
      <c r="C103" s="319"/>
      <c r="D103" s="319" t="s">
        <v>1062</v>
      </c>
      <c r="E103" s="317" t="s">
        <v>559</v>
      </c>
      <c r="F103" s="317">
        <v>2320</v>
      </c>
      <c r="G103" s="317">
        <v>2270</v>
      </c>
      <c r="H103" s="320">
        <v>2349</v>
      </c>
      <c r="I103" s="320" t="s">
        <v>1063</v>
      </c>
      <c r="J103" s="321" t="s">
        <v>1079</v>
      </c>
      <c r="K103" s="320">
        <f t="shared" si="115"/>
        <v>29</v>
      </c>
      <c r="L103" s="322">
        <f t="shared" si="113"/>
        <v>411.07500000000005</v>
      </c>
      <c r="M103" s="323">
        <f t="shared" si="114"/>
        <v>6838.9250000000002</v>
      </c>
      <c r="N103" s="320">
        <v>250</v>
      </c>
      <c r="O103" s="321" t="s">
        <v>557</v>
      </c>
      <c r="P103" s="316">
        <v>44769</v>
      </c>
      <c r="Q103" s="231"/>
      <c r="R103" s="235" t="s">
        <v>558</v>
      </c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  <c r="AF103" s="275"/>
      <c r="AG103" s="272"/>
      <c r="AH103" s="231"/>
      <c r="AI103" s="231"/>
      <c r="AJ103" s="275"/>
      <c r="AK103" s="275"/>
      <c r="AL103" s="275"/>
    </row>
    <row r="104" spans="1:38" s="229" customFormat="1" ht="13.15" customHeight="1">
      <c r="A104" s="419">
        <v>32</v>
      </c>
      <c r="B104" s="399">
        <v>44768</v>
      </c>
      <c r="C104" s="420"/>
      <c r="D104" s="420" t="s">
        <v>1074</v>
      </c>
      <c r="E104" s="419" t="s">
        <v>559</v>
      </c>
      <c r="F104" s="419">
        <v>773.5</v>
      </c>
      <c r="G104" s="419">
        <v>758</v>
      </c>
      <c r="H104" s="396">
        <v>761</v>
      </c>
      <c r="I104" s="396" t="s">
        <v>667</v>
      </c>
      <c r="J104" s="395" t="s">
        <v>952</v>
      </c>
      <c r="K104" s="396">
        <f t="shared" ref="K104" si="116">H104-F104</f>
        <v>-12.5</v>
      </c>
      <c r="L104" s="397">
        <f t="shared" ref="L104" si="117">(H104*N104)*0.07%</f>
        <v>452.79500000000007</v>
      </c>
      <c r="M104" s="398">
        <f t="shared" ref="M104" si="118">(K104*N104)-L104</f>
        <v>-11077.795</v>
      </c>
      <c r="N104" s="396">
        <v>850</v>
      </c>
      <c r="O104" s="395" t="s">
        <v>569</v>
      </c>
      <c r="P104" s="399">
        <v>44768</v>
      </c>
      <c r="Q104" s="231"/>
      <c r="R104" s="235" t="s">
        <v>832</v>
      </c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  <c r="AF104" s="275"/>
      <c r="AG104" s="272"/>
      <c r="AH104" s="231"/>
      <c r="AI104" s="231"/>
      <c r="AJ104" s="275"/>
      <c r="AK104" s="275"/>
      <c r="AL104" s="275"/>
    </row>
    <row r="105" spans="1:38" s="229" customFormat="1" ht="13.15" customHeight="1">
      <c r="A105" s="233">
        <v>33</v>
      </c>
      <c r="B105" s="230">
        <v>44770</v>
      </c>
      <c r="C105" s="288"/>
      <c r="D105" s="288" t="s">
        <v>1101</v>
      </c>
      <c r="E105" s="233" t="s">
        <v>559</v>
      </c>
      <c r="F105" s="233" t="s">
        <v>1102</v>
      </c>
      <c r="G105" s="233">
        <v>2170</v>
      </c>
      <c r="H105" s="234"/>
      <c r="I105" s="234" t="s">
        <v>1103</v>
      </c>
      <c r="J105" s="264"/>
      <c r="K105" s="288"/>
      <c r="L105" s="233"/>
      <c r="M105" s="233"/>
      <c r="N105" s="233"/>
      <c r="O105" s="234"/>
      <c r="P105" s="234"/>
      <c r="Q105" s="231"/>
      <c r="R105" s="235" t="s">
        <v>832</v>
      </c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  <c r="AC105" s="228"/>
      <c r="AD105" s="228"/>
      <c r="AE105" s="228"/>
      <c r="AF105" s="275"/>
      <c r="AG105" s="272"/>
      <c r="AH105" s="231"/>
      <c r="AI105" s="231"/>
      <c r="AJ105" s="275"/>
      <c r="AK105" s="275"/>
      <c r="AL105" s="275"/>
    </row>
    <row r="106" spans="1:38" s="229" customFormat="1" ht="13.15" customHeight="1">
      <c r="A106" s="233">
        <v>34</v>
      </c>
      <c r="B106" s="230">
        <v>44770</v>
      </c>
      <c r="C106" s="288"/>
      <c r="D106" s="288" t="s">
        <v>1104</v>
      </c>
      <c r="E106" s="233" t="s">
        <v>559</v>
      </c>
      <c r="F106" s="233" t="s">
        <v>1105</v>
      </c>
      <c r="G106" s="233">
        <v>1005</v>
      </c>
      <c r="H106" s="234"/>
      <c r="I106" s="234" t="s">
        <v>1106</v>
      </c>
      <c r="J106" s="264"/>
      <c r="K106" s="288"/>
      <c r="L106" s="233"/>
      <c r="M106" s="233"/>
      <c r="N106" s="233"/>
      <c r="O106" s="234"/>
      <c r="P106" s="234"/>
      <c r="Q106" s="231"/>
      <c r="R106" s="235" t="s">
        <v>558</v>
      </c>
      <c r="S106" s="228"/>
      <c r="T106" s="228"/>
      <c r="U106" s="228"/>
      <c r="V106" s="228"/>
      <c r="W106" s="228"/>
      <c r="X106" s="228"/>
      <c r="Y106" s="228"/>
      <c r="Z106" s="228"/>
      <c r="AA106" s="228"/>
      <c r="AB106" s="228"/>
      <c r="AC106" s="228"/>
      <c r="AD106" s="228"/>
      <c r="AE106" s="228"/>
      <c r="AF106" s="275"/>
      <c r="AG106" s="272"/>
      <c r="AH106" s="231"/>
      <c r="AI106" s="231"/>
      <c r="AJ106" s="275"/>
      <c r="AK106" s="275"/>
      <c r="AL106" s="275"/>
    </row>
    <row r="107" spans="1:38" s="229" customFormat="1" ht="13.15" customHeight="1">
      <c r="A107" s="233">
        <v>35</v>
      </c>
      <c r="B107" s="230">
        <v>44770</v>
      </c>
      <c r="C107" s="288"/>
      <c r="D107" s="288" t="s">
        <v>1062</v>
      </c>
      <c r="E107" s="233" t="s">
        <v>559</v>
      </c>
      <c r="F107" s="233" t="s">
        <v>1107</v>
      </c>
      <c r="G107" s="233">
        <v>2349</v>
      </c>
      <c r="H107" s="234"/>
      <c r="I107" s="234" t="s">
        <v>1108</v>
      </c>
      <c r="J107" s="264"/>
      <c r="K107" s="288"/>
      <c r="L107" s="233"/>
      <c r="M107" s="233"/>
      <c r="N107" s="233"/>
      <c r="O107" s="234"/>
      <c r="P107" s="234"/>
      <c r="Q107" s="231"/>
      <c r="R107" s="235" t="s">
        <v>832</v>
      </c>
      <c r="S107" s="228"/>
      <c r="T107" s="228"/>
      <c r="U107" s="228"/>
      <c r="V107" s="228"/>
      <c r="W107" s="228"/>
      <c r="X107" s="228"/>
      <c r="Y107" s="228"/>
      <c r="Z107" s="228"/>
      <c r="AA107" s="228"/>
      <c r="AB107" s="228"/>
      <c r="AC107" s="228"/>
      <c r="AD107" s="228"/>
      <c r="AE107" s="228"/>
      <c r="AF107" s="275"/>
      <c r="AG107" s="272"/>
      <c r="AH107" s="231"/>
      <c r="AI107" s="231"/>
      <c r="AJ107" s="275"/>
      <c r="AK107" s="275"/>
      <c r="AL107" s="275"/>
    </row>
    <row r="108" spans="1:38" s="229" customFormat="1" ht="13.15" customHeight="1">
      <c r="A108" s="233"/>
      <c r="B108" s="230"/>
      <c r="C108" s="288"/>
      <c r="D108" s="288"/>
      <c r="E108" s="233"/>
      <c r="F108" s="233"/>
      <c r="G108" s="233"/>
      <c r="H108" s="234"/>
      <c r="I108" s="234"/>
      <c r="J108" s="264"/>
      <c r="K108" s="288"/>
      <c r="L108" s="233"/>
      <c r="M108" s="233"/>
      <c r="N108" s="233"/>
      <c r="O108" s="234"/>
      <c r="P108" s="234"/>
      <c r="Q108" s="231"/>
      <c r="R108" s="235"/>
      <c r="S108" s="228"/>
      <c r="T108" s="228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28"/>
      <c r="AE108" s="228"/>
      <c r="AF108" s="275"/>
      <c r="AG108" s="272"/>
      <c r="AH108" s="231"/>
      <c r="AI108" s="231"/>
      <c r="AJ108" s="275"/>
      <c r="AK108" s="275"/>
      <c r="AL108" s="275"/>
    </row>
    <row r="109" spans="1:38" s="229" customFormat="1" ht="13.15" customHeight="1">
      <c r="A109" s="233"/>
      <c r="B109" s="230"/>
      <c r="C109" s="288"/>
      <c r="D109" s="288"/>
      <c r="E109" s="233"/>
      <c r="F109" s="233"/>
      <c r="G109" s="233"/>
      <c r="H109" s="234"/>
      <c r="I109" s="234"/>
      <c r="J109" s="264"/>
      <c r="K109" s="288"/>
      <c r="L109" s="233"/>
      <c r="M109" s="233"/>
      <c r="N109" s="233"/>
      <c r="O109" s="234"/>
      <c r="P109" s="234"/>
      <c r="Q109" s="231"/>
      <c r="R109" s="235"/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/>
      <c r="AC109" s="228"/>
      <c r="AD109" s="228"/>
      <c r="AE109" s="228"/>
      <c r="AF109" s="275"/>
      <c r="AG109" s="272"/>
      <c r="AH109" s="231"/>
      <c r="AI109" s="231"/>
      <c r="AJ109" s="275"/>
      <c r="AK109" s="275"/>
      <c r="AL109" s="275"/>
    </row>
    <row r="110" spans="1:38" s="229" customFormat="1" ht="13.15" customHeight="1">
      <c r="A110" s="233"/>
      <c r="B110" s="230"/>
      <c r="C110" s="288"/>
      <c r="D110" s="288"/>
      <c r="E110" s="233"/>
      <c r="F110" s="233"/>
      <c r="G110" s="233"/>
      <c r="H110" s="234"/>
      <c r="I110" s="234"/>
      <c r="J110" s="264"/>
      <c r="K110" s="288"/>
      <c r="L110" s="233"/>
      <c r="M110" s="233"/>
      <c r="N110" s="233"/>
      <c r="O110" s="234"/>
      <c r="P110" s="234"/>
      <c r="Q110" s="231"/>
      <c r="R110" s="235"/>
      <c r="S110" s="228"/>
      <c r="T110" s="228"/>
      <c r="U110" s="228"/>
      <c r="V110" s="228"/>
      <c r="W110" s="228"/>
      <c r="X110" s="228"/>
      <c r="Y110" s="228"/>
      <c r="Z110" s="228"/>
      <c r="AA110" s="228"/>
      <c r="AB110" s="228"/>
      <c r="AC110" s="228"/>
      <c r="AD110" s="228"/>
      <c r="AE110" s="228"/>
      <c r="AF110" s="275"/>
      <c r="AG110" s="272"/>
      <c r="AH110" s="231"/>
      <c r="AI110" s="231"/>
      <c r="AJ110" s="275"/>
      <c r="AK110" s="275"/>
      <c r="AL110" s="275"/>
    </row>
    <row r="111" spans="1:38" s="229" customFormat="1" ht="12.75" customHeight="1">
      <c r="A111" s="233"/>
      <c r="B111" s="230"/>
      <c r="C111" s="288"/>
      <c r="D111" s="288"/>
      <c r="E111" s="233"/>
      <c r="F111" s="233"/>
      <c r="G111" s="233"/>
      <c r="H111" s="234"/>
      <c r="I111" s="234"/>
      <c r="J111" s="264"/>
      <c r="K111" s="288"/>
      <c r="L111" s="233"/>
      <c r="M111" s="233"/>
      <c r="N111" s="233"/>
      <c r="O111" s="234"/>
      <c r="P111" s="234"/>
      <c r="Q111" s="231"/>
      <c r="R111" s="235"/>
      <c r="S111" s="228"/>
      <c r="T111" s="228"/>
      <c r="U111" s="228"/>
      <c r="V111" s="228"/>
      <c r="W111" s="228"/>
      <c r="X111" s="228"/>
      <c r="Y111" s="228"/>
      <c r="Z111" s="228"/>
      <c r="AA111" s="228"/>
      <c r="AB111" s="228"/>
      <c r="AC111" s="228"/>
      <c r="AD111" s="228"/>
      <c r="AE111" s="228"/>
      <c r="AF111" s="275"/>
      <c r="AG111" s="272"/>
      <c r="AH111" s="231"/>
      <c r="AI111" s="231"/>
      <c r="AJ111" s="275"/>
      <c r="AK111" s="275"/>
      <c r="AL111" s="275"/>
    </row>
    <row r="112" spans="1:38" ht="13.5" customHeight="1">
      <c r="A112" s="275"/>
      <c r="B112" s="272"/>
      <c r="C112" s="231"/>
      <c r="D112" s="231"/>
      <c r="E112" s="275"/>
      <c r="F112" s="275"/>
      <c r="G112" s="275"/>
      <c r="H112" s="276"/>
      <c r="I112" s="276"/>
      <c r="J112" s="310"/>
      <c r="K112" s="276"/>
      <c r="L112" s="277"/>
      <c r="M112" s="311"/>
      <c r="N112" s="276"/>
      <c r="O112" s="312"/>
      <c r="P112" s="279"/>
      <c r="Q112" s="1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>
      <c r="A113" s="100"/>
      <c r="B113" s="101"/>
      <c r="C113" s="135"/>
      <c r="D113" s="143"/>
      <c r="E113" s="144"/>
      <c r="F113" s="100"/>
      <c r="G113" s="100"/>
      <c r="H113" s="100"/>
      <c r="I113" s="136"/>
      <c r="J113" s="136"/>
      <c r="K113" s="136"/>
      <c r="L113" s="136"/>
      <c r="M113" s="136"/>
      <c r="N113" s="136"/>
      <c r="O113" s="136"/>
      <c r="P113" s="136"/>
      <c r="Q113" s="41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41"/>
      <c r="AG113" s="41"/>
      <c r="AH113" s="41"/>
      <c r="AI113" s="41"/>
      <c r="AJ113" s="41"/>
      <c r="AK113" s="41"/>
      <c r="AL113" s="41"/>
    </row>
    <row r="114" spans="1:38" ht="12.75" customHeight="1">
      <c r="A114" s="145"/>
      <c r="B114" s="101"/>
      <c r="C114" s="102"/>
      <c r="D114" s="146"/>
      <c r="E114" s="105"/>
      <c r="F114" s="105"/>
      <c r="G114" s="105"/>
      <c r="H114" s="105"/>
      <c r="I114" s="105"/>
      <c r="J114" s="6"/>
      <c r="K114" s="105"/>
      <c r="L114" s="105"/>
      <c r="M114" s="6"/>
      <c r="N114" s="1"/>
      <c r="O114" s="102"/>
      <c r="P114" s="41"/>
      <c r="Q114" s="41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41"/>
      <c r="AG114" s="41"/>
      <c r="AH114" s="41"/>
      <c r="AI114" s="41"/>
      <c r="AJ114" s="41"/>
      <c r="AK114" s="41"/>
      <c r="AL114" s="41"/>
    </row>
    <row r="115" spans="1:38" ht="38.25" customHeight="1">
      <c r="A115" s="147" t="s">
        <v>579</v>
      </c>
      <c r="B115" s="147"/>
      <c r="C115" s="147"/>
      <c r="D115" s="147"/>
      <c r="E115" s="148"/>
      <c r="F115" s="105"/>
      <c r="G115" s="105"/>
      <c r="H115" s="105"/>
      <c r="I115" s="105"/>
      <c r="J115" s="1"/>
      <c r="K115" s="6"/>
      <c r="L115" s="6"/>
      <c r="M115" s="6"/>
      <c r="N115" s="1"/>
      <c r="O115" s="1"/>
      <c r="P115" s="41"/>
      <c r="Q115" s="41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41"/>
      <c r="AG115" s="41"/>
      <c r="AH115" s="41"/>
      <c r="AI115" s="41"/>
      <c r="AJ115" s="41"/>
      <c r="AK115" s="41"/>
      <c r="AL115" s="41"/>
    </row>
    <row r="116" spans="1:38" ht="14.25" customHeight="1">
      <c r="A116" s="96" t="s">
        <v>16</v>
      </c>
      <c r="B116" s="96" t="s">
        <v>534</v>
      </c>
      <c r="C116" s="96"/>
      <c r="D116" s="97" t="s">
        <v>545</v>
      </c>
      <c r="E116" s="96" t="s">
        <v>546</v>
      </c>
      <c r="F116" s="96" t="s">
        <v>547</v>
      </c>
      <c r="G116" s="96" t="s">
        <v>567</v>
      </c>
      <c r="H116" s="96" t="s">
        <v>549</v>
      </c>
      <c r="I116" s="96" t="s">
        <v>550</v>
      </c>
      <c r="J116" s="95" t="s">
        <v>551</v>
      </c>
      <c r="K116" s="95" t="s">
        <v>580</v>
      </c>
      <c r="L116" s="98" t="s">
        <v>553</v>
      </c>
      <c r="M116" s="142" t="s">
        <v>576</v>
      </c>
      <c r="N116" s="96" t="s">
        <v>577</v>
      </c>
      <c r="O116" s="96" t="s">
        <v>555</v>
      </c>
      <c r="P116" s="97" t="s">
        <v>556</v>
      </c>
      <c r="Q116" s="41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41"/>
      <c r="AG116" s="41"/>
      <c r="AH116" s="41"/>
      <c r="AI116" s="41"/>
      <c r="AJ116" s="41"/>
      <c r="AK116" s="41"/>
      <c r="AL116" s="41"/>
    </row>
    <row r="117" spans="1:38" s="229" customFormat="1" ht="12.75" customHeight="1">
      <c r="A117" s="390">
        <v>1</v>
      </c>
      <c r="B117" s="372">
        <v>44743</v>
      </c>
      <c r="C117" s="391"/>
      <c r="D117" s="391" t="s">
        <v>890</v>
      </c>
      <c r="E117" s="390" t="s">
        <v>559</v>
      </c>
      <c r="F117" s="390">
        <v>43</v>
      </c>
      <c r="G117" s="390">
        <v>30</v>
      </c>
      <c r="H117" s="390">
        <v>49.5</v>
      </c>
      <c r="I117" s="390" t="s">
        <v>891</v>
      </c>
      <c r="J117" s="321" t="s">
        <v>918</v>
      </c>
      <c r="K117" s="320">
        <f t="shared" ref="K117" si="119">H117-F117</f>
        <v>6.5</v>
      </c>
      <c r="L117" s="322">
        <v>100</v>
      </c>
      <c r="M117" s="323">
        <f t="shared" ref="M117" si="120">(K117*N117)-L117</f>
        <v>1850</v>
      </c>
      <c r="N117" s="320">
        <v>300</v>
      </c>
      <c r="O117" s="321" t="s">
        <v>557</v>
      </c>
      <c r="P117" s="316">
        <v>44747</v>
      </c>
      <c r="Q117" s="231"/>
      <c r="R117" s="232" t="s">
        <v>558</v>
      </c>
      <c r="S117" s="228"/>
      <c r="T117" s="228"/>
      <c r="U117" s="228"/>
      <c r="V117" s="228"/>
      <c r="W117" s="228"/>
      <c r="X117" s="228"/>
      <c r="Y117" s="228"/>
      <c r="Z117" s="228"/>
      <c r="AA117" s="228"/>
      <c r="AB117" s="228"/>
      <c r="AC117" s="228"/>
      <c r="AD117" s="228"/>
      <c r="AE117" s="228"/>
      <c r="AF117" s="228"/>
      <c r="AG117" s="228"/>
      <c r="AH117" s="228"/>
      <c r="AI117" s="228"/>
      <c r="AJ117" s="228"/>
      <c r="AK117" s="228"/>
      <c r="AL117" s="228"/>
    </row>
    <row r="118" spans="1:38" s="229" customFormat="1" ht="12.75" customHeight="1">
      <c r="A118" s="390">
        <v>2</v>
      </c>
      <c r="B118" s="372">
        <v>44747</v>
      </c>
      <c r="C118" s="391"/>
      <c r="D118" s="391" t="s">
        <v>907</v>
      </c>
      <c r="E118" s="390" t="s">
        <v>559</v>
      </c>
      <c r="F118" s="390">
        <v>108</v>
      </c>
      <c r="G118" s="390">
        <v>68</v>
      </c>
      <c r="H118" s="390">
        <v>129</v>
      </c>
      <c r="I118" s="390" t="s">
        <v>908</v>
      </c>
      <c r="J118" s="321" t="s">
        <v>570</v>
      </c>
      <c r="K118" s="320">
        <f t="shared" ref="K118:K119" si="121">H118-F118</f>
        <v>21</v>
      </c>
      <c r="L118" s="322">
        <v>100</v>
      </c>
      <c r="M118" s="323">
        <f t="shared" ref="M118:M119" si="122">(K118*N118)-L118</f>
        <v>950</v>
      </c>
      <c r="N118" s="320">
        <v>50</v>
      </c>
      <c r="O118" s="321" t="s">
        <v>557</v>
      </c>
      <c r="P118" s="316">
        <v>44747</v>
      </c>
      <c r="Q118" s="231"/>
      <c r="R118" s="232" t="s">
        <v>832</v>
      </c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  <c r="AF118" s="228"/>
      <c r="AG118" s="228"/>
      <c r="AH118" s="228"/>
      <c r="AI118" s="228"/>
      <c r="AJ118" s="228"/>
      <c r="AK118" s="228"/>
      <c r="AL118" s="228"/>
    </row>
    <row r="119" spans="1:38" s="229" customFormat="1" ht="12.75" customHeight="1">
      <c r="A119" s="392">
        <v>3</v>
      </c>
      <c r="B119" s="393">
        <v>44747</v>
      </c>
      <c r="C119" s="394"/>
      <c r="D119" s="394" t="s">
        <v>909</v>
      </c>
      <c r="E119" s="392" t="s">
        <v>559</v>
      </c>
      <c r="F119" s="392">
        <v>88</v>
      </c>
      <c r="G119" s="392">
        <v>50</v>
      </c>
      <c r="H119" s="392">
        <v>58</v>
      </c>
      <c r="I119" s="392" t="s">
        <v>910</v>
      </c>
      <c r="J119" s="395" t="s">
        <v>911</v>
      </c>
      <c r="K119" s="396">
        <f t="shared" si="121"/>
        <v>-30</v>
      </c>
      <c r="L119" s="397">
        <v>100</v>
      </c>
      <c r="M119" s="398">
        <f t="shared" si="122"/>
        <v>-1600</v>
      </c>
      <c r="N119" s="396">
        <v>50</v>
      </c>
      <c r="O119" s="395" t="s">
        <v>569</v>
      </c>
      <c r="P119" s="399">
        <v>44747</v>
      </c>
      <c r="Q119" s="231"/>
      <c r="R119" s="232" t="s">
        <v>832</v>
      </c>
      <c r="S119" s="228"/>
      <c r="T119" s="22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  <c r="AH119" s="228"/>
      <c r="AI119" s="228"/>
      <c r="AJ119" s="228"/>
      <c r="AK119" s="228"/>
      <c r="AL119" s="228"/>
    </row>
    <row r="120" spans="1:38" s="229" customFormat="1" ht="12.75" customHeight="1">
      <c r="A120" s="390">
        <v>4</v>
      </c>
      <c r="B120" s="372">
        <v>44749</v>
      </c>
      <c r="C120" s="391"/>
      <c r="D120" s="391" t="s">
        <v>927</v>
      </c>
      <c r="E120" s="390" t="s">
        <v>559</v>
      </c>
      <c r="F120" s="390">
        <v>5.55</v>
      </c>
      <c r="G120" s="390">
        <v>2.35</v>
      </c>
      <c r="H120" s="390">
        <v>9.25</v>
      </c>
      <c r="I120" s="401" t="s">
        <v>928</v>
      </c>
      <c r="J120" s="321" t="s">
        <v>929</v>
      </c>
      <c r="K120" s="320">
        <f t="shared" ref="K120" si="123">H120-F120</f>
        <v>3.7</v>
      </c>
      <c r="L120" s="322">
        <v>100</v>
      </c>
      <c r="M120" s="323">
        <f t="shared" ref="M120" si="124">(K120*N120)-L120</f>
        <v>5635</v>
      </c>
      <c r="N120" s="320">
        <v>1550</v>
      </c>
      <c r="O120" s="321" t="s">
        <v>557</v>
      </c>
      <c r="P120" s="316">
        <v>44749</v>
      </c>
      <c r="Q120" s="231"/>
      <c r="R120" s="232" t="s">
        <v>558</v>
      </c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8"/>
      <c r="AG120" s="228"/>
      <c r="AH120" s="228"/>
      <c r="AI120" s="228"/>
      <c r="AJ120" s="228"/>
      <c r="AK120" s="228"/>
      <c r="AL120" s="228"/>
    </row>
    <row r="121" spans="1:38" s="229" customFormat="1" ht="12.75" customHeight="1">
      <c r="A121" s="390">
        <v>5</v>
      </c>
      <c r="B121" s="372">
        <v>44749</v>
      </c>
      <c r="C121" s="391"/>
      <c r="D121" s="391" t="s">
        <v>930</v>
      </c>
      <c r="E121" s="390" t="s">
        <v>559</v>
      </c>
      <c r="F121" s="390">
        <v>37.5</v>
      </c>
      <c r="G121" s="390">
        <v>19</v>
      </c>
      <c r="H121" s="390">
        <v>64</v>
      </c>
      <c r="I121" s="390" t="s">
        <v>891</v>
      </c>
      <c r="J121" s="321" t="s">
        <v>1023</v>
      </c>
      <c r="K121" s="320">
        <f t="shared" ref="K121" si="125">H121-F121</f>
        <v>26.5</v>
      </c>
      <c r="L121" s="322">
        <v>100</v>
      </c>
      <c r="M121" s="323">
        <f t="shared" ref="M121" si="126">(K121*N121)-L121</f>
        <v>6525</v>
      </c>
      <c r="N121" s="320">
        <v>250</v>
      </c>
      <c r="O121" s="321" t="s">
        <v>557</v>
      </c>
      <c r="P121" s="316">
        <v>44762</v>
      </c>
      <c r="Q121" s="231"/>
      <c r="R121" s="232" t="s">
        <v>558</v>
      </c>
      <c r="S121" s="228"/>
      <c r="T121" s="228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28"/>
      <c r="AE121" s="228"/>
      <c r="AF121" s="228"/>
      <c r="AG121" s="228"/>
      <c r="AH121" s="228"/>
      <c r="AI121" s="228"/>
      <c r="AJ121" s="228"/>
      <c r="AK121" s="228"/>
      <c r="AL121" s="228"/>
    </row>
    <row r="122" spans="1:38" s="229" customFormat="1" ht="12.75" customHeight="1">
      <c r="A122" s="402">
        <v>6</v>
      </c>
      <c r="B122" s="403">
        <v>44749</v>
      </c>
      <c r="C122" s="404"/>
      <c r="D122" s="404" t="s">
        <v>931</v>
      </c>
      <c r="E122" s="402" t="s">
        <v>559</v>
      </c>
      <c r="F122" s="402">
        <v>30</v>
      </c>
      <c r="G122" s="402">
        <v>5</v>
      </c>
      <c r="H122" s="402">
        <v>36</v>
      </c>
      <c r="I122" s="402" t="s">
        <v>891</v>
      </c>
      <c r="J122" s="405" t="s">
        <v>932</v>
      </c>
      <c r="K122" s="406">
        <f t="shared" ref="K122" si="127">H122-F122</f>
        <v>6</v>
      </c>
      <c r="L122" s="407">
        <v>100</v>
      </c>
      <c r="M122" s="408">
        <f t="shared" ref="M122:M123" si="128">(K122*N122)-L122</f>
        <v>200</v>
      </c>
      <c r="N122" s="406">
        <v>50</v>
      </c>
      <c r="O122" s="405" t="s">
        <v>678</v>
      </c>
      <c r="P122" s="409">
        <v>44749</v>
      </c>
      <c r="Q122" s="231"/>
      <c r="R122" s="232" t="s">
        <v>558</v>
      </c>
      <c r="S122" s="228"/>
      <c r="T122" s="228"/>
      <c r="U122" s="228"/>
      <c r="V122" s="228"/>
      <c r="W122" s="228"/>
      <c r="X122" s="228"/>
      <c r="Y122" s="228"/>
      <c r="Z122" s="228"/>
      <c r="AA122" s="228"/>
      <c r="AB122" s="228"/>
      <c r="AC122" s="228"/>
      <c r="AD122" s="228"/>
      <c r="AE122" s="228"/>
      <c r="AF122" s="228"/>
      <c r="AG122" s="228"/>
      <c r="AH122" s="228"/>
      <c r="AI122" s="228"/>
      <c r="AJ122" s="228"/>
      <c r="AK122" s="228"/>
      <c r="AL122" s="228"/>
    </row>
    <row r="123" spans="1:38" s="229" customFormat="1" ht="12.75" customHeight="1">
      <c r="A123" s="390">
        <v>7</v>
      </c>
      <c r="B123" s="372">
        <v>44750</v>
      </c>
      <c r="C123" s="391"/>
      <c r="D123" s="391" t="s">
        <v>937</v>
      </c>
      <c r="E123" s="390" t="s">
        <v>938</v>
      </c>
      <c r="F123" s="390">
        <v>10</v>
      </c>
      <c r="G123" s="390">
        <v>17.5</v>
      </c>
      <c r="H123" s="390">
        <v>7.5</v>
      </c>
      <c r="I123" s="390">
        <v>0.5</v>
      </c>
      <c r="J123" s="321" t="s">
        <v>951</v>
      </c>
      <c r="K123" s="320">
        <f>F123-H123</f>
        <v>2.5</v>
      </c>
      <c r="L123" s="322">
        <v>100</v>
      </c>
      <c r="M123" s="323">
        <f t="shared" si="128"/>
        <v>1650</v>
      </c>
      <c r="N123" s="320">
        <v>700</v>
      </c>
      <c r="O123" s="321" t="s">
        <v>557</v>
      </c>
      <c r="P123" s="316">
        <v>44753</v>
      </c>
      <c r="Q123" s="231"/>
      <c r="R123" s="232" t="s">
        <v>558</v>
      </c>
      <c r="S123" s="228"/>
      <c r="T123" s="228"/>
      <c r="U123" s="228"/>
      <c r="V123" s="228"/>
      <c r="W123" s="228"/>
      <c r="X123" s="228"/>
      <c r="Y123" s="228"/>
      <c r="Z123" s="228"/>
      <c r="AA123" s="228"/>
      <c r="AB123" s="228"/>
      <c r="AC123" s="228"/>
      <c r="AD123" s="228"/>
      <c r="AE123" s="228"/>
      <c r="AF123" s="228"/>
      <c r="AG123" s="228"/>
      <c r="AH123" s="228"/>
      <c r="AI123" s="228"/>
      <c r="AJ123" s="228"/>
      <c r="AK123" s="228"/>
      <c r="AL123" s="228"/>
    </row>
    <row r="124" spans="1:38" s="229" customFormat="1" ht="12.75" customHeight="1">
      <c r="A124" s="390">
        <v>8</v>
      </c>
      <c r="B124" s="372">
        <v>44754</v>
      </c>
      <c r="C124" s="391"/>
      <c r="D124" s="391" t="s">
        <v>960</v>
      </c>
      <c r="E124" s="390" t="s">
        <v>938</v>
      </c>
      <c r="F124" s="390">
        <v>5.75</v>
      </c>
      <c r="G124" s="390">
        <v>8.25</v>
      </c>
      <c r="H124" s="390">
        <v>4.1500000000000004</v>
      </c>
      <c r="I124" s="390">
        <v>0.5</v>
      </c>
      <c r="J124" s="321" t="s">
        <v>968</v>
      </c>
      <c r="K124" s="320">
        <f>F124-H124</f>
        <v>1.5999999999999996</v>
      </c>
      <c r="L124" s="322">
        <v>100</v>
      </c>
      <c r="M124" s="323">
        <f t="shared" ref="M124:M126" si="129">(K124*N124)-L124</f>
        <v>3099.9999999999991</v>
      </c>
      <c r="N124" s="320">
        <v>2000</v>
      </c>
      <c r="O124" s="321" t="s">
        <v>557</v>
      </c>
      <c r="P124" s="316">
        <v>44755</v>
      </c>
      <c r="Q124" s="231"/>
      <c r="R124" s="232" t="s">
        <v>558</v>
      </c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8"/>
      <c r="AG124" s="228"/>
      <c r="AH124" s="228"/>
      <c r="AI124" s="228"/>
      <c r="AJ124" s="228"/>
      <c r="AK124" s="228"/>
      <c r="AL124" s="228"/>
    </row>
    <row r="125" spans="1:38" s="229" customFormat="1" ht="12.75" customHeight="1">
      <c r="A125" s="392">
        <v>9</v>
      </c>
      <c r="B125" s="393">
        <v>44755</v>
      </c>
      <c r="C125" s="394"/>
      <c r="D125" s="394" t="s">
        <v>969</v>
      </c>
      <c r="E125" s="392" t="s">
        <v>559</v>
      </c>
      <c r="F125" s="392">
        <v>63</v>
      </c>
      <c r="G125" s="392">
        <v>25</v>
      </c>
      <c r="H125" s="392">
        <v>50</v>
      </c>
      <c r="I125" s="392" t="s">
        <v>970</v>
      </c>
      <c r="J125" s="386" t="s">
        <v>959</v>
      </c>
      <c r="K125" s="392">
        <f t="shared" ref="K125:K126" si="130">H125-F125</f>
        <v>-13</v>
      </c>
      <c r="L125" s="424">
        <v>100</v>
      </c>
      <c r="M125" s="425">
        <f t="shared" si="129"/>
        <v>-750</v>
      </c>
      <c r="N125" s="392">
        <v>50</v>
      </c>
      <c r="O125" s="386" t="s">
        <v>569</v>
      </c>
      <c r="P125" s="393">
        <v>44755</v>
      </c>
      <c r="Q125" s="231"/>
      <c r="R125" s="232" t="s">
        <v>558</v>
      </c>
      <c r="S125" s="228"/>
      <c r="T125" s="228"/>
      <c r="U125" s="228"/>
      <c r="V125" s="228"/>
      <c r="W125" s="228"/>
      <c r="X125" s="228"/>
      <c r="Y125" s="228"/>
      <c r="Z125" s="228"/>
      <c r="AA125" s="228"/>
      <c r="AB125" s="228"/>
      <c r="AC125" s="228"/>
      <c r="AD125" s="228"/>
      <c r="AE125" s="228"/>
      <c r="AF125" s="228"/>
      <c r="AG125" s="228"/>
      <c r="AH125" s="228"/>
      <c r="AI125" s="228"/>
      <c r="AJ125" s="228"/>
      <c r="AK125" s="228"/>
      <c r="AL125" s="228"/>
    </row>
    <row r="126" spans="1:38" s="229" customFormat="1" ht="12.75" customHeight="1">
      <c r="A126" s="390">
        <v>10</v>
      </c>
      <c r="B126" s="372">
        <v>44755</v>
      </c>
      <c r="C126" s="391"/>
      <c r="D126" s="391" t="s">
        <v>973</v>
      </c>
      <c r="E126" s="390" t="s">
        <v>559</v>
      </c>
      <c r="F126" s="390">
        <v>160</v>
      </c>
      <c r="G126" s="390">
        <v>60</v>
      </c>
      <c r="H126" s="390">
        <v>205</v>
      </c>
      <c r="I126" s="390" t="s">
        <v>971</v>
      </c>
      <c r="J126" s="321" t="s">
        <v>965</v>
      </c>
      <c r="K126" s="320">
        <f t="shared" si="130"/>
        <v>45</v>
      </c>
      <c r="L126" s="322">
        <v>100</v>
      </c>
      <c r="M126" s="323">
        <f t="shared" si="129"/>
        <v>1025</v>
      </c>
      <c r="N126" s="320">
        <v>25</v>
      </c>
      <c r="O126" s="321" t="s">
        <v>557</v>
      </c>
      <c r="P126" s="316">
        <v>44755</v>
      </c>
      <c r="Q126" s="231"/>
      <c r="R126" s="232" t="s">
        <v>832</v>
      </c>
      <c r="S126" s="228"/>
      <c r="T126" s="228"/>
      <c r="U126" s="228"/>
      <c r="V126" s="228"/>
      <c r="W126" s="228"/>
      <c r="X126" s="228"/>
      <c r="Y126" s="228"/>
      <c r="Z126" s="228"/>
      <c r="AA126" s="228"/>
      <c r="AB126" s="228"/>
      <c r="AC126" s="228"/>
      <c r="AD126" s="228"/>
      <c r="AE126" s="228"/>
      <c r="AF126" s="228"/>
      <c r="AG126" s="228"/>
      <c r="AH126" s="228"/>
      <c r="AI126" s="228"/>
      <c r="AJ126" s="228"/>
      <c r="AK126" s="228"/>
      <c r="AL126" s="228"/>
    </row>
    <row r="127" spans="1:38" s="229" customFormat="1" ht="12.75" customHeight="1">
      <c r="A127" s="392">
        <v>11</v>
      </c>
      <c r="B127" s="393">
        <v>44756</v>
      </c>
      <c r="C127" s="394"/>
      <c r="D127" s="394" t="s">
        <v>978</v>
      </c>
      <c r="E127" s="392" t="s">
        <v>559</v>
      </c>
      <c r="F127" s="392">
        <v>75</v>
      </c>
      <c r="G127" s="392">
        <v>10</v>
      </c>
      <c r="H127" s="392">
        <v>10</v>
      </c>
      <c r="I127" s="392" t="s">
        <v>908</v>
      </c>
      <c r="J127" s="386" t="s">
        <v>979</v>
      </c>
      <c r="K127" s="392">
        <f t="shared" ref="K127:K128" si="131">H127-F127</f>
        <v>-65</v>
      </c>
      <c r="L127" s="424">
        <v>100</v>
      </c>
      <c r="M127" s="425">
        <f t="shared" ref="M127:M131" si="132">(K127*N127)-L127</f>
        <v>-1725</v>
      </c>
      <c r="N127" s="392">
        <v>25</v>
      </c>
      <c r="O127" s="386" t="s">
        <v>569</v>
      </c>
      <c r="P127" s="393">
        <v>44756</v>
      </c>
      <c r="Q127" s="231"/>
      <c r="R127" s="232" t="s">
        <v>832</v>
      </c>
      <c r="S127" s="228"/>
      <c r="T127" s="228"/>
      <c r="U127" s="228"/>
      <c r="V127" s="228"/>
      <c r="W127" s="228"/>
      <c r="X127" s="228"/>
      <c r="Y127" s="228"/>
      <c r="Z127" s="228"/>
      <c r="AA127" s="228"/>
      <c r="AB127" s="228"/>
      <c r="AC127" s="228"/>
      <c r="AD127" s="228"/>
      <c r="AE127" s="228"/>
      <c r="AF127" s="228"/>
      <c r="AG127" s="228"/>
      <c r="AH127" s="228"/>
      <c r="AI127" s="228"/>
      <c r="AJ127" s="228"/>
      <c r="AK127" s="228"/>
      <c r="AL127" s="228"/>
    </row>
    <row r="128" spans="1:38" s="229" customFormat="1" ht="12.75" customHeight="1">
      <c r="A128" s="390">
        <v>12</v>
      </c>
      <c r="B128" s="372">
        <v>44761</v>
      </c>
      <c r="C128" s="391"/>
      <c r="D128" s="391" t="s">
        <v>1004</v>
      </c>
      <c r="E128" s="390" t="s">
        <v>559</v>
      </c>
      <c r="F128" s="390">
        <v>10</v>
      </c>
      <c r="G128" s="390">
        <v>5</v>
      </c>
      <c r="H128" s="390">
        <v>12.75</v>
      </c>
      <c r="I128" s="390" t="s">
        <v>1005</v>
      </c>
      <c r="J128" s="321" t="s">
        <v>1014</v>
      </c>
      <c r="K128" s="320">
        <f t="shared" si="131"/>
        <v>2.75</v>
      </c>
      <c r="L128" s="322">
        <v>100</v>
      </c>
      <c r="M128" s="323">
        <f t="shared" si="132"/>
        <v>2375</v>
      </c>
      <c r="N128" s="320">
        <v>900</v>
      </c>
      <c r="O128" s="321" t="s">
        <v>557</v>
      </c>
      <c r="P128" s="316">
        <v>44761</v>
      </c>
      <c r="Q128" s="231"/>
      <c r="R128" s="232" t="s">
        <v>558</v>
      </c>
      <c r="S128" s="228"/>
      <c r="T128" s="228"/>
      <c r="U128" s="228"/>
      <c r="V128" s="228"/>
      <c r="W128" s="228"/>
      <c r="X128" s="228"/>
      <c r="Y128" s="228"/>
      <c r="Z128" s="228"/>
      <c r="AA128" s="228"/>
      <c r="AB128" s="228"/>
      <c r="AC128" s="228"/>
      <c r="AD128" s="228"/>
      <c r="AE128" s="228"/>
      <c r="AF128" s="228"/>
      <c r="AG128" s="228"/>
      <c r="AH128" s="228"/>
      <c r="AI128" s="228"/>
      <c r="AJ128" s="228"/>
      <c r="AK128" s="228"/>
      <c r="AL128" s="228"/>
    </row>
    <row r="129" spans="1:38" s="229" customFormat="1" ht="12.75" customHeight="1">
      <c r="A129" s="390">
        <v>13</v>
      </c>
      <c r="B129" s="372">
        <v>44761</v>
      </c>
      <c r="C129" s="391"/>
      <c r="D129" s="391" t="s">
        <v>937</v>
      </c>
      <c r="E129" s="390" t="s">
        <v>938</v>
      </c>
      <c r="F129" s="390">
        <v>13.5</v>
      </c>
      <c r="G129" s="390">
        <v>22</v>
      </c>
      <c r="H129" s="390">
        <v>9.5</v>
      </c>
      <c r="I129" s="390">
        <v>0.5</v>
      </c>
      <c r="J129" s="321" t="s">
        <v>1015</v>
      </c>
      <c r="K129" s="320">
        <f t="shared" ref="K129:K130" si="133">F129-H129</f>
        <v>4</v>
      </c>
      <c r="L129" s="322">
        <v>100</v>
      </c>
      <c r="M129" s="323">
        <f t="shared" si="132"/>
        <v>2700</v>
      </c>
      <c r="N129" s="320">
        <v>700</v>
      </c>
      <c r="O129" s="321" t="s">
        <v>557</v>
      </c>
      <c r="P129" s="316">
        <v>44761</v>
      </c>
      <c r="Q129" s="231"/>
      <c r="R129" s="232" t="s">
        <v>558</v>
      </c>
      <c r="S129" s="228"/>
      <c r="T129" s="228"/>
      <c r="U129" s="228"/>
      <c r="V129" s="228"/>
      <c r="W129" s="228"/>
      <c r="X129" s="228"/>
      <c r="Y129" s="228"/>
      <c r="Z129" s="228"/>
      <c r="AA129" s="228"/>
      <c r="AB129" s="228"/>
      <c r="AC129" s="228"/>
      <c r="AD129" s="228"/>
      <c r="AE129" s="228"/>
      <c r="AF129" s="228"/>
      <c r="AG129" s="228"/>
      <c r="AH129" s="228"/>
      <c r="AI129" s="228"/>
      <c r="AJ129" s="228"/>
      <c r="AK129" s="228"/>
      <c r="AL129" s="228"/>
    </row>
    <row r="130" spans="1:38" s="229" customFormat="1" ht="12.75" customHeight="1">
      <c r="A130" s="390">
        <v>14</v>
      </c>
      <c r="B130" s="372">
        <v>44761</v>
      </c>
      <c r="C130" s="391"/>
      <c r="D130" s="391" t="s">
        <v>1013</v>
      </c>
      <c r="E130" s="390" t="s">
        <v>938</v>
      </c>
      <c r="F130" s="390">
        <v>17</v>
      </c>
      <c r="G130" s="390">
        <v>27</v>
      </c>
      <c r="H130" s="390">
        <v>13.25</v>
      </c>
      <c r="I130" s="390">
        <v>0.5</v>
      </c>
      <c r="J130" s="321" t="s">
        <v>1016</v>
      </c>
      <c r="K130" s="320">
        <f t="shared" si="133"/>
        <v>3.75</v>
      </c>
      <c r="L130" s="322">
        <v>100</v>
      </c>
      <c r="M130" s="323">
        <f t="shared" si="132"/>
        <v>1775</v>
      </c>
      <c r="N130" s="320">
        <v>500</v>
      </c>
      <c r="O130" s="321" t="s">
        <v>557</v>
      </c>
      <c r="P130" s="316">
        <v>44761</v>
      </c>
      <c r="Q130" s="231"/>
      <c r="R130" s="232" t="s">
        <v>558</v>
      </c>
      <c r="S130" s="228"/>
      <c r="T130" s="228"/>
      <c r="U130" s="228"/>
      <c r="V130" s="228"/>
      <c r="W130" s="228"/>
      <c r="X130" s="228"/>
      <c r="Y130" s="228"/>
      <c r="Z130" s="228"/>
      <c r="AA130" s="228"/>
      <c r="AB130" s="228"/>
      <c r="AC130" s="228"/>
      <c r="AD130" s="228"/>
      <c r="AE130" s="228"/>
      <c r="AF130" s="228"/>
      <c r="AG130" s="228"/>
      <c r="AH130" s="228"/>
      <c r="AI130" s="228"/>
      <c r="AJ130" s="228"/>
      <c r="AK130" s="228"/>
      <c r="AL130" s="228"/>
    </row>
    <row r="131" spans="1:38" s="229" customFormat="1" ht="12.75" customHeight="1">
      <c r="A131" s="390">
        <v>15</v>
      </c>
      <c r="B131" s="372">
        <v>44762</v>
      </c>
      <c r="C131" s="391"/>
      <c r="D131" s="391" t="s">
        <v>1031</v>
      </c>
      <c r="E131" s="390" t="s">
        <v>559</v>
      </c>
      <c r="F131" s="390">
        <v>50</v>
      </c>
      <c r="G131" s="390">
        <v>15</v>
      </c>
      <c r="H131" s="390">
        <v>60</v>
      </c>
      <c r="I131" s="390" t="s">
        <v>1032</v>
      </c>
      <c r="J131" s="321" t="s">
        <v>1024</v>
      </c>
      <c r="K131" s="320">
        <f t="shared" ref="K131" si="134">H131-F131</f>
        <v>10</v>
      </c>
      <c r="L131" s="322">
        <v>100</v>
      </c>
      <c r="M131" s="323">
        <f t="shared" si="132"/>
        <v>400</v>
      </c>
      <c r="N131" s="320">
        <v>50</v>
      </c>
      <c r="O131" s="321" t="s">
        <v>557</v>
      </c>
      <c r="P131" s="316">
        <v>44762</v>
      </c>
      <c r="Q131" s="231"/>
      <c r="R131" s="232" t="s">
        <v>558</v>
      </c>
      <c r="S131" s="228"/>
      <c r="T131" s="228"/>
      <c r="U131" s="228"/>
      <c r="V131" s="228"/>
      <c r="W131" s="228"/>
      <c r="X131" s="228"/>
      <c r="Y131" s="228"/>
      <c r="Z131" s="228"/>
      <c r="AA131" s="228"/>
      <c r="AB131" s="228"/>
      <c r="AC131" s="228"/>
      <c r="AD131" s="228"/>
      <c r="AE131" s="228"/>
      <c r="AF131" s="228"/>
      <c r="AG131" s="228"/>
      <c r="AH131" s="228"/>
      <c r="AI131" s="228"/>
      <c r="AJ131" s="228"/>
      <c r="AK131" s="228"/>
      <c r="AL131" s="228"/>
    </row>
    <row r="132" spans="1:38" s="229" customFormat="1" ht="12.75" customHeight="1">
      <c r="A132" s="390">
        <v>16</v>
      </c>
      <c r="B132" s="372">
        <v>44763</v>
      </c>
      <c r="C132" s="391"/>
      <c r="D132" s="391" t="s">
        <v>1036</v>
      </c>
      <c r="E132" s="390" t="s">
        <v>559</v>
      </c>
      <c r="F132" s="390">
        <v>42.5</v>
      </c>
      <c r="G132" s="390">
        <v>14</v>
      </c>
      <c r="H132" s="390">
        <v>54</v>
      </c>
      <c r="I132" s="390" t="s">
        <v>1037</v>
      </c>
      <c r="J132" s="321" t="s">
        <v>1038</v>
      </c>
      <c r="K132" s="320">
        <f t="shared" ref="K132:K133" si="135">H132-F132</f>
        <v>11.5</v>
      </c>
      <c r="L132" s="322">
        <v>100</v>
      </c>
      <c r="M132" s="323">
        <f t="shared" ref="M132:M133" si="136">(K132*N132)-L132</f>
        <v>475</v>
      </c>
      <c r="N132" s="320">
        <v>50</v>
      </c>
      <c r="O132" s="321" t="s">
        <v>557</v>
      </c>
      <c r="P132" s="316">
        <v>44763</v>
      </c>
      <c r="Q132" s="231"/>
      <c r="R132" s="232" t="s">
        <v>558</v>
      </c>
      <c r="S132" s="228"/>
      <c r="T132" s="228"/>
      <c r="U132" s="228"/>
      <c r="V132" s="228"/>
      <c r="W132" s="228"/>
      <c r="X132" s="228"/>
      <c r="Y132" s="228"/>
      <c r="Z132" s="228"/>
      <c r="AA132" s="228"/>
      <c r="AB132" s="228"/>
      <c r="AC132" s="228"/>
      <c r="AD132" s="228"/>
      <c r="AE132" s="228"/>
      <c r="AF132" s="228"/>
      <c r="AG132" s="228"/>
      <c r="AH132" s="228"/>
      <c r="AI132" s="228"/>
      <c r="AJ132" s="228"/>
      <c r="AK132" s="228"/>
      <c r="AL132" s="228"/>
    </row>
    <row r="133" spans="1:38" s="229" customFormat="1" ht="12.75" customHeight="1">
      <c r="A133" s="392">
        <v>17</v>
      </c>
      <c r="B133" s="393">
        <v>44763</v>
      </c>
      <c r="C133" s="394"/>
      <c r="D133" s="394" t="s">
        <v>1039</v>
      </c>
      <c r="E133" s="392" t="s">
        <v>559</v>
      </c>
      <c r="F133" s="392">
        <v>55</v>
      </c>
      <c r="G133" s="392">
        <v>0</v>
      </c>
      <c r="H133" s="392">
        <v>0</v>
      </c>
      <c r="I133" s="392" t="s">
        <v>1040</v>
      </c>
      <c r="J133" s="386" t="s">
        <v>1041</v>
      </c>
      <c r="K133" s="392">
        <f t="shared" si="135"/>
        <v>-55</v>
      </c>
      <c r="L133" s="424">
        <v>100</v>
      </c>
      <c r="M133" s="425">
        <f t="shared" si="136"/>
        <v>-1475</v>
      </c>
      <c r="N133" s="392">
        <v>25</v>
      </c>
      <c r="O133" s="386" t="s">
        <v>569</v>
      </c>
      <c r="P133" s="393">
        <v>44763</v>
      </c>
      <c r="Q133" s="231"/>
      <c r="R133" s="232" t="s">
        <v>832</v>
      </c>
      <c r="S133" s="228"/>
      <c r="T133" s="228"/>
      <c r="U133" s="228"/>
      <c r="V133" s="228"/>
      <c r="W133" s="228"/>
      <c r="X133" s="228"/>
      <c r="Y133" s="228"/>
      <c r="Z133" s="228"/>
      <c r="AA133" s="228"/>
      <c r="AB133" s="228"/>
      <c r="AC133" s="228"/>
      <c r="AD133" s="228"/>
      <c r="AE133" s="228"/>
      <c r="AF133" s="228"/>
      <c r="AG133" s="228"/>
      <c r="AH133" s="228"/>
      <c r="AI133" s="228"/>
      <c r="AJ133" s="228"/>
      <c r="AK133" s="228"/>
      <c r="AL133" s="228"/>
    </row>
    <row r="134" spans="1:38" s="229" customFormat="1" ht="12.75" customHeight="1">
      <c r="A134" s="390">
        <v>18</v>
      </c>
      <c r="B134" s="372">
        <v>44764</v>
      </c>
      <c r="C134" s="391"/>
      <c r="D134" s="391" t="s">
        <v>1055</v>
      </c>
      <c r="E134" s="390" t="s">
        <v>559</v>
      </c>
      <c r="F134" s="390">
        <v>23</v>
      </c>
      <c r="G134" s="390">
        <v>5</v>
      </c>
      <c r="H134" s="390">
        <v>29.5</v>
      </c>
      <c r="I134" s="390" t="s">
        <v>1056</v>
      </c>
      <c r="J134" s="321" t="s">
        <v>918</v>
      </c>
      <c r="K134" s="320">
        <f t="shared" ref="K134:K135" si="137">H134-F134</f>
        <v>6.5</v>
      </c>
      <c r="L134" s="322">
        <v>100</v>
      </c>
      <c r="M134" s="323">
        <f t="shared" ref="M134:M135" si="138">(K134*N134)-L134</f>
        <v>1525</v>
      </c>
      <c r="N134" s="320">
        <v>250</v>
      </c>
      <c r="O134" s="321" t="s">
        <v>557</v>
      </c>
      <c r="P134" s="316">
        <v>44767</v>
      </c>
      <c r="R134" s="232" t="s">
        <v>558</v>
      </c>
      <c r="S134" s="228"/>
      <c r="T134" s="228"/>
      <c r="U134" s="228"/>
      <c r="V134" s="228"/>
      <c r="W134" s="228"/>
      <c r="X134" s="228"/>
      <c r="Y134" s="228"/>
      <c r="Z134" s="228"/>
      <c r="AA134" s="228"/>
      <c r="AB134" s="228"/>
      <c r="AC134" s="228"/>
      <c r="AD134" s="228"/>
      <c r="AE134" s="228"/>
      <c r="AF134" s="228"/>
      <c r="AG134" s="228"/>
      <c r="AH134" s="228"/>
      <c r="AI134" s="228"/>
      <c r="AJ134" s="228"/>
      <c r="AK134" s="228"/>
      <c r="AL134" s="228"/>
    </row>
    <row r="135" spans="1:38" s="229" customFormat="1" ht="12.75" customHeight="1">
      <c r="A135" s="390">
        <v>19</v>
      </c>
      <c r="B135" s="372">
        <v>44770</v>
      </c>
      <c r="C135" s="391"/>
      <c r="D135" s="391" t="s">
        <v>1095</v>
      </c>
      <c r="E135" s="390" t="s">
        <v>559</v>
      </c>
      <c r="F135" s="390">
        <v>47.5</v>
      </c>
      <c r="G135" s="390">
        <v>10</v>
      </c>
      <c r="H135" s="390">
        <v>76</v>
      </c>
      <c r="I135" s="390" t="s">
        <v>1096</v>
      </c>
      <c r="J135" s="321" t="s">
        <v>1097</v>
      </c>
      <c r="K135" s="320">
        <f t="shared" si="137"/>
        <v>28.5</v>
      </c>
      <c r="L135" s="322">
        <v>100</v>
      </c>
      <c r="M135" s="323">
        <f t="shared" si="138"/>
        <v>1325</v>
      </c>
      <c r="N135" s="320">
        <v>50</v>
      </c>
      <c r="O135" s="321" t="s">
        <v>557</v>
      </c>
      <c r="P135" s="316">
        <v>44770</v>
      </c>
      <c r="R135" s="232" t="s">
        <v>558</v>
      </c>
      <c r="S135" s="228"/>
      <c r="T135" s="228"/>
      <c r="U135" s="228"/>
      <c r="V135" s="228"/>
      <c r="W135" s="228"/>
      <c r="X135" s="228"/>
      <c r="Y135" s="228"/>
      <c r="Z135" s="228"/>
      <c r="AA135" s="228"/>
      <c r="AB135" s="228"/>
      <c r="AC135" s="228"/>
      <c r="AD135" s="228"/>
      <c r="AE135" s="228"/>
      <c r="AF135" s="228"/>
      <c r="AG135" s="228"/>
      <c r="AH135" s="228"/>
      <c r="AI135" s="228"/>
      <c r="AJ135" s="228"/>
      <c r="AK135" s="228"/>
      <c r="AL135" s="228"/>
    </row>
    <row r="136" spans="1:38" s="229" customFormat="1" ht="12.75" customHeight="1">
      <c r="A136" s="455">
        <v>20</v>
      </c>
      <c r="B136" s="453">
        <v>44770</v>
      </c>
      <c r="C136" s="454"/>
      <c r="D136" s="454" t="s">
        <v>1098</v>
      </c>
      <c r="E136" s="455" t="s">
        <v>559</v>
      </c>
      <c r="F136" s="455" t="s">
        <v>1099</v>
      </c>
      <c r="G136" s="455">
        <v>35</v>
      </c>
      <c r="H136" s="455"/>
      <c r="I136" s="455" t="s">
        <v>1100</v>
      </c>
      <c r="J136" s="264" t="s">
        <v>560</v>
      </c>
      <c r="K136" s="234"/>
      <c r="L136" s="253"/>
      <c r="M136" s="254"/>
      <c r="N136" s="234"/>
      <c r="O136" s="264"/>
      <c r="P136" s="230"/>
      <c r="Q136" s="231"/>
      <c r="R136" s="232" t="s">
        <v>558</v>
      </c>
      <c r="S136" s="228"/>
      <c r="T136" s="228"/>
      <c r="U136" s="228"/>
      <c r="V136" s="228"/>
      <c r="W136" s="228"/>
      <c r="X136" s="228"/>
      <c r="Y136" s="228"/>
      <c r="Z136" s="228"/>
      <c r="AA136" s="228"/>
      <c r="AB136" s="228"/>
      <c r="AC136" s="228"/>
      <c r="AD136" s="228"/>
      <c r="AE136" s="228"/>
      <c r="AF136" s="228"/>
      <c r="AG136" s="228"/>
      <c r="AH136" s="228"/>
      <c r="AI136" s="228"/>
      <c r="AJ136" s="228"/>
      <c r="AK136" s="228"/>
      <c r="AL136" s="228"/>
    </row>
    <row r="137" spans="1:38" ht="15" customHeight="1">
      <c r="A137" s="305"/>
      <c r="B137" s="400"/>
      <c r="C137" s="306"/>
      <c r="D137" s="307"/>
      <c r="E137" s="305"/>
      <c r="F137" s="305"/>
      <c r="G137" s="305"/>
      <c r="H137" s="308"/>
      <c r="I137" s="309"/>
      <c r="J137" s="264"/>
      <c r="K137" s="234"/>
      <c r="L137" s="253"/>
      <c r="M137" s="254"/>
      <c r="N137" s="234"/>
      <c r="O137" s="264"/>
      <c r="P137" s="230"/>
      <c r="Q137" s="1"/>
      <c r="R137" s="232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>
      <c r="A138" s="144"/>
      <c r="B138" s="149"/>
      <c r="C138" s="149"/>
      <c r="D138" s="150"/>
      <c r="E138" s="144"/>
      <c r="F138" s="151"/>
      <c r="G138" s="144"/>
      <c r="H138" s="144"/>
      <c r="I138" s="144"/>
      <c r="J138" s="149"/>
      <c r="K138" s="152"/>
      <c r="L138" s="144"/>
      <c r="M138" s="144"/>
      <c r="N138" s="144"/>
      <c r="O138" s="153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38.25" customHeight="1">
      <c r="A139" s="94" t="s">
        <v>581</v>
      </c>
      <c r="B139" s="154"/>
      <c r="C139" s="154"/>
      <c r="D139" s="155"/>
      <c r="E139" s="128"/>
      <c r="F139" s="6"/>
      <c r="G139" s="6"/>
      <c r="H139" s="129"/>
      <c r="I139" s="156"/>
      <c r="J139" s="1"/>
      <c r="K139" s="6"/>
      <c r="L139" s="6"/>
      <c r="M139" s="6"/>
      <c r="N139" s="1"/>
      <c r="O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s="229" customFormat="1" ht="14.25" customHeight="1">
      <c r="A140" s="95" t="s">
        <v>16</v>
      </c>
      <c r="B140" s="96" t="s">
        <v>534</v>
      </c>
      <c r="C140" s="96"/>
      <c r="D140" s="97" t="s">
        <v>545</v>
      </c>
      <c r="E140" s="96" t="s">
        <v>546</v>
      </c>
      <c r="F140" s="96" t="s">
        <v>547</v>
      </c>
      <c r="G140" s="96" t="s">
        <v>548</v>
      </c>
      <c r="H140" s="96" t="s">
        <v>549</v>
      </c>
      <c r="I140" s="96" t="s">
        <v>550</v>
      </c>
      <c r="J140" s="95" t="s">
        <v>551</v>
      </c>
      <c r="K140" s="132" t="s">
        <v>568</v>
      </c>
      <c r="L140" s="133" t="s">
        <v>553</v>
      </c>
      <c r="M140" s="98" t="s">
        <v>554</v>
      </c>
      <c r="N140" s="96" t="s">
        <v>555</v>
      </c>
      <c r="O140" s="97" t="s">
        <v>556</v>
      </c>
      <c r="P140" s="96" t="s">
        <v>787</v>
      </c>
      <c r="Q140" s="228"/>
      <c r="R140" s="6"/>
      <c r="S140" s="228"/>
      <c r="T140" s="228"/>
      <c r="U140" s="228"/>
      <c r="V140" s="228"/>
      <c r="W140" s="228"/>
      <c r="X140" s="228"/>
      <c r="Y140" s="228"/>
      <c r="Z140" s="228"/>
      <c r="AA140" s="228"/>
      <c r="AB140" s="228"/>
      <c r="AC140" s="228"/>
      <c r="AD140" s="228"/>
      <c r="AE140" s="228"/>
      <c r="AF140" s="228"/>
      <c r="AG140" s="228"/>
      <c r="AH140" s="228"/>
      <c r="AI140" s="228"/>
      <c r="AJ140" s="228"/>
      <c r="AK140" s="228"/>
      <c r="AL140" s="228"/>
    </row>
    <row r="141" spans="1:38" s="229" customFormat="1" ht="12.75" customHeight="1">
      <c r="A141" s="364">
        <v>1</v>
      </c>
      <c r="B141" s="365">
        <v>44488</v>
      </c>
      <c r="C141" s="365"/>
      <c r="D141" s="366" t="s">
        <v>835</v>
      </c>
      <c r="E141" s="367" t="s">
        <v>830</v>
      </c>
      <c r="F141" s="367">
        <v>235.25</v>
      </c>
      <c r="G141" s="367">
        <v>198</v>
      </c>
      <c r="H141" s="367">
        <v>287.5</v>
      </c>
      <c r="I141" s="367" t="s">
        <v>792</v>
      </c>
      <c r="J141" s="361" t="s">
        <v>899</v>
      </c>
      <c r="K141" s="361">
        <f t="shared" ref="K141" si="139">H141-F141</f>
        <v>52.25</v>
      </c>
      <c r="L141" s="362">
        <f t="shared" ref="L141" si="140">(F141*-0.7)/100</f>
        <v>-1.6467499999999999</v>
      </c>
      <c r="M141" s="368">
        <f t="shared" ref="M141" si="141">(K141+L141)/F141</f>
        <v>0.21510414452709883</v>
      </c>
      <c r="N141" s="361" t="s">
        <v>557</v>
      </c>
      <c r="O141" s="369">
        <v>44746</v>
      </c>
      <c r="P141" s="361"/>
      <c r="Q141" s="228"/>
      <c r="R141" s="1" t="s">
        <v>558</v>
      </c>
      <c r="S141" s="228"/>
      <c r="T141" s="228"/>
      <c r="U141" s="228"/>
      <c r="V141" s="228"/>
      <c r="W141" s="228"/>
      <c r="X141" s="228"/>
      <c r="Y141" s="228"/>
      <c r="Z141" s="228"/>
      <c r="AA141" s="228"/>
      <c r="AB141" s="228"/>
      <c r="AC141" s="228"/>
      <c r="AD141" s="228"/>
      <c r="AE141" s="228"/>
      <c r="AF141" s="228"/>
      <c r="AG141" s="228"/>
      <c r="AH141" s="228"/>
      <c r="AI141" s="228"/>
      <c r="AJ141" s="228"/>
      <c r="AK141" s="228"/>
      <c r="AL141" s="228"/>
    </row>
    <row r="142" spans="1:38" ht="14.25" customHeight="1">
      <c r="A142" s="364">
        <v>2</v>
      </c>
      <c r="B142" s="365">
        <v>44736</v>
      </c>
      <c r="C142" s="365"/>
      <c r="D142" s="366" t="s">
        <v>844</v>
      </c>
      <c r="E142" s="367" t="s">
        <v>559</v>
      </c>
      <c r="F142" s="367">
        <v>1450</v>
      </c>
      <c r="G142" s="367">
        <v>1300</v>
      </c>
      <c r="H142" s="367">
        <v>1690</v>
      </c>
      <c r="I142" s="367" t="s">
        <v>845</v>
      </c>
      <c r="J142" s="361" t="s">
        <v>934</v>
      </c>
      <c r="K142" s="361">
        <f t="shared" ref="K142" si="142">H142-F142</f>
        <v>240</v>
      </c>
      <c r="L142" s="362">
        <f>(F142*-0.4)/100</f>
        <v>-5.8</v>
      </c>
      <c r="M142" s="368">
        <f t="shared" ref="M142" si="143">(K142+L142)/F142</f>
        <v>0.16151724137931034</v>
      </c>
      <c r="N142" s="361" t="s">
        <v>557</v>
      </c>
      <c r="O142" s="369">
        <v>44750</v>
      </c>
      <c r="P142" s="361"/>
      <c r="R142" s="228" t="s">
        <v>558</v>
      </c>
      <c r="S142" s="41"/>
      <c r="T142" s="1"/>
      <c r="U142" s="1"/>
      <c r="V142" s="1"/>
      <c r="W142" s="1"/>
      <c r="X142" s="1"/>
      <c r="Y142" s="1"/>
      <c r="Z142" s="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</row>
    <row r="143" spans="1:38" ht="12.75" customHeight="1">
      <c r="A143" s="157"/>
      <c r="B143" s="134"/>
      <c r="C143" s="158"/>
      <c r="D143" s="99"/>
      <c r="E143" s="159"/>
      <c r="F143" s="159"/>
      <c r="G143" s="159"/>
      <c r="H143" s="159"/>
      <c r="I143" s="159"/>
      <c r="J143" s="159"/>
      <c r="K143" s="160"/>
      <c r="L143" s="161"/>
      <c r="M143" s="159"/>
      <c r="N143" s="162"/>
      <c r="O143" s="163"/>
      <c r="P143" s="163"/>
      <c r="R143" s="6"/>
      <c r="S143" s="1"/>
      <c r="T143" s="1"/>
      <c r="U143" s="1"/>
      <c r="V143" s="1"/>
      <c r="W143" s="1"/>
      <c r="X143" s="1"/>
      <c r="Y143" s="1"/>
    </row>
    <row r="144" spans="1:38" ht="12.75" customHeight="1">
      <c r="A144" s="112" t="s">
        <v>561</v>
      </c>
      <c r="B144" s="112"/>
      <c r="C144" s="112"/>
      <c r="D144" s="112"/>
      <c r="E144" s="41"/>
      <c r="F144" s="120" t="s">
        <v>563</v>
      </c>
      <c r="G144" s="56"/>
      <c r="H144" s="56"/>
      <c r="I144" s="56"/>
      <c r="J144" s="6"/>
      <c r="K144" s="138"/>
      <c r="L144" s="139"/>
      <c r="M144" s="6"/>
      <c r="N144" s="102"/>
      <c r="O144" s="164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19" t="s">
        <v>562</v>
      </c>
      <c r="B145" s="112"/>
      <c r="C145" s="112"/>
      <c r="D145" s="112"/>
      <c r="E145" s="6"/>
      <c r="F145" s="120" t="s">
        <v>565</v>
      </c>
      <c r="G145" s="6"/>
      <c r="H145" s="6" t="s">
        <v>783</v>
      </c>
      <c r="I145" s="6"/>
      <c r="J145" s="1"/>
      <c r="K145" s="6"/>
      <c r="L145" s="6"/>
      <c r="M145" s="6"/>
      <c r="N145" s="1"/>
      <c r="O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19"/>
      <c r="B146" s="112"/>
      <c r="C146" s="112"/>
      <c r="D146" s="112"/>
      <c r="E146" s="6"/>
      <c r="F146" s="120"/>
      <c r="G146" s="6"/>
      <c r="H146" s="6"/>
      <c r="I146" s="6"/>
      <c r="J146" s="1"/>
      <c r="K146" s="6"/>
      <c r="L146" s="6"/>
      <c r="M146" s="6"/>
      <c r="N146" s="1"/>
      <c r="O146" s="1"/>
      <c r="Q146" s="1"/>
      <c r="R146" s="5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19"/>
      <c r="B147" s="112"/>
      <c r="C147" s="112"/>
      <c r="D147" s="112"/>
      <c r="E147" s="6"/>
      <c r="F147" s="120"/>
      <c r="G147" s="56"/>
      <c r="H147" s="41"/>
      <c r="I147" s="56"/>
      <c r="J147" s="6"/>
      <c r="K147" s="138"/>
      <c r="L147" s="139"/>
      <c r="M147" s="6"/>
      <c r="N147" s="102"/>
      <c r="O147" s="140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56"/>
      <c r="B148" s="101"/>
      <c r="C148" s="101"/>
      <c r="D148" s="41"/>
      <c r="E148" s="56"/>
      <c r="F148" s="56"/>
      <c r="G148" s="56"/>
      <c r="H148" s="41"/>
      <c r="I148" s="56"/>
      <c r="J148" s="6"/>
      <c r="K148" s="138"/>
      <c r="L148" s="139"/>
      <c r="M148" s="6"/>
      <c r="N148" s="102"/>
      <c r="O148" s="140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38.25" customHeight="1">
      <c r="A149" s="41"/>
      <c r="B149" s="165" t="s">
        <v>582</v>
      </c>
      <c r="C149" s="165"/>
      <c r="D149" s="165"/>
      <c r="E149" s="165"/>
      <c r="F149" s="6"/>
      <c r="G149" s="6"/>
      <c r="H149" s="130"/>
      <c r="I149" s="6"/>
      <c r="J149" s="130"/>
      <c r="K149" s="131"/>
      <c r="L149" s="6"/>
      <c r="M149" s="6"/>
      <c r="N149" s="1"/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95" t="s">
        <v>16</v>
      </c>
      <c r="B150" s="96" t="s">
        <v>534</v>
      </c>
      <c r="C150" s="96"/>
      <c r="D150" s="97" t="s">
        <v>545</v>
      </c>
      <c r="E150" s="96" t="s">
        <v>546</v>
      </c>
      <c r="F150" s="96" t="s">
        <v>547</v>
      </c>
      <c r="G150" s="96" t="s">
        <v>583</v>
      </c>
      <c r="H150" s="96" t="s">
        <v>584</v>
      </c>
      <c r="I150" s="96" t="s">
        <v>550</v>
      </c>
      <c r="J150" s="166" t="s">
        <v>551</v>
      </c>
      <c r="K150" s="96" t="s">
        <v>552</v>
      </c>
      <c r="L150" s="96" t="s">
        <v>585</v>
      </c>
      <c r="M150" s="96" t="s">
        <v>555</v>
      </c>
      <c r="N150" s="97" t="s">
        <v>556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7">
        <v>1</v>
      </c>
      <c r="B151" s="168">
        <v>41579</v>
      </c>
      <c r="C151" s="168"/>
      <c r="D151" s="169" t="s">
        <v>586</v>
      </c>
      <c r="E151" s="170" t="s">
        <v>587</v>
      </c>
      <c r="F151" s="171">
        <v>82</v>
      </c>
      <c r="G151" s="170" t="s">
        <v>588</v>
      </c>
      <c r="H151" s="170">
        <v>100</v>
      </c>
      <c r="I151" s="172">
        <v>100</v>
      </c>
      <c r="J151" s="173" t="s">
        <v>589</v>
      </c>
      <c r="K151" s="174">
        <f t="shared" ref="K151:K203" si="144">H151-F151</f>
        <v>18</v>
      </c>
      <c r="L151" s="175">
        <f t="shared" ref="L151:L203" si="145">K151/F151</f>
        <v>0.21951219512195122</v>
      </c>
      <c r="M151" s="170" t="s">
        <v>557</v>
      </c>
      <c r="N151" s="176">
        <v>42657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7">
        <v>2</v>
      </c>
      <c r="B152" s="168">
        <v>41794</v>
      </c>
      <c r="C152" s="168"/>
      <c r="D152" s="169" t="s">
        <v>590</v>
      </c>
      <c r="E152" s="170" t="s">
        <v>559</v>
      </c>
      <c r="F152" s="171">
        <v>257</v>
      </c>
      <c r="G152" s="170" t="s">
        <v>588</v>
      </c>
      <c r="H152" s="170">
        <v>300</v>
      </c>
      <c r="I152" s="172">
        <v>300</v>
      </c>
      <c r="J152" s="173" t="s">
        <v>589</v>
      </c>
      <c r="K152" s="174">
        <f t="shared" si="144"/>
        <v>43</v>
      </c>
      <c r="L152" s="175">
        <f t="shared" si="145"/>
        <v>0.16731517509727625</v>
      </c>
      <c r="M152" s="170" t="s">
        <v>557</v>
      </c>
      <c r="N152" s="176">
        <v>41822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7">
        <v>3</v>
      </c>
      <c r="B153" s="168">
        <v>41828</v>
      </c>
      <c r="C153" s="168"/>
      <c r="D153" s="169" t="s">
        <v>591</v>
      </c>
      <c r="E153" s="170" t="s">
        <v>559</v>
      </c>
      <c r="F153" s="171">
        <v>393</v>
      </c>
      <c r="G153" s="170" t="s">
        <v>588</v>
      </c>
      <c r="H153" s="170">
        <v>468</v>
      </c>
      <c r="I153" s="172">
        <v>468</v>
      </c>
      <c r="J153" s="173" t="s">
        <v>589</v>
      </c>
      <c r="K153" s="174">
        <f t="shared" si="144"/>
        <v>75</v>
      </c>
      <c r="L153" s="175">
        <f t="shared" si="145"/>
        <v>0.19083969465648856</v>
      </c>
      <c r="M153" s="170" t="s">
        <v>557</v>
      </c>
      <c r="N153" s="176">
        <v>41863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7">
        <v>4</v>
      </c>
      <c r="B154" s="168">
        <v>41857</v>
      </c>
      <c r="C154" s="168"/>
      <c r="D154" s="169" t="s">
        <v>592</v>
      </c>
      <c r="E154" s="170" t="s">
        <v>559</v>
      </c>
      <c r="F154" s="171">
        <v>205</v>
      </c>
      <c r="G154" s="170" t="s">
        <v>588</v>
      </c>
      <c r="H154" s="170">
        <v>275</v>
      </c>
      <c r="I154" s="172">
        <v>250</v>
      </c>
      <c r="J154" s="173" t="s">
        <v>589</v>
      </c>
      <c r="K154" s="174">
        <f t="shared" si="144"/>
        <v>70</v>
      </c>
      <c r="L154" s="175">
        <f t="shared" si="145"/>
        <v>0.34146341463414637</v>
      </c>
      <c r="M154" s="170" t="s">
        <v>557</v>
      </c>
      <c r="N154" s="176">
        <v>41962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7">
        <v>5</v>
      </c>
      <c r="B155" s="168">
        <v>41886</v>
      </c>
      <c r="C155" s="168"/>
      <c r="D155" s="169" t="s">
        <v>593</v>
      </c>
      <c r="E155" s="170" t="s">
        <v>559</v>
      </c>
      <c r="F155" s="171">
        <v>162</v>
      </c>
      <c r="G155" s="170" t="s">
        <v>588</v>
      </c>
      <c r="H155" s="170">
        <v>190</v>
      </c>
      <c r="I155" s="172">
        <v>190</v>
      </c>
      <c r="J155" s="173" t="s">
        <v>589</v>
      </c>
      <c r="K155" s="174">
        <f t="shared" si="144"/>
        <v>28</v>
      </c>
      <c r="L155" s="175">
        <f t="shared" si="145"/>
        <v>0.1728395061728395</v>
      </c>
      <c r="M155" s="170" t="s">
        <v>557</v>
      </c>
      <c r="N155" s="176">
        <v>42006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7">
        <v>6</v>
      </c>
      <c r="B156" s="168">
        <v>41886</v>
      </c>
      <c r="C156" s="168"/>
      <c r="D156" s="169" t="s">
        <v>594</v>
      </c>
      <c r="E156" s="170" t="s">
        <v>559</v>
      </c>
      <c r="F156" s="171">
        <v>75</v>
      </c>
      <c r="G156" s="170" t="s">
        <v>588</v>
      </c>
      <c r="H156" s="170">
        <v>91.5</v>
      </c>
      <c r="I156" s="172" t="s">
        <v>595</v>
      </c>
      <c r="J156" s="173" t="s">
        <v>596</v>
      </c>
      <c r="K156" s="174">
        <f t="shared" si="144"/>
        <v>16.5</v>
      </c>
      <c r="L156" s="175">
        <f t="shared" si="145"/>
        <v>0.22</v>
      </c>
      <c r="M156" s="170" t="s">
        <v>557</v>
      </c>
      <c r="N156" s="176">
        <v>41954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7">
        <v>7</v>
      </c>
      <c r="B157" s="168">
        <v>41913</v>
      </c>
      <c r="C157" s="168"/>
      <c r="D157" s="169" t="s">
        <v>597</v>
      </c>
      <c r="E157" s="170" t="s">
        <v>559</v>
      </c>
      <c r="F157" s="171">
        <v>850</v>
      </c>
      <c r="G157" s="170" t="s">
        <v>588</v>
      </c>
      <c r="H157" s="170">
        <v>982.5</v>
      </c>
      <c r="I157" s="172">
        <v>1050</v>
      </c>
      <c r="J157" s="173" t="s">
        <v>598</v>
      </c>
      <c r="K157" s="174">
        <f t="shared" si="144"/>
        <v>132.5</v>
      </c>
      <c r="L157" s="175">
        <f t="shared" si="145"/>
        <v>0.15588235294117647</v>
      </c>
      <c r="M157" s="170" t="s">
        <v>557</v>
      </c>
      <c r="N157" s="176">
        <v>42039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7">
        <v>8</v>
      </c>
      <c r="B158" s="168">
        <v>41913</v>
      </c>
      <c r="C158" s="168"/>
      <c r="D158" s="169" t="s">
        <v>599</v>
      </c>
      <c r="E158" s="170" t="s">
        <v>559</v>
      </c>
      <c r="F158" s="171">
        <v>475</v>
      </c>
      <c r="G158" s="170" t="s">
        <v>588</v>
      </c>
      <c r="H158" s="170">
        <v>515</v>
      </c>
      <c r="I158" s="172">
        <v>600</v>
      </c>
      <c r="J158" s="173" t="s">
        <v>600</v>
      </c>
      <c r="K158" s="174">
        <f t="shared" si="144"/>
        <v>40</v>
      </c>
      <c r="L158" s="175">
        <f t="shared" si="145"/>
        <v>8.4210526315789472E-2</v>
      </c>
      <c r="M158" s="170" t="s">
        <v>557</v>
      </c>
      <c r="N158" s="176">
        <v>41939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7">
        <v>9</v>
      </c>
      <c r="B159" s="168">
        <v>41913</v>
      </c>
      <c r="C159" s="168"/>
      <c r="D159" s="169" t="s">
        <v>601</v>
      </c>
      <c r="E159" s="170" t="s">
        <v>559</v>
      </c>
      <c r="F159" s="171">
        <v>86</v>
      </c>
      <c r="G159" s="170" t="s">
        <v>588</v>
      </c>
      <c r="H159" s="170">
        <v>99</v>
      </c>
      <c r="I159" s="172">
        <v>140</v>
      </c>
      <c r="J159" s="173" t="s">
        <v>602</v>
      </c>
      <c r="K159" s="174">
        <f t="shared" si="144"/>
        <v>13</v>
      </c>
      <c r="L159" s="175">
        <f t="shared" si="145"/>
        <v>0.15116279069767441</v>
      </c>
      <c r="M159" s="170" t="s">
        <v>557</v>
      </c>
      <c r="N159" s="176">
        <v>41939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7">
        <v>10</v>
      </c>
      <c r="B160" s="168">
        <v>41926</v>
      </c>
      <c r="C160" s="168"/>
      <c r="D160" s="169" t="s">
        <v>603</v>
      </c>
      <c r="E160" s="170" t="s">
        <v>559</v>
      </c>
      <c r="F160" s="171">
        <v>496.6</v>
      </c>
      <c r="G160" s="170" t="s">
        <v>588</v>
      </c>
      <c r="H160" s="170">
        <v>621</v>
      </c>
      <c r="I160" s="172">
        <v>580</v>
      </c>
      <c r="J160" s="173" t="s">
        <v>589</v>
      </c>
      <c r="K160" s="174">
        <f t="shared" si="144"/>
        <v>124.39999999999998</v>
      </c>
      <c r="L160" s="175">
        <f t="shared" si="145"/>
        <v>0.25050342327829234</v>
      </c>
      <c r="M160" s="170" t="s">
        <v>557</v>
      </c>
      <c r="N160" s="176">
        <v>42605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7">
        <v>11</v>
      </c>
      <c r="B161" s="168">
        <v>41926</v>
      </c>
      <c r="C161" s="168"/>
      <c r="D161" s="169" t="s">
        <v>604</v>
      </c>
      <c r="E161" s="170" t="s">
        <v>559</v>
      </c>
      <c r="F161" s="171">
        <v>2481.9</v>
      </c>
      <c r="G161" s="170" t="s">
        <v>588</v>
      </c>
      <c r="H161" s="170">
        <v>2840</v>
      </c>
      <c r="I161" s="172">
        <v>2870</v>
      </c>
      <c r="J161" s="173" t="s">
        <v>605</v>
      </c>
      <c r="K161" s="174">
        <f t="shared" si="144"/>
        <v>358.09999999999991</v>
      </c>
      <c r="L161" s="175">
        <f t="shared" si="145"/>
        <v>0.14428462065353154</v>
      </c>
      <c r="M161" s="170" t="s">
        <v>557</v>
      </c>
      <c r="N161" s="176">
        <v>42017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7">
        <v>12</v>
      </c>
      <c r="B162" s="168">
        <v>41928</v>
      </c>
      <c r="C162" s="168"/>
      <c r="D162" s="169" t="s">
        <v>606</v>
      </c>
      <c r="E162" s="170" t="s">
        <v>559</v>
      </c>
      <c r="F162" s="171">
        <v>84.5</v>
      </c>
      <c r="G162" s="170" t="s">
        <v>588</v>
      </c>
      <c r="H162" s="170">
        <v>93</v>
      </c>
      <c r="I162" s="172">
        <v>110</v>
      </c>
      <c r="J162" s="173" t="s">
        <v>607</v>
      </c>
      <c r="K162" s="174">
        <f t="shared" si="144"/>
        <v>8.5</v>
      </c>
      <c r="L162" s="175">
        <f t="shared" si="145"/>
        <v>0.10059171597633136</v>
      </c>
      <c r="M162" s="170" t="s">
        <v>557</v>
      </c>
      <c r="N162" s="176">
        <v>41939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7">
        <v>13</v>
      </c>
      <c r="B163" s="168">
        <v>41928</v>
      </c>
      <c r="C163" s="168"/>
      <c r="D163" s="169" t="s">
        <v>608</v>
      </c>
      <c r="E163" s="170" t="s">
        <v>559</v>
      </c>
      <c r="F163" s="171">
        <v>401</v>
      </c>
      <c r="G163" s="170" t="s">
        <v>588</v>
      </c>
      <c r="H163" s="170">
        <v>428</v>
      </c>
      <c r="I163" s="172">
        <v>450</v>
      </c>
      <c r="J163" s="173" t="s">
        <v>609</v>
      </c>
      <c r="K163" s="174">
        <f t="shared" si="144"/>
        <v>27</v>
      </c>
      <c r="L163" s="175">
        <f t="shared" si="145"/>
        <v>6.7331670822942641E-2</v>
      </c>
      <c r="M163" s="170" t="s">
        <v>557</v>
      </c>
      <c r="N163" s="176">
        <v>42020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7">
        <v>14</v>
      </c>
      <c r="B164" s="168">
        <v>41928</v>
      </c>
      <c r="C164" s="168"/>
      <c r="D164" s="169" t="s">
        <v>610</v>
      </c>
      <c r="E164" s="170" t="s">
        <v>559</v>
      </c>
      <c r="F164" s="171">
        <v>101</v>
      </c>
      <c r="G164" s="170" t="s">
        <v>588</v>
      </c>
      <c r="H164" s="170">
        <v>112</v>
      </c>
      <c r="I164" s="172">
        <v>120</v>
      </c>
      <c r="J164" s="173" t="s">
        <v>611</v>
      </c>
      <c r="K164" s="174">
        <f t="shared" si="144"/>
        <v>11</v>
      </c>
      <c r="L164" s="175">
        <f t="shared" si="145"/>
        <v>0.10891089108910891</v>
      </c>
      <c r="M164" s="170" t="s">
        <v>557</v>
      </c>
      <c r="N164" s="176">
        <v>41939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7">
        <v>15</v>
      </c>
      <c r="B165" s="168">
        <v>41954</v>
      </c>
      <c r="C165" s="168"/>
      <c r="D165" s="169" t="s">
        <v>612</v>
      </c>
      <c r="E165" s="170" t="s">
        <v>559</v>
      </c>
      <c r="F165" s="171">
        <v>59</v>
      </c>
      <c r="G165" s="170" t="s">
        <v>588</v>
      </c>
      <c r="H165" s="170">
        <v>76</v>
      </c>
      <c r="I165" s="172">
        <v>76</v>
      </c>
      <c r="J165" s="173" t="s">
        <v>589</v>
      </c>
      <c r="K165" s="174">
        <f t="shared" si="144"/>
        <v>17</v>
      </c>
      <c r="L165" s="175">
        <f t="shared" si="145"/>
        <v>0.28813559322033899</v>
      </c>
      <c r="M165" s="170" t="s">
        <v>557</v>
      </c>
      <c r="N165" s="176">
        <v>43032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7">
        <v>16</v>
      </c>
      <c r="B166" s="168">
        <v>41954</v>
      </c>
      <c r="C166" s="168"/>
      <c r="D166" s="169" t="s">
        <v>601</v>
      </c>
      <c r="E166" s="170" t="s">
        <v>559</v>
      </c>
      <c r="F166" s="171">
        <v>99</v>
      </c>
      <c r="G166" s="170" t="s">
        <v>588</v>
      </c>
      <c r="H166" s="170">
        <v>120</v>
      </c>
      <c r="I166" s="172">
        <v>120</v>
      </c>
      <c r="J166" s="173" t="s">
        <v>570</v>
      </c>
      <c r="K166" s="174">
        <f t="shared" si="144"/>
        <v>21</v>
      </c>
      <c r="L166" s="175">
        <f t="shared" si="145"/>
        <v>0.21212121212121213</v>
      </c>
      <c r="M166" s="170" t="s">
        <v>557</v>
      </c>
      <c r="N166" s="176">
        <v>41960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7">
        <v>17</v>
      </c>
      <c r="B167" s="168">
        <v>41956</v>
      </c>
      <c r="C167" s="168"/>
      <c r="D167" s="169" t="s">
        <v>613</v>
      </c>
      <c r="E167" s="170" t="s">
        <v>559</v>
      </c>
      <c r="F167" s="171">
        <v>22</v>
      </c>
      <c r="G167" s="170" t="s">
        <v>588</v>
      </c>
      <c r="H167" s="170">
        <v>33.549999999999997</v>
      </c>
      <c r="I167" s="172">
        <v>32</v>
      </c>
      <c r="J167" s="173" t="s">
        <v>614</v>
      </c>
      <c r="K167" s="174">
        <f t="shared" si="144"/>
        <v>11.549999999999997</v>
      </c>
      <c r="L167" s="175">
        <f t="shared" si="145"/>
        <v>0.52499999999999991</v>
      </c>
      <c r="M167" s="170" t="s">
        <v>557</v>
      </c>
      <c r="N167" s="176">
        <v>42188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7">
        <v>18</v>
      </c>
      <c r="B168" s="168">
        <v>41976</v>
      </c>
      <c r="C168" s="168"/>
      <c r="D168" s="169" t="s">
        <v>615</v>
      </c>
      <c r="E168" s="170" t="s">
        <v>559</v>
      </c>
      <c r="F168" s="171">
        <v>440</v>
      </c>
      <c r="G168" s="170" t="s">
        <v>588</v>
      </c>
      <c r="H168" s="170">
        <v>520</v>
      </c>
      <c r="I168" s="172">
        <v>520</v>
      </c>
      <c r="J168" s="173" t="s">
        <v>616</v>
      </c>
      <c r="K168" s="174">
        <f t="shared" si="144"/>
        <v>80</v>
      </c>
      <c r="L168" s="175">
        <f t="shared" si="145"/>
        <v>0.18181818181818182</v>
      </c>
      <c r="M168" s="170" t="s">
        <v>557</v>
      </c>
      <c r="N168" s="176">
        <v>42208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7">
        <v>19</v>
      </c>
      <c r="B169" s="168">
        <v>41976</v>
      </c>
      <c r="C169" s="168"/>
      <c r="D169" s="169" t="s">
        <v>617</v>
      </c>
      <c r="E169" s="170" t="s">
        <v>559</v>
      </c>
      <c r="F169" s="171">
        <v>360</v>
      </c>
      <c r="G169" s="170" t="s">
        <v>588</v>
      </c>
      <c r="H169" s="170">
        <v>427</v>
      </c>
      <c r="I169" s="172">
        <v>425</v>
      </c>
      <c r="J169" s="173" t="s">
        <v>618</v>
      </c>
      <c r="K169" s="174">
        <f t="shared" si="144"/>
        <v>67</v>
      </c>
      <c r="L169" s="175">
        <f t="shared" si="145"/>
        <v>0.18611111111111112</v>
      </c>
      <c r="M169" s="170" t="s">
        <v>557</v>
      </c>
      <c r="N169" s="176">
        <v>42058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7">
        <v>20</v>
      </c>
      <c r="B170" s="168">
        <v>42012</v>
      </c>
      <c r="C170" s="168"/>
      <c r="D170" s="169" t="s">
        <v>619</v>
      </c>
      <c r="E170" s="170" t="s">
        <v>559</v>
      </c>
      <c r="F170" s="171">
        <v>360</v>
      </c>
      <c r="G170" s="170" t="s">
        <v>588</v>
      </c>
      <c r="H170" s="170">
        <v>455</v>
      </c>
      <c r="I170" s="172">
        <v>420</v>
      </c>
      <c r="J170" s="173" t="s">
        <v>620</v>
      </c>
      <c r="K170" s="174">
        <f t="shared" si="144"/>
        <v>95</v>
      </c>
      <c r="L170" s="175">
        <f t="shared" si="145"/>
        <v>0.2638888888888889</v>
      </c>
      <c r="M170" s="170" t="s">
        <v>557</v>
      </c>
      <c r="N170" s="176">
        <v>42024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7">
        <v>21</v>
      </c>
      <c r="B171" s="168">
        <v>42012</v>
      </c>
      <c r="C171" s="168"/>
      <c r="D171" s="169" t="s">
        <v>621</v>
      </c>
      <c r="E171" s="170" t="s">
        <v>559</v>
      </c>
      <c r="F171" s="171">
        <v>130</v>
      </c>
      <c r="G171" s="170"/>
      <c r="H171" s="170">
        <v>175.5</v>
      </c>
      <c r="I171" s="172">
        <v>165</v>
      </c>
      <c r="J171" s="173" t="s">
        <v>622</v>
      </c>
      <c r="K171" s="174">
        <f t="shared" si="144"/>
        <v>45.5</v>
      </c>
      <c r="L171" s="175">
        <f t="shared" si="145"/>
        <v>0.35</v>
      </c>
      <c r="M171" s="170" t="s">
        <v>557</v>
      </c>
      <c r="N171" s="176">
        <v>43088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67">
        <v>22</v>
      </c>
      <c r="B172" s="168">
        <v>42040</v>
      </c>
      <c r="C172" s="168"/>
      <c r="D172" s="169" t="s">
        <v>372</v>
      </c>
      <c r="E172" s="170" t="s">
        <v>587</v>
      </c>
      <c r="F172" s="171">
        <v>98</v>
      </c>
      <c r="G172" s="170"/>
      <c r="H172" s="170">
        <v>120</v>
      </c>
      <c r="I172" s="172">
        <v>120</v>
      </c>
      <c r="J172" s="173" t="s">
        <v>589</v>
      </c>
      <c r="K172" s="174">
        <f t="shared" si="144"/>
        <v>22</v>
      </c>
      <c r="L172" s="175">
        <f t="shared" si="145"/>
        <v>0.22448979591836735</v>
      </c>
      <c r="M172" s="170" t="s">
        <v>557</v>
      </c>
      <c r="N172" s="176">
        <v>42753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7">
        <v>23</v>
      </c>
      <c r="B173" s="168">
        <v>42040</v>
      </c>
      <c r="C173" s="168"/>
      <c r="D173" s="169" t="s">
        <v>623</v>
      </c>
      <c r="E173" s="170" t="s">
        <v>587</v>
      </c>
      <c r="F173" s="171">
        <v>196</v>
      </c>
      <c r="G173" s="170"/>
      <c r="H173" s="170">
        <v>262</v>
      </c>
      <c r="I173" s="172">
        <v>255</v>
      </c>
      <c r="J173" s="173" t="s">
        <v>589</v>
      </c>
      <c r="K173" s="174">
        <f t="shared" si="144"/>
        <v>66</v>
      </c>
      <c r="L173" s="175">
        <f t="shared" si="145"/>
        <v>0.33673469387755101</v>
      </c>
      <c r="M173" s="170" t="s">
        <v>557</v>
      </c>
      <c r="N173" s="176">
        <v>42599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7">
        <v>24</v>
      </c>
      <c r="B174" s="178">
        <v>42067</v>
      </c>
      <c r="C174" s="178"/>
      <c r="D174" s="179" t="s">
        <v>371</v>
      </c>
      <c r="E174" s="180" t="s">
        <v>587</v>
      </c>
      <c r="F174" s="181">
        <v>235</v>
      </c>
      <c r="G174" s="181"/>
      <c r="H174" s="182">
        <v>77</v>
      </c>
      <c r="I174" s="182" t="s">
        <v>624</v>
      </c>
      <c r="J174" s="183" t="s">
        <v>625</v>
      </c>
      <c r="K174" s="184">
        <f t="shared" si="144"/>
        <v>-158</v>
      </c>
      <c r="L174" s="185">
        <f t="shared" si="145"/>
        <v>-0.67234042553191486</v>
      </c>
      <c r="M174" s="181" t="s">
        <v>569</v>
      </c>
      <c r="N174" s="178">
        <v>43522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7">
        <v>25</v>
      </c>
      <c r="B175" s="168">
        <v>42067</v>
      </c>
      <c r="C175" s="168"/>
      <c r="D175" s="169" t="s">
        <v>626</v>
      </c>
      <c r="E175" s="170" t="s">
        <v>587</v>
      </c>
      <c r="F175" s="171">
        <v>185</v>
      </c>
      <c r="G175" s="170"/>
      <c r="H175" s="170">
        <v>224</v>
      </c>
      <c r="I175" s="172" t="s">
        <v>627</v>
      </c>
      <c r="J175" s="173" t="s">
        <v>589</v>
      </c>
      <c r="K175" s="174">
        <f t="shared" si="144"/>
        <v>39</v>
      </c>
      <c r="L175" s="175">
        <f t="shared" si="145"/>
        <v>0.21081081081081082</v>
      </c>
      <c r="M175" s="170" t="s">
        <v>557</v>
      </c>
      <c r="N175" s="176">
        <v>42647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7">
        <v>26</v>
      </c>
      <c r="B176" s="178">
        <v>42090</v>
      </c>
      <c r="C176" s="178"/>
      <c r="D176" s="186" t="s">
        <v>628</v>
      </c>
      <c r="E176" s="181" t="s">
        <v>587</v>
      </c>
      <c r="F176" s="181">
        <v>49.5</v>
      </c>
      <c r="G176" s="182"/>
      <c r="H176" s="182">
        <v>15.85</v>
      </c>
      <c r="I176" s="182">
        <v>67</v>
      </c>
      <c r="J176" s="183" t="s">
        <v>629</v>
      </c>
      <c r="K176" s="182">
        <f t="shared" si="144"/>
        <v>-33.65</v>
      </c>
      <c r="L176" s="187">
        <f t="shared" si="145"/>
        <v>-0.67979797979797973</v>
      </c>
      <c r="M176" s="181" t="s">
        <v>569</v>
      </c>
      <c r="N176" s="188">
        <v>43627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7">
        <v>27</v>
      </c>
      <c r="B177" s="168">
        <v>42093</v>
      </c>
      <c r="C177" s="168"/>
      <c r="D177" s="169" t="s">
        <v>630</v>
      </c>
      <c r="E177" s="170" t="s">
        <v>587</v>
      </c>
      <c r="F177" s="171">
        <v>183.5</v>
      </c>
      <c r="G177" s="170"/>
      <c r="H177" s="170">
        <v>219</v>
      </c>
      <c r="I177" s="172">
        <v>218</v>
      </c>
      <c r="J177" s="173" t="s">
        <v>631</v>
      </c>
      <c r="K177" s="174">
        <f t="shared" si="144"/>
        <v>35.5</v>
      </c>
      <c r="L177" s="175">
        <f t="shared" si="145"/>
        <v>0.19346049046321526</v>
      </c>
      <c r="M177" s="170" t="s">
        <v>557</v>
      </c>
      <c r="N177" s="176">
        <v>42103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7">
        <v>28</v>
      </c>
      <c r="B178" s="168">
        <v>42114</v>
      </c>
      <c r="C178" s="168"/>
      <c r="D178" s="169" t="s">
        <v>632</v>
      </c>
      <c r="E178" s="170" t="s">
        <v>587</v>
      </c>
      <c r="F178" s="171">
        <f>(227+237)/2</f>
        <v>232</v>
      </c>
      <c r="G178" s="170"/>
      <c r="H178" s="170">
        <v>298</v>
      </c>
      <c r="I178" s="172">
        <v>298</v>
      </c>
      <c r="J178" s="173" t="s">
        <v>589</v>
      </c>
      <c r="K178" s="174">
        <f t="shared" si="144"/>
        <v>66</v>
      </c>
      <c r="L178" s="175">
        <f t="shared" si="145"/>
        <v>0.28448275862068967</v>
      </c>
      <c r="M178" s="170" t="s">
        <v>557</v>
      </c>
      <c r="N178" s="176">
        <v>42823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67">
        <v>29</v>
      </c>
      <c r="B179" s="168">
        <v>42128</v>
      </c>
      <c r="C179" s="168"/>
      <c r="D179" s="169" t="s">
        <v>633</v>
      </c>
      <c r="E179" s="170" t="s">
        <v>559</v>
      </c>
      <c r="F179" s="171">
        <v>385</v>
      </c>
      <c r="G179" s="170"/>
      <c r="H179" s="170">
        <f>212.5+331</f>
        <v>543.5</v>
      </c>
      <c r="I179" s="172">
        <v>510</v>
      </c>
      <c r="J179" s="173" t="s">
        <v>634</v>
      </c>
      <c r="K179" s="174">
        <f t="shared" si="144"/>
        <v>158.5</v>
      </c>
      <c r="L179" s="175">
        <f t="shared" si="145"/>
        <v>0.41168831168831171</v>
      </c>
      <c r="M179" s="170" t="s">
        <v>557</v>
      </c>
      <c r="N179" s="176">
        <v>42235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7">
        <v>30</v>
      </c>
      <c r="B180" s="168">
        <v>42128</v>
      </c>
      <c r="C180" s="168"/>
      <c r="D180" s="169" t="s">
        <v>635</v>
      </c>
      <c r="E180" s="170" t="s">
        <v>559</v>
      </c>
      <c r="F180" s="171">
        <v>115.5</v>
      </c>
      <c r="G180" s="170"/>
      <c r="H180" s="170">
        <v>146</v>
      </c>
      <c r="I180" s="172">
        <v>142</v>
      </c>
      <c r="J180" s="173" t="s">
        <v>636</v>
      </c>
      <c r="K180" s="174">
        <f t="shared" si="144"/>
        <v>30.5</v>
      </c>
      <c r="L180" s="175">
        <f t="shared" si="145"/>
        <v>0.26406926406926406</v>
      </c>
      <c r="M180" s="170" t="s">
        <v>557</v>
      </c>
      <c r="N180" s="176">
        <v>42202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7">
        <v>31</v>
      </c>
      <c r="B181" s="168">
        <v>42151</v>
      </c>
      <c r="C181" s="168"/>
      <c r="D181" s="169" t="s">
        <v>637</v>
      </c>
      <c r="E181" s="170" t="s">
        <v>559</v>
      </c>
      <c r="F181" s="171">
        <v>237.5</v>
      </c>
      <c r="G181" s="170"/>
      <c r="H181" s="170">
        <v>279.5</v>
      </c>
      <c r="I181" s="172">
        <v>278</v>
      </c>
      <c r="J181" s="173" t="s">
        <v>589</v>
      </c>
      <c r="K181" s="174">
        <f t="shared" si="144"/>
        <v>42</v>
      </c>
      <c r="L181" s="175">
        <f t="shared" si="145"/>
        <v>0.17684210526315788</v>
      </c>
      <c r="M181" s="170" t="s">
        <v>557</v>
      </c>
      <c r="N181" s="176">
        <v>42222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7">
        <v>32</v>
      </c>
      <c r="B182" s="168">
        <v>42174</v>
      </c>
      <c r="C182" s="168"/>
      <c r="D182" s="169" t="s">
        <v>608</v>
      </c>
      <c r="E182" s="170" t="s">
        <v>587</v>
      </c>
      <c r="F182" s="171">
        <v>340</v>
      </c>
      <c r="G182" s="170"/>
      <c r="H182" s="170">
        <v>448</v>
      </c>
      <c r="I182" s="172">
        <v>448</v>
      </c>
      <c r="J182" s="173" t="s">
        <v>589</v>
      </c>
      <c r="K182" s="174">
        <f t="shared" si="144"/>
        <v>108</v>
      </c>
      <c r="L182" s="175">
        <f t="shared" si="145"/>
        <v>0.31764705882352939</v>
      </c>
      <c r="M182" s="170" t="s">
        <v>557</v>
      </c>
      <c r="N182" s="176">
        <v>43018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7">
        <v>33</v>
      </c>
      <c r="B183" s="168">
        <v>42191</v>
      </c>
      <c r="C183" s="168"/>
      <c r="D183" s="169" t="s">
        <v>638</v>
      </c>
      <c r="E183" s="170" t="s">
        <v>587</v>
      </c>
      <c r="F183" s="171">
        <v>390</v>
      </c>
      <c r="G183" s="170"/>
      <c r="H183" s="170">
        <v>460</v>
      </c>
      <c r="I183" s="172">
        <v>460</v>
      </c>
      <c r="J183" s="173" t="s">
        <v>589</v>
      </c>
      <c r="K183" s="174">
        <f t="shared" si="144"/>
        <v>70</v>
      </c>
      <c r="L183" s="175">
        <f t="shared" si="145"/>
        <v>0.17948717948717949</v>
      </c>
      <c r="M183" s="170" t="s">
        <v>557</v>
      </c>
      <c r="N183" s="176">
        <v>42478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7">
        <v>34</v>
      </c>
      <c r="B184" s="178">
        <v>42195</v>
      </c>
      <c r="C184" s="178"/>
      <c r="D184" s="179" t="s">
        <v>639</v>
      </c>
      <c r="E184" s="180" t="s">
        <v>587</v>
      </c>
      <c r="F184" s="181">
        <v>122.5</v>
      </c>
      <c r="G184" s="181"/>
      <c r="H184" s="182">
        <v>61</v>
      </c>
      <c r="I184" s="182">
        <v>172</v>
      </c>
      <c r="J184" s="183" t="s">
        <v>640</v>
      </c>
      <c r="K184" s="184">
        <f t="shared" si="144"/>
        <v>-61.5</v>
      </c>
      <c r="L184" s="185">
        <f t="shared" si="145"/>
        <v>-0.50204081632653064</v>
      </c>
      <c r="M184" s="181" t="s">
        <v>569</v>
      </c>
      <c r="N184" s="178">
        <v>43333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7">
        <v>35</v>
      </c>
      <c r="B185" s="168">
        <v>42219</v>
      </c>
      <c r="C185" s="168"/>
      <c r="D185" s="169" t="s">
        <v>641</v>
      </c>
      <c r="E185" s="170" t="s">
        <v>587</v>
      </c>
      <c r="F185" s="171">
        <v>297.5</v>
      </c>
      <c r="G185" s="170"/>
      <c r="H185" s="170">
        <v>350</v>
      </c>
      <c r="I185" s="172">
        <v>360</v>
      </c>
      <c r="J185" s="173" t="s">
        <v>642</v>
      </c>
      <c r="K185" s="174">
        <f t="shared" si="144"/>
        <v>52.5</v>
      </c>
      <c r="L185" s="175">
        <f t="shared" si="145"/>
        <v>0.17647058823529413</v>
      </c>
      <c r="M185" s="170" t="s">
        <v>557</v>
      </c>
      <c r="N185" s="176">
        <v>42232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7">
        <v>36</v>
      </c>
      <c r="B186" s="168">
        <v>42219</v>
      </c>
      <c r="C186" s="168"/>
      <c r="D186" s="169" t="s">
        <v>643</v>
      </c>
      <c r="E186" s="170" t="s">
        <v>587</v>
      </c>
      <c r="F186" s="171">
        <v>115.5</v>
      </c>
      <c r="G186" s="170"/>
      <c r="H186" s="170">
        <v>149</v>
      </c>
      <c r="I186" s="172">
        <v>140</v>
      </c>
      <c r="J186" s="173" t="s">
        <v>644</v>
      </c>
      <c r="K186" s="174">
        <f t="shared" si="144"/>
        <v>33.5</v>
      </c>
      <c r="L186" s="175">
        <f t="shared" si="145"/>
        <v>0.29004329004329005</v>
      </c>
      <c r="M186" s="170" t="s">
        <v>557</v>
      </c>
      <c r="N186" s="176">
        <v>42740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7">
        <v>37</v>
      </c>
      <c r="B187" s="168">
        <v>42251</v>
      </c>
      <c r="C187" s="168"/>
      <c r="D187" s="169" t="s">
        <v>637</v>
      </c>
      <c r="E187" s="170" t="s">
        <v>587</v>
      </c>
      <c r="F187" s="171">
        <v>226</v>
      </c>
      <c r="G187" s="170"/>
      <c r="H187" s="170">
        <v>292</v>
      </c>
      <c r="I187" s="172">
        <v>292</v>
      </c>
      <c r="J187" s="173" t="s">
        <v>645</v>
      </c>
      <c r="K187" s="174">
        <f t="shared" si="144"/>
        <v>66</v>
      </c>
      <c r="L187" s="175">
        <f t="shared" si="145"/>
        <v>0.29203539823008851</v>
      </c>
      <c r="M187" s="170" t="s">
        <v>557</v>
      </c>
      <c r="N187" s="176">
        <v>42286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7">
        <v>38</v>
      </c>
      <c r="B188" s="168">
        <v>42254</v>
      </c>
      <c r="C188" s="168"/>
      <c r="D188" s="169" t="s">
        <v>632</v>
      </c>
      <c r="E188" s="170" t="s">
        <v>587</v>
      </c>
      <c r="F188" s="171">
        <v>232.5</v>
      </c>
      <c r="G188" s="170"/>
      <c r="H188" s="170">
        <v>312.5</v>
      </c>
      <c r="I188" s="172">
        <v>310</v>
      </c>
      <c r="J188" s="173" t="s">
        <v>589</v>
      </c>
      <c r="K188" s="174">
        <f t="shared" si="144"/>
        <v>80</v>
      </c>
      <c r="L188" s="175">
        <f t="shared" si="145"/>
        <v>0.34408602150537637</v>
      </c>
      <c r="M188" s="170" t="s">
        <v>557</v>
      </c>
      <c r="N188" s="176">
        <v>42823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7">
        <v>39</v>
      </c>
      <c r="B189" s="168">
        <v>42268</v>
      </c>
      <c r="C189" s="168"/>
      <c r="D189" s="169" t="s">
        <v>646</v>
      </c>
      <c r="E189" s="170" t="s">
        <v>587</v>
      </c>
      <c r="F189" s="171">
        <v>196.5</v>
      </c>
      <c r="G189" s="170"/>
      <c r="H189" s="170">
        <v>238</v>
      </c>
      <c r="I189" s="172">
        <v>238</v>
      </c>
      <c r="J189" s="173" t="s">
        <v>645</v>
      </c>
      <c r="K189" s="174">
        <f t="shared" si="144"/>
        <v>41.5</v>
      </c>
      <c r="L189" s="175">
        <f t="shared" si="145"/>
        <v>0.21119592875318066</v>
      </c>
      <c r="M189" s="170" t="s">
        <v>557</v>
      </c>
      <c r="N189" s="176">
        <v>42291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7">
        <v>40</v>
      </c>
      <c r="B190" s="168">
        <v>42271</v>
      </c>
      <c r="C190" s="168"/>
      <c r="D190" s="169" t="s">
        <v>586</v>
      </c>
      <c r="E190" s="170" t="s">
        <v>587</v>
      </c>
      <c r="F190" s="171">
        <v>65</v>
      </c>
      <c r="G190" s="170"/>
      <c r="H190" s="170">
        <v>82</v>
      </c>
      <c r="I190" s="172">
        <v>82</v>
      </c>
      <c r="J190" s="173" t="s">
        <v>645</v>
      </c>
      <c r="K190" s="174">
        <f t="shared" si="144"/>
        <v>17</v>
      </c>
      <c r="L190" s="175">
        <f t="shared" si="145"/>
        <v>0.26153846153846155</v>
      </c>
      <c r="M190" s="170" t="s">
        <v>557</v>
      </c>
      <c r="N190" s="176">
        <v>42578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7">
        <v>41</v>
      </c>
      <c r="B191" s="168">
        <v>42291</v>
      </c>
      <c r="C191" s="168"/>
      <c r="D191" s="169" t="s">
        <v>647</v>
      </c>
      <c r="E191" s="170" t="s">
        <v>587</v>
      </c>
      <c r="F191" s="171">
        <v>144</v>
      </c>
      <c r="G191" s="170"/>
      <c r="H191" s="170">
        <v>182.5</v>
      </c>
      <c r="I191" s="172">
        <v>181</v>
      </c>
      <c r="J191" s="173" t="s">
        <v>645</v>
      </c>
      <c r="K191" s="174">
        <f t="shared" si="144"/>
        <v>38.5</v>
      </c>
      <c r="L191" s="175">
        <f t="shared" si="145"/>
        <v>0.2673611111111111</v>
      </c>
      <c r="M191" s="170" t="s">
        <v>557</v>
      </c>
      <c r="N191" s="176">
        <v>42817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7">
        <v>42</v>
      </c>
      <c r="B192" s="168">
        <v>42291</v>
      </c>
      <c r="C192" s="168"/>
      <c r="D192" s="169" t="s">
        <v>648</v>
      </c>
      <c r="E192" s="170" t="s">
        <v>587</v>
      </c>
      <c r="F192" s="171">
        <v>264</v>
      </c>
      <c r="G192" s="170"/>
      <c r="H192" s="170">
        <v>311</v>
      </c>
      <c r="I192" s="172">
        <v>311</v>
      </c>
      <c r="J192" s="173" t="s">
        <v>645</v>
      </c>
      <c r="K192" s="174">
        <f t="shared" si="144"/>
        <v>47</v>
      </c>
      <c r="L192" s="175">
        <f t="shared" si="145"/>
        <v>0.17803030303030304</v>
      </c>
      <c r="M192" s="170" t="s">
        <v>557</v>
      </c>
      <c r="N192" s="176">
        <v>42604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7">
        <v>43</v>
      </c>
      <c r="B193" s="168">
        <v>42318</v>
      </c>
      <c r="C193" s="168"/>
      <c r="D193" s="169" t="s">
        <v>649</v>
      </c>
      <c r="E193" s="170" t="s">
        <v>559</v>
      </c>
      <c r="F193" s="171">
        <v>549.5</v>
      </c>
      <c r="G193" s="170"/>
      <c r="H193" s="170">
        <v>630</v>
      </c>
      <c r="I193" s="172">
        <v>630</v>
      </c>
      <c r="J193" s="173" t="s">
        <v>645</v>
      </c>
      <c r="K193" s="174">
        <f t="shared" si="144"/>
        <v>80.5</v>
      </c>
      <c r="L193" s="175">
        <f t="shared" si="145"/>
        <v>0.1464968152866242</v>
      </c>
      <c r="M193" s="170" t="s">
        <v>557</v>
      </c>
      <c r="N193" s="176">
        <v>42419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7">
        <v>44</v>
      </c>
      <c r="B194" s="168">
        <v>42342</v>
      </c>
      <c r="C194" s="168"/>
      <c r="D194" s="169" t="s">
        <v>650</v>
      </c>
      <c r="E194" s="170" t="s">
        <v>587</v>
      </c>
      <c r="F194" s="171">
        <v>1027.5</v>
      </c>
      <c r="G194" s="170"/>
      <c r="H194" s="170">
        <v>1315</v>
      </c>
      <c r="I194" s="172">
        <v>1250</v>
      </c>
      <c r="J194" s="173" t="s">
        <v>645</v>
      </c>
      <c r="K194" s="174">
        <f t="shared" si="144"/>
        <v>287.5</v>
      </c>
      <c r="L194" s="175">
        <f t="shared" si="145"/>
        <v>0.27980535279805352</v>
      </c>
      <c r="M194" s="170" t="s">
        <v>557</v>
      </c>
      <c r="N194" s="176">
        <v>43244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7">
        <v>45</v>
      </c>
      <c r="B195" s="168">
        <v>42367</v>
      </c>
      <c r="C195" s="168"/>
      <c r="D195" s="169" t="s">
        <v>651</v>
      </c>
      <c r="E195" s="170" t="s">
        <v>587</v>
      </c>
      <c r="F195" s="171">
        <v>465</v>
      </c>
      <c r="G195" s="170"/>
      <c r="H195" s="170">
        <v>540</v>
      </c>
      <c r="I195" s="172">
        <v>540</v>
      </c>
      <c r="J195" s="173" t="s">
        <v>645</v>
      </c>
      <c r="K195" s="174">
        <f t="shared" si="144"/>
        <v>75</v>
      </c>
      <c r="L195" s="175">
        <f t="shared" si="145"/>
        <v>0.16129032258064516</v>
      </c>
      <c r="M195" s="170" t="s">
        <v>557</v>
      </c>
      <c r="N195" s="176">
        <v>42530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7">
        <v>46</v>
      </c>
      <c r="B196" s="168">
        <v>42380</v>
      </c>
      <c r="C196" s="168"/>
      <c r="D196" s="169" t="s">
        <v>372</v>
      </c>
      <c r="E196" s="170" t="s">
        <v>559</v>
      </c>
      <c r="F196" s="171">
        <v>81</v>
      </c>
      <c r="G196" s="170"/>
      <c r="H196" s="170">
        <v>110</v>
      </c>
      <c r="I196" s="172">
        <v>110</v>
      </c>
      <c r="J196" s="173" t="s">
        <v>645</v>
      </c>
      <c r="K196" s="174">
        <f t="shared" si="144"/>
        <v>29</v>
      </c>
      <c r="L196" s="175">
        <f t="shared" si="145"/>
        <v>0.35802469135802467</v>
      </c>
      <c r="M196" s="170" t="s">
        <v>557</v>
      </c>
      <c r="N196" s="176">
        <v>42745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7">
        <v>47</v>
      </c>
      <c r="B197" s="168">
        <v>42382</v>
      </c>
      <c r="C197" s="168"/>
      <c r="D197" s="169" t="s">
        <v>652</v>
      </c>
      <c r="E197" s="170" t="s">
        <v>559</v>
      </c>
      <c r="F197" s="171">
        <v>417.5</v>
      </c>
      <c r="G197" s="170"/>
      <c r="H197" s="170">
        <v>547</v>
      </c>
      <c r="I197" s="172">
        <v>535</v>
      </c>
      <c r="J197" s="173" t="s">
        <v>645</v>
      </c>
      <c r="K197" s="174">
        <f t="shared" si="144"/>
        <v>129.5</v>
      </c>
      <c r="L197" s="175">
        <f t="shared" si="145"/>
        <v>0.31017964071856285</v>
      </c>
      <c r="M197" s="170" t="s">
        <v>557</v>
      </c>
      <c r="N197" s="176">
        <v>42578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67">
        <v>48</v>
      </c>
      <c r="B198" s="168">
        <v>42408</v>
      </c>
      <c r="C198" s="168"/>
      <c r="D198" s="169" t="s">
        <v>653</v>
      </c>
      <c r="E198" s="170" t="s">
        <v>587</v>
      </c>
      <c r="F198" s="171">
        <v>650</v>
      </c>
      <c r="G198" s="170"/>
      <c r="H198" s="170">
        <v>800</v>
      </c>
      <c r="I198" s="172">
        <v>800</v>
      </c>
      <c r="J198" s="173" t="s">
        <v>645</v>
      </c>
      <c r="K198" s="174">
        <f t="shared" si="144"/>
        <v>150</v>
      </c>
      <c r="L198" s="175">
        <f t="shared" si="145"/>
        <v>0.23076923076923078</v>
      </c>
      <c r="M198" s="170" t="s">
        <v>557</v>
      </c>
      <c r="N198" s="176">
        <v>43154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7">
        <v>49</v>
      </c>
      <c r="B199" s="168">
        <v>42433</v>
      </c>
      <c r="C199" s="168"/>
      <c r="D199" s="169" t="s">
        <v>209</v>
      </c>
      <c r="E199" s="170" t="s">
        <v>587</v>
      </c>
      <c r="F199" s="171">
        <v>437.5</v>
      </c>
      <c r="G199" s="170"/>
      <c r="H199" s="170">
        <v>504.5</v>
      </c>
      <c r="I199" s="172">
        <v>522</v>
      </c>
      <c r="J199" s="173" t="s">
        <v>654</v>
      </c>
      <c r="K199" s="174">
        <f t="shared" si="144"/>
        <v>67</v>
      </c>
      <c r="L199" s="175">
        <f t="shared" si="145"/>
        <v>0.15314285714285714</v>
      </c>
      <c r="M199" s="170" t="s">
        <v>557</v>
      </c>
      <c r="N199" s="176">
        <v>42480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67">
        <v>50</v>
      </c>
      <c r="B200" s="168">
        <v>42438</v>
      </c>
      <c r="C200" s="168"/>
      <c r="D200" s="169" t="s">
        <v>655</v>
      </c>
      <c r="E200" s="170" t="s">
        <v>587</v>
      </c>
      <c r="F200" s="171">
        <v>189.5</v>
      </c>
      <c r="G200" s="170"/>
      <c r="H200" s="170">
        <v>218</v>
      </c>
      <c r="I200" s="172">
        <v>218</v>
      </c>
      <c r="J200" s="173" t="s">
        <v>645</v>
      </c>
      <c r="K200" s="174">
        <f t="shared" si="144"/>
        <v>28.5</v>
      </c>
      <c r="L200" s="175">
        <f t="shared" si="145"/>
        <v>0.15039577836411611</v>
      </c>
      <c r="M200" s="170" t="s">
        <v>557</v>
      </c>
      <c r="N200" s="176">
        <v>43034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7">
        <v>51</v>
      </c>
      <c r="B201" s="178">
        <v>42471</v>
      </c>
      <c r="C201" s="178"/>
      <c r="D201" s="186" t="s">
        <v>656</v>
      </c>
      <c r="E201" s="181" t="s">
        <v>587</v>
      </c>
      <c r="F201" s="181">
        <v>36.5</v>
      </c>
      <c r="G201" s="182"/>
      <c r="H201" s="182">
        <v>15.85</v>
      </c>
      <c r="I201" s="182">
        <v>60</v>
      </c>
      <c r="J201" s="183" t="s">
        <v>657</v>
      </c>
      <c r="K201" s="184">
        <f t="shared" si="144"/>
        <v>-20.65</v>
      </c>
      <c r="L201" s="185">
        <f t="shared" si="145"/>
        <v>-0.5657534246575342</v>
      </c>
      <c r="M201" s="181" t="s">
        <v>569</v>
      </c>
      <c r="N201" s="189">
        <v>43627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7">
        <v>52</v>
      </c>
      <c r="B202" s="168">
        <v>42472</v>
      </c>
      <c r="C202" s="168"/>
      <c r="D202" s="169" t="s">
        <v>658</v>
      </c>
      <c r="E202" s="170" t="s">
        <v>587</v>
      </c>
      <c r="F202" s="171">
        <v>93</v>
      </c>
      <c r="G202" s="170"/>
      <c r="H202" s="170">
        <v>149</v>
      </c>
      <c r="I202" s="172">
        <v>140</v>
      </c>
      <c r="J202" s="173" t="s">
        <v>659</v>
      </c>
      <c r="K202" s="174">
        <f t="shared" si="144"/>
        <v>56</v>
      </c>
      <c r="L202" s="175">
        <f t="shared" si="145"/>
        <v>0.60215053763440862</v>
      </c>
      <c r="M202" s="170" t="s">
        <v>557</v>
      </c>
      <c r="N202" s="176">
        <v>42740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67">
        <v>53</v>
      </c>
      <c r="B203" s="168">
        <v>42472</v>
      </c>
      <c r="C203" s="168"/>
      <c r="D203" s="169" t="s">
        <v>660</v>
      </c>
      <c r="E203" s="170" t="s">
        <v>587</v>
      </c>
      <c r="F203" s="171">
        <v>130</v>
      </c>
      <c r="G203" s="170"/>
      <c r="H203" s="170">
        <v>150</v>
      </c>
      <c r="I203" s="172" t="s">
        <v>661</v>
      </c>
      <c r="J203" s="173" t="s">
        <v>645</v>
      </c>
      <c r="K203" s="174">
        <f t="shared" si="144"/>
        <v>20</v>
      </c>
      <c r="L203" s="175">
        <f t="shared" si="145"/>
        <v>0.15384615384615385</v>
      </c>
      <c r="M203" s="170" t="s">
        <v>557</v>
      </c>
      <c r="N203" s="176">
        <v>42564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7">
        <v>54</v>
      </c>
      <c r="B204" s="168">
        <v>42473</v>
      </c>
      <c r="C204" s="168"/>
      <c r="D204" s="169" t="s">
        <v>662</v>
      </c>
      <c r="E204" s="170" t="s">
        <v>587</v>
      </c>
      <c r="F204" s="171">
        <v>196</v>
      </c>
      <c r="G204" s="170"/>
      <c r="H204" s="170">
        <v>299</v>
      </c>
      <c r="I204" s="172">
        <v>299</v>
      </c>
      <c r="J204" s="173" t="s">
        <v>645</v>
      </c>
      <c r="K204" s="174">
        <v>103</v>
      </c>
      <c r="L204" s="175">
        <v>0.52551020408163296</v>
      </c>
      <c r="M204" s="170" t="s">
        <v>557</v>
      </c>
      <c r="N204" s="176">
        <v>42620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7">
        <v>55</v>
      </c>
      <c r="B205" s="168">
        <v>42473</v>
      </c>
      <c r="C205" s="168"/>
      <c r="D205" s="169" t="s">
        <v>663</v>
      </c>
      <c r="E205" s="170" t="s">
        <v>587</v>
      </c>
      <c r="F205" s="171">
        <v>88</v>
      </c>
      <c r="G205" s="170"/>
      <c r="H205" s="170">
        <v>103</v>
      </c>
      <c r="I205" s="172">
        <v>103</v>
      </c>
      <c r="J205" s="173" t="s">
        <v>645</v>
      </c>
      <c r="K205" s="174">
        <v>15</v>
      </c>
      <c r="L205" s="175">
        <v>0.170454545454545</v>
      </c>
      <c r="M205" s="170" t="s">
        <v>557</v>
      </c>
      <c r="N205" s="176">
        <v>42530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7">
        <v>56</v>
      </c>
      <c r="B206" s="168">
        <v>42492</v>
      </c>
      <c r="C206" s="168"/>
      <c r="D206" s="169" t="s">
        <v>664</v>
      </c>
      <c r="E206" s="170" t="s">
        <v>587</v>
      </c>
      <c r="F206" s="171">
        <v>127.5</v>
      </c>
      <c r="G206" s="170"/>
      <c r="H206" s="170">
        <v>148</v>
      </c>
      <c r="I206" s="172" t="s">
        <v>665</v>
      </c>
      <c r="J206" s="173" t="s">
        <v>645</v>
      </c>
      <c r="K206" s="174">
        <f>H206-F206</f>
        <v>20.5</v>
      </c>
      <c r="L206" s="175">
        <f>K206/F206</f>
        <v>0.16078431372549021</v>
      </c>
      <c r="M206" s="170" t="s">
        <v>557</v>
      </c>
      <c r="N206" s="176">
        <v>42564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7">
        <v>57</v>
      </c>
      <c r="B207" s="168">
        <v>42493</v>
      </c>
      <c r="C207" s="168"/>
      <c r="D207" s="169" t="s">
        <v>666</v>
      </c>
      <c r="E207" s="170" t="s">
        <v>587</v>
      </c>
      <c r="F207" s="171">
        <v>675</v>
      </c>
      <c r="G207" s="170"/>
      <c r="H207" s="170">
        <v>815</v>
      </c>
      <c r="I207" s="172" t="s">
        <v>667</v>
      </c>
      <c r="J207" s="173" t="s">
        <v>645</v>
      </c>
      <c r="K207" s="174">
        <f>H207-F207</f>
        <v>140</v>
      </c>
      <c r="L207" s="175">
        <f>K207/F207</f>
        <v>0.2074074074074074</v>
      </c>
      <c r="M207" s="170" t="s">
        <v>557</v>
      </c>
      <c r="N207" s="176">
        <v>43154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7">
        <v>58</v>
      </c>
      <c r="B208" s="178">
        <v>42522</v>
      </c>
      <c r="C208" s="178"/>
      <c r="D208" s="179" t="s">
        <v>668</v>
      </c>
      <c r="E208" s="180" t="s">
        <v>587</v>
      </c>
      <c r="F208" s="181">
        <v>500</v>
      </c>
      <c r="G208" s="181"/>
      <c r="H208" s="182">
        <v>232.5</v>
      </c>
      <c r="I208" s="182" t="s">
        <v>669</v>
      </c>
      <c r="J208" s="183" t="s">
        <v>670</v>
      </c>
      <c r="K208" s="184">
        <f>H208-F208</f>
        <v>-267.5</v>
      </c>
      <c r="L208" s="185">
        <f>K208/F208</f>
        <v>-0.53500000000000003</v>
      </c>
      <c r="M208" s="181" t="s">
        <v>569</v>
      </c>
      <c r="N208" s="178">
        <v>43735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7">
        <v>59</v>
      </c>
      <c r="B209" s="168">
        <v>42527</v>
      </c>
      <c r="C209" s="168"/>
      <c r="D209" s="169" t="s">
        <v>512</v>
      </c>
      <c r="E209" s="170" t="s">
        <v>587</v>
      </c>
      <c r="F209" s="171">
        <v>110</v>
      </c>
      <c r="G209" s="170"/>
      <c r="H209" s="170">
        <v>126.5</v>
      </c>
      <c r="I209" s="172">
        <v>125</v>
      </c>
      <c r="J209" s="173" t="s">
        <v>596</v>
      </c>
      <c r="K209" s="174">
        <f>H209-F209</f>
        <v>16.5</v>
      </c>
      <c r="L209" s="175">
        <f>K209/F209</f>
        <v>0.15</v>
      </c>
      <c r="M209" s="170" t="s">
        <v>557</v>
      </c>
      <c r="N209" s="176">
        <v>42552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67">
        <v>60</v>
      </c>
      <c r="B210" s="168">
        <v>42538</v>
      </c>
      <c r="C210" s="168"/>
      <c r="D210" s="169" t="s">
        <v>671</v>
      </c>
      <c r="E210" s="170" t="s">
        <v>587</v>
      </c>
      <c r="F210" s="171">
        <v>44</v>
      </c>
      <c r="G210" s="170"/>
      <c r="H210" s="170">
        <v>69.5</v>
      </c>
      <c r="I210" s="172">
        <v>69.5</v>
      </c>
      <c r="J210" s="173" t="s">
        <v>672</v>
      </c>
      <c r="K210" s="174">
        <f>H210-F210</f>
        <v>25.5</v>
      </c>
      <c r="L210" s="175">
        <f>K210/F210</f>
        <v>0.57954545454545459</v>
      </c>
      <c r="M210" s="170" t="s">
        <v>557</v>
      </c>
      <c r="N210" s="176">
        <v>42977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7">
        <v>61</v>
      </c>
      <c r="B211" s="168">
        <v>42549</v>
      </c>
      <c r="C211" s="168"/>
      <c r="D211" s="169" t="s">
        <v>673</v>
      </c>
      <c r="E211" s="170" t="s">
        <v>587</v>
      </c>
      <c r="F211" s="171">
        <v>262.5</v>
      </c>
      <c r="G211" s="170"/>
      <c r="H211" s="170">
        <v>340</v>
      </c>
      <c r="I211" s="172">
        <v>333</v>
      </c>
      <c r="J211" s="173" t="s">
        <v>674</v>
      </c>
      <c r="K211" s="174">
        <v>77.5</v>
      </c>
      <c r="L211" s="175">
        <v>0.29523809523809502</v>
      </c>
      <c r="M211" s="170" t="s">
        <v>557</v>
      </c>
      <c r="N211" s="176">
        <v>43017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7">
        <v>62</v>
      </c>
      <c r="B212" s="168">
        <v>42549</v>
      </c>
      <c r="C212" s="168"/>
      <c r="D212" s="169" t="s">
        <v>675</v>
      </c>
      <c r="E212" s="170" t="s">
        <v>587</v>
      </c>
      <c r="F212" s="171">
        <v>840</v>
      </c>
      <c r="G212" s="170"/>
      <c r="H212" s="170">
        <v>1230</v>
      </c>
      <c r="I212" s="172">
        <v>1230</v>
      </c>
      <c r="J212" s="173" t="s">
        <v>645</v>
      </c>
      <c r="K212" s="174">
        <v>390</v>
      </c>
      <c r="L212" s="175">
        <v>0.46428571428571402</v>
      </c>
      <c r="M212" s="170" t="s">
        <v>557</v>
      </c>
      <c r="N212" s="176">
        <v>42649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0">
        <v>63</v>
      </c>
      <c r="B213" s="191">
        <v>42556</v>
      </c>
      <c r="C213" s="191"/>
      <c r="D213" s="192" t="s">
        <v>676</v>
      </c>
      <c r="E213" s="193" t="s">
        <v>587</v>
      </c>
      <c r="F213" s="193">
        <v>395</v>
      </c>
      <c r="G213" s="194"/>
      <c r="H213" s="194">
        <f>(468.5+342.5)/2</f>
        <v>405.5</v>
      </c>
      <c r="I213" s="194">
        <v>510</v>
      </c>
      <c r="J213" s="195" t="s">
        <v>677</v>
      </c>
      <c r="K213" s="196">
        <f t="shared" ref="K213:K219" si="146">H213-F213</f>
        <v>10.5</v>
      </c>
      <c r="L213" s="197">
        <f t="shared" ref="L213:L219" si="147">K213/F213</f>
        <v>2.6582278481012658E-2</v>
      </c>
      <c r="M213" s="193" t="s">
        <v>678</v>
      </c>
      <c r="N213" s="191">
        <v>43606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7">
        <v>64</v>
      </c>
      <c r="B214" s="178">
        <v>42584</v>
      </c>
      <c r="C214" s="178"/>
      <c r="D214" s="179" t="s">
        <v>679</v>
      </c>
      <c r="E214" s="180" t="s">
        <v>559</v>
      </c>
      <c r="F214" s="181">
        <f>169.5-12.8</f>
        <v>156.69999999999999</v>
      </c>
      <c r="G214" s="181"/>
      <c r="H214" s="182">
        <v>77</v>
      </c>
      <c r="I214" s="182" t="s">
        <v>680</v>
      </c>
      <c r="J214" s="183" t="s">
        <v>681</v>
      </c>
      <c r="K214" s="184">
        <f t="shared" si="146"/>
        <v>-79.699999999999989</v>
      </c>
      <c r="L214" s="185">
        <f t="shared" si="147"/>
        <v>-0.50861518825781749</v>
      </c>
      <c r="M214" s="181" t="s">
        <v>569</v>
      </c>
      <c r="N214" s="178">
        <v>43522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7">
        <v>65</v>
      </c>
      <c r="B215" s="178">
        <v>42586</v>
      </c>
      <c r="C215" s="178"/>
      <c r="D215" s="179" t="s">
        <v>682</v>
      </c>
      <c r="E215" s="180" t="s">
        <v>587</v>
      </c>
      <c r="F215" s="181">
        <v>400</v>
      </c>
      <c r="G215" s="181"/>
      <c r="H215" s="182">
        <v>305</v>
      </c>
      <c r="I215" s="182">
        <v>475</v>
      </c>
      <c r="J215" s="183" t="s">
        <v>683</v>
      </c>
      <c r="K215" s="184">
        <f t="shared" si="146"/>
        <v>-95</v>
      </c>
      <c r="L215" s="185">
        <f t="shared" si="147"/>
        <v>-0.23749999999999999</v>
      </c>
      <c r="M215" s="181" t="s">
        <v>569</v>
      </c>
      <c r="N215" s="178">
        <v>43606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7">
        <v>66</v>
      </c>
      <c r="B216" s="168">
        <v>42593</v>
      </c>
      <c r="C216" s="168"/>
      <c r="D216" s="169" t="s">
        <v>684</v>
      </c>
      <c r="E216" s="170" t="s">
        <v>587</v>
      </c>
      <c r="F216" s="171">
        <v>86.5</v>
      </c>
      <c r="G216" s="170"/>
      <c r="H216" s="170">
        <v>130</v>
      </c>
      <c r="I216" s="172">
        <v>130</v>
      </c>
      <c r="J216" s="173" t="s">
        <v>685</v>
      </c>
      <c r="K216" s="174">
        <f t="shared" si="146"/>
        <v>43.5</v>
      </c>
      <c r="L216" s="175">
        <f t="shared" si="147"/>
        <v>0.50289017341040465</v>
      </c>
      <c r="M216" s="170" t="s">
        <v>557</v>
      </c>
      <c r="N216" s="176">
        <v>43091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7">
        <v>67</v>
      </c>
      <c r="B217" s="178">
        <v>42600</v>
      </c>
      <c r="C217" s="178"/>
      <c r="D217" s="179" t="s">
        <v>109</v>
      </c>
      <c r="E217" s="180" t="s">
        <v>587</v>
      </c>
      <c r="F217" s="181">
        <v>133.5</v>
      </c>
      <c r="G217" s="181"/>
      <c r="H217" s="182">
        <v>126.5</v>
      </c>
      <c r="I217" s="182">
        <v>178</v>
      </c>
      <c r="J217" s="183" t="s">
        <v>686</v>
      </c>
      <c r="K217" s="184">
        <f t="shared" si="146"/>
        <v>-7</v>
      </c>
      <c r="L217" s="185">
        <f t="shared" si="147"/>
        <v>-5.2434456928838954E-2</v>
      </c>
      <c r="M217" s="181" t="s">
        <v>569</v>
      </c>
      <c r="N217" s="178">
        <v>42615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7">
        <v>68</v>
      </c>
      <c r="B218" s="168">
        <v>42613</v>
      </c>
      <c r="C218" s="168"/>
      <c r="D218" s="169" t="s">
        <v>687</v>
      </c>
      <c r="E218" s="170" t="s">
        <v>587</v>
      </c>
      <c r="F218" s="171">
        <v>560</v>
      </c>
      <c r="G218" s="170"/>
      <c r="H218" s="170">
        <v>725</v>
      </c>
      <c r="I218" s="172">
        <v>725</v>
      </c>
      <c r="J218" s="173" t="s">
        <v>589</v>
      </c>
      <c r="K218" s="174">
        <f t="shared" si="146"/>
        <v>165</v>
      </c>
      <c r="L218" s="175">
        <f t="shared" si="147"/>
        <v>0.29464285714285715</v>
      </c>
      <c r="M218" s="170" t="s">
        <v>557</v>
      </c>
      <c r="N218" s="176">
        <v>42456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7">
        <v>69</v>
      </c>
      <c r="B219" s="168">
        <v>42614</v>
      </c>
      <c r="C219" s="168"/>
      <c r="D219" s="169" t="s">
        <v>688</v>
      </c>
      <c r="E219" s="170" t="s">
        <v>587</v>
      </c>
      <c r="F219" s="171">
        <v>160.5</v>
      </c>
      <c r="G219" s="170"/>
      <c r="H219" s="170">
        <v>210</v>
      </c>
      <c r="I219" s="172">
        <v>210</v>
      </c>
      <c r="J219" s="173" t="s">
        <v>589</v>
      </c>
      <c r="K219" s="174">
        <f t="shared" si="146"/>
        <v>49.5</v>
      </c>
      <c r="L219" s="175">
        <f t="shared" si="147"/>
        <v>0.30841121495327101</v>
      </c>
      <c r="M219" s="170" t="s">
        <v>557</v>
      </c>
      <c r="N219" s="176">
        <v>42871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67">
        <v>70</v>
      </c>
      <c r="B220" s="168">
        <v>42646</v>
      </c>
      <c r="C220" s="168"/>
      <c r="D220" s="169" t="s">
        <v>386</v>
      </c>
      <c r="E220" s="170" t="s">
        <v>587</v>
      </c>
      <c r="F220" s="171">
        <v>430</v>
      </c>
      <c r="G220" s="170"/>
      <c r="H220" s="170">
        <v>596</v>
      </c>
      <c r="I220" s="172">
        <v>575</v>
      </c>
      <c r="J220" s="173" t="s">
        <v>689</v>
      </c>
      <c r="K220" s="174">
        <v>166</v>
      </c>
      <c r="L220" s="175">
        <v>0.38604651162790699</v>
      </c>
      <c r="M220" s="170" t="s">
        <v>557</v>
      </c>
      <c r="N220" s="176">
        <v>42769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67">
        <v>71</v>
      </c>
      <c r="B221" s="168">
        <v>42657</v>
      </c>
      <c r="C221" s="168"/>
      <c r="D221" s="169" t="s">
        <v>690</v>
      </c>
      <c r="E221" s="170" t="s">
        <v>587</v>
      </c>
      <c r="F221" s="171">
        <v>280</v>
      </c>
      <c r="G221" s="170"/>
      <c r="H221" s="170">
        <v>345</v>
      </c>
      <c r="I221" s="172">
        <v>345</v>
      </c>
      <c r="J221" s="173" t="s">
        <v>589</v>
      </c>
      <c r="K221" s="174">
        <f t="shared" ref="K221:K226" si="148">H221-F221</f>
        <v>65</v>
      </c>
      <c r="L221" s="175">
        <f>K221/F221</f>
        <v>0.23214285714285715</v>
      </c>
      <c r="M221" s="170" t="s">
        <v>557</v>
      </c>
      <c r="N221" s="176">
        <v>42814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7">
        <v>72</v>
      </c>
      <c r="B222" s="168">
        <v>42657</v>
      </c>
      <c r="C222" s="168"/>
      <c r="D222" s="169" t="s">
        <v>691</v>
      </c>
      <c r="E222" s="170" t="s">
        <v>587</v>
      </c>
      <c r="F222" s="171">
        <v>245</v>
      </c>
      <c r="G222" s="170"/>
      <c r="H222" s="170">
        <v>325.5</v>
      </c>
      <c r="I222" s="172">
        <v>330</v>
      </c>
      <c r="J222" s="173" t="s">
        <v>692</v>
      </c>
      <c r="K222" s="174">
        <f t="shared" si="148"/>
        <v>80.5</v>
      </c>
      <c r="L222" s="175">
        <f>K222/F222</f>
        <v>0.32857142857142857</v>
      </c>
      <c r="M222" s="170" t="s">
        <v>557</v>
      </c>
      <c r="N222" s="176">
        <v>42769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67">
        <v>73</v>
      </c>
      <c r="B223" s="168">
        <v>42660</v>
      </c>
      <c r="C223" s="168"/>
      <c r="D223" s="169" t="s">
        <v>339</v>
      </c>
      <c r="E223" s="170" t="s">
        <v>587</v>
      </c>
      <c r="F223" s="171">
        <v>125</v>
      </c>
      <c r="G223" s="170"/>
      <c r="H223" s="170">
        <v>160</v>
      </c>
      <c r="I223" s="172">
        <v>160</v>
      </c>
      <c r="J223" s="173" t="s">
        <v>645</v>
      </c>
      <c r="K223" s="174">
        <f t="shared" si="148"/>
        <v>35</v>
      </c>
      <c r="L223" s="175">
        <v>0.28000000000000003</v>
      </c>
      <c r="M223" s="170" t="s">
        <v>557</v>
      </c>
      <c r="N223" s="176">
        <v>42803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67">
        <v>74</v>
      </c>
      <c r="B224" s="168">
        <v>42660</v>
      </c>
      <c r="C224" s="168"/>
      <c r="D224" s="169" t="s">
        <v>446</v>
      </c>
      <c r="E224" s="170" t="s">
        <v>587</v>
      </c>
      <c r="F224" s="171">
        <v>114</v>
      </c>
      <c r="G224" s="170"/>
      <c r="H224" s="170">
        <v>145</v>
      </c>
      <c r="I224" s="172">
        <v>145</v>
      </c>
      <c r="J224" s="173" t="s">
        <v>645</v>
      </c>
      <c r="K224" s="174">
        <f t="shared" si="148"/>
        <v>31</v>
      </c>
      <c r="L224" s="175">
        <f>K224/F224</f>
        <v>0.27192982456140352</v>
      </c>
      <c r="M224" s="170" t="s">
        <v>557</v>
      </c>
      <c r="N224" s="176">
        <v>42859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7">
        <v>75</v>
      </c>
      <c r="B225" s="168">
        <v>42660</v>
      </c>
      <c r="C225" s="168"/>
      <c r="D225" s="169" t="s">
        <v>693</v>
      </c>
      <c r="E225" s="170" t="s">
        <v>587</v>
      </c>
      <c r="F225" s="171">
        <v>212</v>
      </c>
      <c r="G225" s="170"/>
      <c r="H225" s="170">
        <v>280</v>
      </c>
      <c r="I225" s="172">
        <v>276</v>
      </c>
      <c r="J225" s="173" t="s">
        <v>694</v>
      </c>
      <c r="K225" s="174">
        <f t="shared" si="148"/>
        <v>68</v>
      </c>
      <c r="L225" s="175">
        <f>K225/F225</f>
        <v>0.32075471698113206</v>
      </c>
      <c r="M225" s="170" t="s">
        <v>557</v>
      </c>
      <c r="N225" s="176">
        <v>42858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67">
        <v>76</v>
      </c>
      <c r="B226" s="168">
        <v>42678</v>
      </c>
      <c r="C226" s="168"/>
      <c r="D226" s="169" t="s">
        <v>436</v>
      </c>
      <c r="E226" s="170" t="s">
        <v>587</v>
      </c>
      <c r="F226" s="171">
        <v>155</v>
      </c>
      <c r="G226" s="170"/>
      <c r="H226" s="170">
        <v>210</v>
      </c>
      <c r="I226" s="172">
        <v>210</v>
      </c>
      <c r="J226" s="173" t="s">
        <v>695</v>
      </c>
      <c r="K226" s="174">
        <f t="shared" si="148"/>
        <v>55</v>
      </c>
      <c r="L226" s="175">
        <f>K226/F226</f>
        <v>0.35483870967741937</v>
      </c>
      <c r="M226" s="170" t="s">
        <v>557</v>
      </c>
      <c r="N226" s="176">
        <v>42944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7">
        <v>77</v>
      </c>
      <c r="B227" s="178">
        <v>42710</v>
      </c>
      <c r="C227" s="178"/>
      <c r="D227" s="179" t="s">
        <v>696</v>
      </c>
      <c r="E227" s="180" t="s">
        <v>587</v>
      </c>
      <c r="F227" s="181">
        <v>150.5</v>
      </c>
      <c r="G227" s="181"/>
      <c r="H227" s="182">
        <v>72.5</v>
      </c>
      <c r="I227" s="182">
        <v>174</v>
      </c>
      <c r="J227" s="183" t="s">
        <v>697</v>
      </c>
      <c r="K227" s="184">
        <v>-78</v>
      </c>
      <c r="L227" s="185">
        <v>-0.51827242524916906</v>
      </c>
      <c r="M227" s="181" t="s">
        <v>569</v>
      </c>
      <c r="N227" s="178">
        <v>43333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67">
        <v>78</v>
      </c>
      <c r="B228" s="168">
        <v>42712</v>
      </c>
      <c r="C228" s="168"/>
      <c r="D228" s="169" t="s">
        <v>698</v>
      </c>
      <c r="E228" s="170" t="s">
        <v>587</v>
      </c>
      <c r="F228" s="171">
        <v>380</v>
      </c>
      <c r="G228" s="170"/>
      <c r="H228" s="170">
        <v>478</v>
      </c>
      <c r="I228" s="172">
        <v>468</v>
      </c>
      <c r="J228" s="173" t="s">
        <v>645</v>
      </c>
      <c r="K228" s="174">
        <f>H228-F228</f>
        <v>98</v>
      </c>
      <c r="L228" s="175">
        <f>K228/F228</f>
        <v>0.25789473684210529</v>
      </c>
      <c r="M228" s="170" t="s">
        <v>557</v>
      </c>
      <c r="N228" s="176">
        <v>43025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67">
        <v>79</v>
      </c>
      <c r="B229" s="168">
        <v>42734</v>
      </c>
      <c r="C229" s="168"/>
      <c r="D229" s="169" t="s">
        <v>108</v>
      </c>
      <c r="E229" s="170" t="s">
        <v>587</v>
      </c>
      <c r="F229" s="171">
        <v>305</v>
      </c>
      <c r="G229" s="170"/>
      <c r="H229" s="170">
        <v>375</v>
      </c>
      <c r="I229" s="172">
        <v>375</v>
      </c>
      <c r="J229" s="173" t="s">
        <v>645</v>
      </c>
      <c r="K229" s="174">
        <f>H229-F229</f>
        <v>70</v>
      </c>
      <c r="L229" s="175">
        <f>K229/F229</f>
        <v>0.22950819672131148</v>
      </c>
      <c r="M229" s="170" t="s">
        <v>557</v>
      </c>
      <c r="N229" s="176">
        <v>42768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67">
        <v>80</v>
      </c>
      <c r="B230" s="168">
        <v>42739</v>
      </c>
      <c r="C230" s="168"/>
      <c r="D230" s="169" t="s">
        <v>94</v>
      </c>
      <c r="E230" s="170" t="s">
        <v>587</v>
      </c>
      <c r="F230" s="171">
        <v>99.5</v>
      </c>
      <c r="G230" s="170"/>
      <c r="H230" s="170">
        <v>158</v>
      </c>
      <c r="I230" s="172">
        <v>158</v>
      </c>
      <c r="J230" s="173" t="s">
        <v>645</v>
      </c>
      <c r="K230" s="174">
        <f>H230-F230</f>
        <v>58.5</v>
      </c>
      <c r="L230" s="175">
        <f>K230/F230</f>
        <v>0.5879396984924623</v>
      </c>
      <c r="M230" s="170" t="s">
        <v>557</v>
      </c>
      <c r="N230" s="176">
        <v>42898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67">
        <v>81</v>
      </c>
      <c r="B231" s="168">
        <v>42739</v>
      </c>
      <c r="C231" s="168"/>
      <c r="D231" s="169" t="s">
        <v>94</v>
      </c>
      <c r="E231" s="170" t="s">
        <v>587</v>
      </c>
      <c r="F231" s="171">
        <v>99.5</v>
      </c>
      <c r="G231" s="170"/>
      <c r="H231" s="170">
        <v>158</v>
      </c>
      <c r="I231" s="172">
        <v>158</v>
      </c>
      <c r="J231" s="173" t="s">
        <v>645</v>
      </c>
      <c r="K231" s="174">
        <v>58.5</v>
      </c>
      <c r="L231" s="175">
        <v>0.58793969849246197</v>
      </c>
      <c r="M231" s="170" t="s">
        <v>557</v>
      </c>
      <c r="N231" s="176">
        <v>42898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67">
        <v>82</v>
      </c>
      <c r="B232" s="168">
        <v>42786</v>
      </c>
      <c r="C232" s="168"/>
      <c r="D232" s="169" t="s">
        <v>184</v>
      </c>
      <c r="E232" s="170" t="s">
        <v>587</v>
      </c>
      <c r="F232" s="171">
        <v>140.5</v>
      </c>
      <c r="G232" s="170"/>
      <c r="H232" s="170">
        <v>220</v>
      </c>
      <c r="I232" s="172">
        <v>220</v>
      </c>
      <c r="J232" s="173" t="s">
        <v>645</v>
      </c>
      <c r="K232" s="174">
        <f>H232-F232</f>
        <v>79.5</v>
      </c>
      <c r="L232" s="175">
        <f>K232/F232</f>
        <v>0.5658362989323843</v>
      </c>
      <c r="M232" s="170" t="s">
        <v>557</v>
      </c>
      <c r="N232" s="176">
        <v>42864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67">
        <v>83</v>
      </c>
      <c r="B233" s="168">
        <v>42786</v>
      </c>
      <c r="C233" s="168"/>
      <c r="D233" s="169" t="s">
        <v>699</v>
      </c>
      <c r="E233" s="170" t="s">
        <v>587</v>
      </c>
      <c r="F233" s="171">
        <v>202.5</v>
      </c>
      <c r="G233" s="170"/>
      <c r="H233" s="170">
        <v>234</v>
      </c>
      <c r="I233" s="172">
        <v>234</v>
      </c>
      <c r="J233" s="173" t="s">
        <v>645</v>
      </c>
      <c r="K233" s="174">
        <v>31.5</v>
      </c>
      <c r="L233" s="175">
        <v>0.155555555555556</v>
      </c>
      <c r="M233" s="170" t="s">
        <v>557</v>
      </c>
      <c r="N233" s="176">
        <v>42836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67">
        <v>84</v>
      </c>
      <c r="B234" s="168">
        <v>42818</v>
      </c>
      <c r="C234" s="168"/>
      <c r="D234" s="169" t="s">
        <v>700</v>
      </c>
      <c r="E234" s="170" t="s">
        <v>587</v>
      </c>
      <c r="F234" s="171">
        <v>300.5</v>
      </c>
      <c r="G234" s="170"/>
      <c r="H234" s="170">
        <v>417.5</v>
      </c>
      <c r="I234" s="172">
        <v>420</v>
      </c>
      <c r="J234" s="173" t="s">
        <v>701</v>
      </c>
      <c r="K234" s="174">
        <f>H234-F234</f>
        <v>117</v>
      </c>
      <c r="L234" s="175">
        <f>K234/F234</f>
        <v>0.38935108153078202</v>
      </c>
      <c r="M234" s="170" t="s">
        <v>557</v>
      </c>
      <c r="N234" s="176">
        <v>43070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67">
        <v>85</v>
      </c>
      <c r="B235" s="168">
        <v>42818</v>
      </c>
      <c r="C235" s="168"/>
      <c r="D235" s="169" t="s">
        <v>675</v>
      </c>
      <c r="E235" s="170" t="s">
        <v>587</v>
      </c>
      <c r="F235" s="171">
        <v>850</v>
      </c>
      <c r="G235" s="170"/>
      <c r="H235" s="170">
        <v>1042.5</v>
      </c>
      <c r="I235" s="172">
        <v>1023</v>
      </c>
      <c r="J235" s="173" t="s">
        <v>702</v>
      </c>
      <c r="K235" s="174">
        <v>192.5</v>
      </c>
      <c r="L235" s="175">
        <v>0.22647058823529401</v>
      </c>
      <c r="M235" s="170" t="s">
        <v>557</v>
      </c>
      <c r="N235" s="176">
        <v>42830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67">
        <v>86</v>
      </c>
      <c r="B236" s="168">
        <v>42830</v>
      </c>
      <c r="C236" s="168"/>
      <c r="D236" s="169" t="s">
        <v>465</v>
      </c>
      <c r="E236" s="170" t="s">
        <v>587</v>
      </c>
      <c r="F236" s="171">
        <v>785</v>
      </c>
      <c r="G236" s="170"/>
      <c r="H236" s="170">
        <v>930</v>
      </c>
      <c r="I236" s="172">
        <v>920</v>
      </c>
      <c r="J236" s="173" t="s">
        <v>703</v>
      </c>
      <c r="K236" s="174">
        <f>H236-F236</f>
        <v>145</v>
      </c>
      <c r="L236" s="175">
        <f>K236/F236</f>
        <v>0.18471337579617833</v>
      </c>
      <c r="M236" s="170" t="s">
        <v>557</v>
      </c>
      <c r="N236" s="176">
        <v>42976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7">
        <v>87</v>
      </c>
      <c r="B237" s="178">
        <v>42831</v>
      </c>
      <c r="C237" s="178"/>
      <c r="D237" s="179" t="s">
        <v>704</v>
      </c>
      <c r="E237" s="180" t="s">
        <v>587</v>
      </c>
      <c r="F237" s="181">
        <v>40</v>
      </c>
      <c r="G237" s="181"/>
      <c r="H237" s="182">
        <v>13.1</v>
      </c>
      <c r="I237" s="182">
        <v>60</v>
      </c>
      <c r="J237" s="183" t="s">
        <v>705</v>
      </c>
      <c r="K237" s="184">
        <v>-26.9</v>
      </c>
      <c r="L237" s="185">
        <v>-0.67249999999999999</v>
      </c>
      <c r="M237" s="181" t="s">
        <v>569</v>
      </c>
      <c r="N237" s="178">
        <v>43138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67">
        <v>88</v>
      </c>
      <c r="B238" s="168">
        <v>42837</v>
      </c>
      <c r="C238" s="168"/>
      <c r="D238" s="169" t="s">
        <v>93</v>
      </c>
      <c r="E238" s="170" t="s">
        <v>587</v>
      </c>
      <c r="F238" s="171">
        <v>289.5</v>
      </c>
      <c r="G238" s="170"/>
      <c r="H238" s="170">
        <v>354</v>
      </c>
      <c r="I238" s="172">
        <v>360</v>
      </c>
      <c r="J238" s="173" t="s">
        <v>706</v>
      </c>
      <c r="K238" s="174">
        <f t="shared" ref="K238:K246" si="149">H238-F238</f>
        <v>64.5</v>
      </c>
      <c r="L238" s="175">
        <f t="shared" ref="L238:L246" si="150">K238/F238</f>
        <v>0.22279792746113988</v>
      </c>
      <c r="M238" s="170" t="s">
        <v>557</v>
      </c>
      <c r="N238" s="176">
        <v>43040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67">
        <v>89</v>
      </c>
      <c r="B239" s="168">
        <v>42845</v>
      </c>
      <c r="C239" s="168"/>
      <c r="D239" s="169" t="s">
        <v>411</v>
      </c>
      <c r="E239" s="170" t="s">
        <v>587</v>
      </c>
      <c r="F239" s="171">
        <v>700</v>
      </c>
      <c r="G239" s="170"/>
      <c r="H239" s="170">
        <v>840</v>
      </c>
      <c r="I239" s="172">
        <v>840</v>
      </c>
      <c r="J239" s="173" t="s">
        <v>707</v>
      </c>
      <c r="K239" s="174">
        <f t="shared" si="149"/>
        <v>140</v>
      </c>
      <c r="L239" s="175">
        <f t="shared" si="150"/>
        <v>0.2</v>
      </c>
      <c r="M239" s="170" t="s">
        <v>557</v>
      </c>
      <c r="N239" s="176">
        <v>42893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67">
        <v>90</v>
      </c>
      <c r="B240" s="168">
        <v>42887</v>
      </c>
      <c r="C240" s="168"/>
      <c r="D240" s="169" t="s">
        <v>708</v>
      </c>
      <c r="E240" s="170" t="s">
        <v>587</v>
      </c>
      <c r="F240" s="171">
        <v>130</v>
      </c>
      <c r="G240" s="170"/>
      <c r="H240" s="170">
        <v>144.25</v>
      </c>
      <c r="I240" s="172">
        <v>170</v>
      </c>
      <c r="J240" s="173" t="s">
        <v>709</v>
      </c>
      <c r="K240" s="174">
        <f t="shared" si="149"/>
        <v>14.25</v>
      </c>
      <c r="L240" s="175">
        <f t="shared" si="150"/>
        <v>0.10961538461538461</v>
      </c>
      <c r="M240" s="170" t="s">
        <v>557</v>
      </c>
      <c r="N240" s="176">
        <v>43675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67">
        <v>91</v>
      </c>
      <c r="B241" s="168">
        <v>42901</v>
      </c>
      <c r="C241" s="168"/>
      <c r="D241" s="169" t="s">
        <v>710</v>
      </c>
      <c r="E241" s="170" t="s">
        <v>587</v>
      </c>
      <c r="F241" s="171">
        <v>214.5</v>
      </c>
      <c r="G241" s="170"/>
      <c r="H241" s="170">
        <v>262</v>
      </c>
      <c r="I241" s="172">
        <v>262</v>
      </c>
      <c r="J241" s="173" t="s">
        <v>711</v>
      </c>
      <c r="K241" s="174">
        <f t="shared" si="149"/>
        <v>47.5</v>
      </c>
      <c r="L241" s="175">
        <f t="shared" si="150"/>
        <v>0.22144522144522144</v>
      </c>
      <c r="M241" s="170" t="s">
        <v>557</v>
      </c>
      <c r="N241" s="176">
        <v>42977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8">
        <v>92</v>
      </c>
      <c r="B242" s="199">
        <v>42933</v>
      </c>
      <c r="C242" s="199"/>
      <c r="D242" s="200" t="s">
        <v>712</v>
      </c>
      <c r="E242" s="201" t="s">
        <v>587</v>
      </c>
      <c r="F242" s="202">
        <v>370</v>
      </c>
      <c r="G242" s="201"/>
      <c r="H242" s="201">
        <v>447.5</v>
      </c>
      <c r="I242" s="203">
        <v>450</v>
      </c>
      <c r="J242" s="204" t="s">
        <v>645</v>
      </c>
      <c r="K242" s="174">
        <f t="shared" si="149"/>
        <v>77.5</v>
      </c>
      <c r="L242" s="205">
        <f t="shared" si="150"/>
        <v>0.20945945945945946</v>
      </c>
      <c r="M242" s="201" t="s">
        <v>557</v>
      </c>
      <c r="N242" s="206">
        <v>43035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8">
        <v>93</v>
      </c>
      <c r="B243" s="199">
        <v>42943</v>
      </c>
      <c r="C243" s="199"/>
      <c r="D243" s="200" t="s">
        <v>182</v>
      </c>
      <c r="E243" s="201" t="s">
        <v>587</v>
      </c>
      <c r="F243" s="202">
        <v>657.5</v>
      </c>
      <c r="G243" s="201"/>
      <c r="H243" s="201">
        <v>825</v>
      </c>
      <c r="I243" s="203">
        <v>820</v>
      </c>
      <c r="J243" s="204" t="s">
        <v>645</v>
      </c>
      <c r="K243" s="174">
        <f t="shared" si="149"/>
        <v>167.5</v>
      </c>
      <c r="L243" s="205">
        <f t="shared" si="150"/>
        <v>0.25475285171102663</v>
      </c>
      <c r="M243" s="201" t="s">
        <v>557</v>
      </c>
      <c r="N243" s="206">
        <v>43090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67">
        <v>94</v>
      </c>
      <c r="B244" s="168">
        <v>42964</v>
      </c>
      <c r="C244" s="168"/>
      <c r="D244" s="169" t="s">
        <v>354</v>
      </c>
      <c r="E244" s="170" t="s">
        <v>587</v>
      </c>
      <c r="F244" s="171">
        <v>605</v>
      </c>
      <c r="G244" s="170"/>
      <c r="H244" s="170">
        <v>750</v>
      </c>
      <c r="I244" s="172">
        <v>750</v>
      </c>
      <c r="J244" s="173" t="s">
        <v>703</v>
      </c>
      <c r="K244" s="174">
        <f t="shared" si="149"/>
        <v>145</v>
      </c>
      <c r="L244" s="175">
        <f t="shared" si="150"/>
        <v>0.23966942148760331</v>
      </c>
      <c r="M244" s="170" t="s">
        <v>557</v>
      </c>
      <c r="N244" s="176">
        <v>43027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7">
        <v>95</v>
      </c>
      <c r="B245" s="178">
        <v>42979</v>
      </c>
      <c r="C245" s="178"/>
      <c r="D245" s="186" t="s">
        <v>713</v>
      </c>
      <c r="E245" s="181" t="s">
        <v>587</v>
      </c>
      <c r="F245" s="181">
        <v>255</v>
      </c>
      <c r="G245" s="182"/>
      <c r="H245" s="182">
        <v>217.25</v>
      </c>
      <c r="I245" s="182">
        <v>320</v>
      </c>
      <c r="J245" s="183" t="s">
        <v>714</v>
      </c>
      <c r="K245" s="184">
        <f t="shared" si="149"/>
        <v>-37.75</v>
      </c>
      <c r="L245" s="187">
        <f t="shared" si="150"/>
        <v>-0.14803921568627451</v>
      </c>
      <c r="M245" s="181" t="s">
        <v>569</v>
      </c>
      <c r="N245" s="178">
        <v>43661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67">
        <v>96</v>
      </c>
      <c r="B246" s="168">
        <v>42997</v>
      </c>
      <c r="C246" s="168"/>
      <c r="D246" s="169" t="s">
        <v>715</v>
      </c>
      <c r="E246" s="170" t="s">
        <v>587</v>
      </c>
      <c r="F246" s="171">
        <v>215</v>
      </c>
      <c r="G246" s="170"/>
      <c r="H246" s="170">
        <v>258</v>
      </c>
      <c r="I246" s="172">
        <v>258</v>
      </c>
      <c r="J246" s="173" t="s">
        <v>645</v>
      </c>
      <c r="K246" s="174">
        <f t="shared" si="149"/>
        <v>43</v>
      </c>
      <c r="L246" s="175">
        <f t="shared" si="150"/>
        <v>0.2</v>
      </c>
      <c r="M246" s="170" t="s">
        <v>557</v>
      </c>
      <c r="N246" s="176">
        <v>43040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67">
        <v>97</v>
      </c>
      <c r="B247" s="168">
        <v>42997</v>
      </c>
      <c r="C247" s="168"/>
      <c r="D247" s="169" t="s">
        <v>715</v>
      </c>
      <c r="E247" s="170" t="s">
        <v>587</v>
      </c>
      <c r="F247" s="171">
        <v>215</v>
      </c>
      <c r="G247" s="170"/>
      <c r="H247" s="170">
        <v>258</v>
      </c>
      <c r="I247" s="172">
        <v>258</v>
      </c>
      <c r="J247" s="204" t="s">
        <v>645</v>
      </c>
      <c r="K247" s="174">
        <v>43</v>
      </c>
      <c r="L247" s="175">
        <v>0.2</v>
      </c>
      <c r="M247" s="170" t="s">
        <v>557</v>
      </c>
      <c r="N247" s="176">
        <v>43040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8">
        <v>98</v>
      </c>
      <c r="B248" s="199">
        <v>42998</v>
      </c>
      <c r="C248" s="199"/>
      <c r="D248" s="200" t="s">
        <v>716</v>
      </c>
      <c r="E248" s="201" t="s">
        <v>587</v>
      </c>
      <c r="F248" s="171">
        <v>75</v>
      </c>
      <c r="G248" s="201"/>
      <c r="H248" s="201">
        <v>90</v>
      </c>
      <c r="I248" s="203">
        <v>90</v>
      </c>
      <c r="J248" s="173" t="s">
        <v>717</v>
      </c>
      <c r="K248" s="174">
        <f t="shared" ref="K248:K253" si="151">H248-F248</f>
        <v>15</v>
      </c>
      <c r="L248" s="175">
        <f t="shared" ref="L248:L253" si="152">K248/F248</f>
        <v>0.2</v>
      </c>
      <c r="M248" s="170" t="s">
        <v>557</v>
      </c>
      <c r="N248" s="176">
        <v>43019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8">
        <v>99</v>
      </c>
      <c r="B249" s="199">
        <v>43011</v>
      </c>
      <c r="C249" s="199"/>
      <c r="D249" s="200" t="s">
        <v>571</v>
      </c>
      <c r="E249" s="201" t="s">
        <v>587</v>
      </c>
      <c r="F249" s="202">
        <v>315</v>
      </c>
      <c r="G249" s="201"/>
      <c r="H249" s="201">
        <v>392</v>
      </c>
      <c r="I249" s="203">
        <v>384</v>
      </c>
      <c r="J249" s="204" t="s">
        <v>718</v>
      </c>
      <c r="K249" s="174">
        <f t="shared" si="151"/>
        <v>77</v>
      </c>
      <c r="L249" s="205">
        <f t="shared" si="152"/>
        <v>0.24444444444444444</v>
      </c>
      <c r="M249" s="201" t="s">
        <v>557</v>
      </c>
      <c r="N249" s="206">
        <v>43017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8">
        <v>100</v>
      </c>
      <c r="B250" s="199">
        <v>43013</v>
      </c>
      <c r="C250" s="199"/>
      <c r="D250" s="200" t="s">
        <v>441</v>
      </c>
      <c r="E250" s="201" t="s">
        <v>587</v>
      </c>
      <c r="F250" s="202">
        <v>145</v>
      </c>
      <c r="G250" s="201"/>
      <c r="H250" s="201">
        <v>179</v>
      </c>
      <c r="I250" s="203">
        <v>180</v>
      </c>
      <c r="J250" s="204" t="s">
        <v>719</v>
      </c>
      <c r="K250" s="174">
        <f t="shared" si="151"/>
        <v>34</v>
      </c>
      <c r="L250" s="205">
        <f t="shared" si="152"/>
        <v>0.23448275862068965</v>
      </c>
      <c r="M250" s="201" t="s">
        <v>557</v>
      </c>
      <c r="N250" s="206">
        <v>43025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8">
        <v>101</v>
      </c>
      <c r="B251" s="199">
        <v>43014</v>
      </c>
      <c r="C251" s="199"/>
      <c r="D251" s="200" t="s">
        <v>329</v>
      </c>
      <c r="E251" s="201" t="s">
        <v>587</v>
      </c>
      <c r="F251" s="202">
        <v>256</v>
      </c>
      <c r="G251" s="201"/>
      <c r="H251" s="201">
        <v>323</v>
      </c>
      <c r="I251" s="203">
        <v>320</v>
      </c>
      <c r="J251" s="204" t="s">
        <v>645</v>
      </c>
      <c r="K251" s="174">
        <f t="shared" si="151"/>
        <v>67</v>
      </c>
      <c r="L251" s="205">
        <f t="shared" si="152"/>
        <v>0.26171875</v>
      </c>
      <c r="M251" s="201" t="s">
        <v>557</v>
      </c>
      <c r="N251" s="206">
        <v>43067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8">
        <v>102</v>
      </c>
      <c r="B252" s="199">
        <v>43017</v>
      </c>
      <c r="C252" s="199"/>
      <c r="D252" s="200" t="s">
        <v>344</v>
      </c>
      <c r="E252" s="201" t="s">
        <v>587</v>
      </c>
      <c r="F252" s="202">
        <v>137.5</v>
      </c>
      <c r="G252" s="201"/>
      <c r="H252" s="201">
        <v>184</v>
      </c>
      <c r="I252" s="203">
        <v>183</v>
      </c>
      <c r="J252" s="204" t="s">
        <v>720</v>
      </c>
      <c r="K252" s="174">
        <f t="shared" si="151"/>
        <v>46.5</v>
      </c>
      <c r="L252" s="205">
        <f t="shared" si="152"/>
        <v>0.33818181818181819</v>
      </c>
      <c r="M252" s="201" t="s">
        <v>557</v>
      </c>
      <c r="N252" s="206">
        <v>43108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8">
        <v>103</v>
      </c>
      <c r="B253" s="199">
        <v>43018</v>
      </c>
      <c r="C253" s="199"/>
      <c r="D253" s="200" t="s">
        <v>721</v>
      </c>
      <c r="E253" s="201" t="s">
        <v>587</v>
      </c>
      <c r="F253" s="202">
        <v>125.5</v>
      </c>
      <c r="G253" s="201"/>
      <c r="H253" s="201">
        <v>158</v>
      </c>
      <c r="I253" s="203">
        <v>155</v>
      </c>
      <c r="J253" s="204" t="s">
        <v>722</v>
      </c>
      <c r="K253" s="174">
        <f t="shared" si="151"/>
        <v>32.5</v>
      </c>
      <c r="L253" s="205">
        <f t="shared" si="152"/>
        <v>0.25896414342629481</v>
      </c>
      <c r="M253" s="201" t="s">
        <v>557</v>
      </c>
      <c r="N253" s="206">
        <v>43067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8">
        <v>104</v>
      </c>
      <c r="B254" s="199">
        <v>43018</v>
      </c>
      <c r="C254" s="199"/>
      <c r="D254" s="200" t="s">
        <v>723</v>
      </c>
      <c r="E254" s="201" t="s">
        <v>587</v>
      </c>
      <c r="F254" s="202">
        <v>895</v>
      </c>
      <c r="G254" s="201"/>
      <c r="H254" s="201">
        <v>1122.5</v>
      </c>
      <c r="I254" s="203">
        <v>1078</v>
      </c>
      <c r="J254" s="204" t="s">
        <v>724</v>
      </c>
      <c r="K254" s="174">
        <v>227.5</v>
      </c>
      <c r="L254" s="205">
        <v>0.25418994413407803</v>
      </c>
      <c r="M254" s="201" t="s">
        <v>557</v>
      </c>
      <c r="N254" s="206">
        <v>43117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8">
        <v>105</v>
      </c>
      <c r="B255" s="199">
        <v>43020</v>
      </c>
      <c r="C255" s="199"/>
      <c r="D255" s="200" t="s">
        <v>338</v>
      </c>
      <c r="E255" s="201" t="s">
        <v>587</v>
      </c>
      <c r="F255" s="202">
        <v>525</v>
      </c>
      <c r="G255" s="201"/>
      <c r="H255" s="201">
        <v>629</v>
      </c>
      <c r="I255" s="203">
        <v>629</v>
      </c>
      <c r="J255" s="204" t="s">
        <v>645</v>
      </c>
      <c r="K255" s="174">
        <v>104</v>
      </c>
      <c r="L255" s="205">
        <v>0.19809523809523799</v>
      </c>
      <c r="M255" s="201" t="s">
        <v>557</v>
      </c>
      <c r="N255" s="206">
        <v>43119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8">
        <v>106</v>
      </c>
      <c r="B256" s="199">
        <v>43046</v>
      </c>
      <c r="C256" s="199"/>
      <c r="D256" s="200" t="s">
        <v>377</v>
      </c>
      <c r="E256" s="201" t="s">
        <v>587</v>
      </c>
      <c r="F256" s="202">
        <v>740</v>
      </c>
      <c r="G256" s="201"/>
      <c r="H256" s="201">
        <v>892.5</v>
      </c>
      <c r="I256" s="203">
        <v>900</v>
      </c>
      <c r="J256" s="204" t="s">
        <v>725</v>
      </c>
      <c r="K256" s="174">
        <f>H256-F256</f>
        <v>152.5</v>
      </c>
      <c r="L256" s="205">
        <f>K256/F256</f>
        <v>0.20608108108108109</v>
      </c>
      <c r="M256" s="201" t="s">
        <v>557</v>
      </c>
      <c r="N256" s="206">
        <v>43052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67">
        <v>107</v>
      </c>
      <c r="B257" s="168">
        <v>43073</v>
      </c>
      <c r="C257" s="168"/>
      <c r="D257" s="169" t="s">
        <v>726</v>
      </c>
      <c r="E257" s="170" t="s">
        <v>587</v>
      </c>
      <c r="F257" s="171">
        <v>118.5</v>
      </c>
      <c r="G257" s="170"/>
      <c r="H257" s="170">
        <v>143.5</v>
      </c>
      <c r="I257" s="172">
        <v>145</v>
      </c>
      <c r="J257" s="173" t="s">
        <v>578</v>
      </c>
      <c r="K257" s="174">
        <f>H257-F257</f>
        <v>25</v>
      </c>
      <c r="L257" s="175">
        <f>K257/F257</f>
        <v>0.2109704641350211</v>
      </c>
      <c r="M257" s="170" t="s">
        <v>557</v>
      </c>
      <c r="N257" s="176">
        <v>43097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7">
        <v>108</v>
      </c>
      <c r="B258" s="178">
        <v>43090</v>
      </c>
      <c r="C258" s="178"/>
      <c r="D258" s="179" t="s">
        <v>416</v>
      </c>
      <c r="E258" s="180" t="s">
        <v>587</v>
      </c>
      <c r="F258" s="181">
        <v>715</v>
      </c>
      <c r="G258" s="181"/>
      <c r="H258" s="182">
        <v>500</v>
      </c>
      <c r="I258" s="182">
        <v>872</v>
      </c>
      <c r="J258" s="183" t="s">
        <v>727</v>
      </c>
      <c r="K258" s="184">
        <f>H258-F258</f>
        <v>-215</v>
      </c>
      <c r="L258" s="185">
        <f>K258/F258</f>
        <v>-0.30069930069930068</v>
      </c>
      <c r="M258" s="181" t="s">
        <v>569</v>
      </c>
      <c r="N258" s="178">
        <v>43670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67">
        <v>109</v>
      </c>
      <c r="B259" s="168">
        <v>43098</v>
      </c>
      <c r="C259" s="168"/>
      <c r="D259" s="169" t="s">
        <v>571</v>
      </c>
      <c r="E259" s="170" t="s">
        <v>587</v>
      </c>
      <c r="F259" s="171">
        <v>435</v>
      </c>
      <c r="G259" s="170"/>
      <c r="H259" s="170">
        <v>542.5</v>
      </c>
      <c r="I259" s="172">
        <v>539</v>
      </c>
      <c r="J259" s="173" t="s">
        <v>645</v>
      </c>
      <c r="K259" s="174">
        <v>107.5</v>
      </c>
      <c r="L259" s="175">
        <v>0.247126436781609</v>
      </c>
      <c r="M259" s="170" t="s">
        <v>557</v>
      </c>
      <c r="N259" s="176">
        <v>43206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67">
        <v>110</v>
      </c>
      <c r="B260" s="168">
        <v>43098</v>
      </c>
      <c r="C260" s="168"/>
      <c r="D260" s="169" t="s">
        <v>529</v>
      </c>
      <c r="E260" s="170" t="s">
        <v>587</v>
      </c>
      <c r="F260" s="171">
        <v>885</v>
      </c>
      <c r="G260" s="170"/>
      <c r="H260" s="170">
        <v>1090</v>
      </c>
      <c r="I260" s="172">
        <v>1084</v>
      </c>
      <c r="J260" s="173" t="s">
        <v>645</v>
      </c>
      <c r="K260" s="174">
        <v>205</v>
      </c>
      <c r="L260" s="175">
        <v>0.23163841807909599</v>
      </c>
      <c r="M260" s="170" t="s">
        <v>557</v>
      </c>
      <c r="N260" s="176">
        <v>43213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7">
        <v>111</v>
      </c>
      <c r="B261" s="208">
        <v>43192</v>
      </c>
      <c r="C261" s="208"/>
      <c r="D261" s="186" t="s">
        <v>728</v>
      </c>
      <c r="E261" s="181" t="s">
        <v>587</v>
      </c>
      <c r="F261" s="209">
        <v>478.5</v>
      </c>
      <c r="G261" s="181"/>
      <c r="H261" s="181">
        <v>442</v>
      </c>
      <c r="I261" s="182">
        <v>613</v>
      </c>
      <c r="J261" s="183" t="s">
        <v>729</v>
      </c>
      <c r="K261" s="184">
        <f>H261-F261</f>
        <v>-36.5</v>
      </c>
      <c r="L261" s="185">
        <f>K261/F261</f>
        <v>-7.6280041797283177E-2</v>
      </c>
      <c r="M261" s="181" t="s">
        <v>569</v>
      </c>
      <c r="N261" s="178">
        <v>43762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7">
        <v>112</v>
      </c>
      <c r="B262" s="178">
        <v>43194</v>
      </c>
      <c r="C262" s="178"/>
      <c r="D262" s="179" t="s">
        <v>730</v>
      </c>
      <c r="E262" s="180" t="s">
        <v>587</v>
      </c>
      <c r="F262" s="181">
        <f>141.5-7.3</f>
        <v>134.19999999999999</v>
      </c>
      <c r="G262" s="181"/>
      <c r="H262" s="182">
        <v>77</v>
      </c>
      <c r="I262" s="182">
        <v>180</v>
      </c>
      <c r="J262" s="183" t="s">
        <v>731</v>
      </c>
      <c r="K262" s="184">
        <f>H262-F262</f>
        <v>-57.199999999999989</v>
      </c>
      <c r="L262" s="185">
        <f>K262/F262</f>
        <v>-0.42622950819672129</v>
      </c>
      <c r="M262" s="181" t="s">
        <v>569</v>
      </c>
      <c r="N262" s="178">
        <v>43522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7">
        <v>113</v>
      </c>
      <c r="B263" s="178">
        <v>43209</v>
      </c>
      <c r="C263" s="178"/>
      <c r="D263" s="179" t="s">
        <v>732</v>
      </c>
      <c r="E263" s="180" t="s">
        <v>587</v>
      </c>
      <c r="F263" s="181">
        <v>430</v>
      </c>
      <c r="G263" s="181"/>
      <c r="H263" s="182">
        <v>220</v>
      </c>
      <c r="I263" s="182">
        <v>537</v>
      </c>
      <c r="J263" s="183" t="s">
        <v>733</v>
      </c>
      <c r="K263" s="184">
        <f>H263-F263</f>
        <v>-210</v>
      </c>
      <c r="L263" s="185">
        <f>K263/F263</f>
        <v>-0.48837209302325579</v>
      </c>
      <c r="M263" s="181" t="s">
        <v>569</v>
      </c>
      <c r="N263" s="178">
        <v>43252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8">
        <v>114</v>
      </c>
      <c r="B264" s="199">
        <v>43220</v>
      </c>
      <c r="C264" s="199"/>
      <c r="D264" s="200" t="s">
        <v>378</v>
      </c>
      <c r="E264" s="201" t="s">
        <v>587</v>
      </c>
      <c r="F264" s="201">
        <v>153.5</v>
      </c>
      <c r="G264" s="201"/>
      <c r="H264" s="201">
        <v>196</v>
      </c>
      <c r="I264" s="203">
        <v>196</v>
      </c>
      <c r="J264" s="173" t="s">
        <v>734</v>
      </c>
      <c r="K264" s="174">
        <f>H264-F264</f>
        <v>42.5</v>
      </c>
      <c r="L264" s="175">
        <f>K264/F264</f>
        <v>0.27687296416938112</v>
      </c>
      <c r="M264" s="170" t="s">
        <v>557</v>
      </c>
      <c r="N264" s="176">
        <v>43605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7">
        <v>115</v>
      </c>
      <c r="B265" s="178">
        <v>43306</v>
      </c>
      <c r="C265" s="178"/>
      <c r="D265" s="179" t="s">
        <v>704</v>
      </c>
      <c r="E265" s="180" t="s">
        <v>587</v>
      </c>
      <c r="F265" s="181">
        <v>27.5</v>
      </c>
      <c r="G265" s="181"/>
      <c r="H265" s="182">
        <v>13.1</v>
      </c>
      <c r="I265" s="182">
        <v>60</v>
      </c>
      <c r="J265" s="183" t="s">
        <v>735</v>
      </c>
      <c r="K265" s="184">
        <v>-14.4</v>
      </c>
      <c r="L265" s="185">
        <v>-0.52363636363636401</v>
      </c>
      <c r="M265" s="181" t="s">
        <v>569</v>
      </c>
      <c r="N265" s="178">
        <v>43138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7">
        <v>116</v>
      </c>
      <c r="B266" s="208">
        <v>43318</v>
      </c>
      <c r="C266" s="208"/>
      <c r="D266" s="186" t="s">
        <v>736</v>
      </c>
      <c r="E266" s="181" t="s">
        <v>587</v>
      </c>
      <c r="F266" s="181">
        <v>148.5</v>
      </c>
      <c r="G266" s="181"/>
      <c r="H266" s="181">
        <v>102</v>
      </c>
      <c r="I266" s="182">
        <v>182</v>
      </c>
      <c r="J266" s="183" t="s">
        <v>737</v>
      </c>
      <c r="K266" s="184">
        <f>H266-F266</f>
        <v>-46.5</v>
      </c>
      <c r="L266" s="185">
        <f>K266/F266</f>
        <v>-0.31313131313131315</v>
      </c>
      <c r="M266" s="181" t="s">
        <v>569</v>
      </c>
      <c r="N266" s="178">
        <v>43661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67">
        <v>117</v>
      </c>
      <c r="B267" s="168">
        <v>43335</v>
      </c>
      <c r="C267" s="168"/>
      <c r="D267" s="169" t="s">
        <v>738</v>
      </c>
      <c r="E267" s="170" t="s">
        <v>587</v>
      </c>
      <c r="F267" s="201">
        <v>285</v>
      </c>
      <c r="G267" s="170"/>
      <c r="H267" s="170">
        <v>355</v>
      </c>
      <c r="I267" s="172">
        <v>364</v>
      </c>
      <c r="J267" s="173" t="s">
        <v>739</v>
      </c>
      <c r="K267" s="174">
        <v>70</v>
      </c>
      <c r="L267" s="175">
        <v>0.24561403508771901</v>
      </c>
      <c r="M267" s="170" t="s">
        <v>557</v>
      </c>
      <c r="N267" s="176">
        <v>43455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67">
        <v>118</v>
      </c>
      <c r="B268" s="168">
        <v>43341</v>
      </c>
      <c r="C268" s="168"/>
      <c r="D268" s="169" t="s">
        <v>366</v>
      </c>
      <c r="E268" s="170" t="s">
        <v>587</v>
      </c>
      <c r="F268" s="201">
        <v>525</v>
      </c>
      <c r="G268" s="170"/>
      <c r="H268" s="170">
        <v>585</v>
      </c>
      <c r="I268" s="172">
        <v>635</v>
      </c>
      <c r="J268" s="173" t="s">
        <v>740</v>
      </c>
      <c r="K268" s="174">
        <f t="shared" ref="K268:K285" si="153">H268-F268</f>
        <v>60</v>
      </c>
      <c r="L268" s="175">
        <f t="shared" ref="L268:L285" si="154">K268/F268</f>
        <v>0.11428571428571428</v>
      </c>
      <c r="M268" s="170" t="s">
        <v>557</v>
      </c>
      <c r="N268" s="176">
        <v>43662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67">
        <v>119</v>
      </c>
      <c r="B269" s="168">
        <v>43395</v>
      </c>
      <c r="C269" s="168"/>
      <c r="D269" s="169" t="s">
        <v>354</v>
      </c>
      <c r="E269" s="170" t="s">
        <v>587</v>
      </c>
      <c r="F269" s="201">
        <v>475</v>
      </c>
      <c r="G269" s="170"/>
      <c r="H269" s="170">
        <v>574</v>
      </c>
      <c r="I269" s="172">
        <v>570</v>
      </c>
      <c r="J269" s="173" t="s">
        <v>645</v>
      </c>
      <c r="K269" s="174">
        <f t="shared" si="153"/>
        <v>99</v>
      </c>
      <c r="L269" s="175">
        <f t="shared" si="154"/>
        <v>0.20842105263157895</v>
      </c>
      <c r="M269" s="170" t="s">
        <v>557</v>
      </c>
      <c r="N269" s="176">
        <v>43403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8">
        <v>120</v>
      </c>
      <c r="B270" s="199">
        <v>43397</v>
      </c>
      <c r="C270" s="199"/>
      <c r="D270" s="200" t="s">
        <v>373</v>
      </c>
      <c r="E270" s="201" t="s">
        <v>587</v>
      </c>
      <c r="F270" s="201">
        <v>707.5</v>
      </c>
      <c r="G270" s="201"/>
      <c r="H270" s="201">
        <v>872</v>
      </c>
      <c r="I270" s="203">
        <v>872</v>
      </c>
      <c r="J270" s="204" t="s">
        <v>645</v>
      </c>
      <c r="K270" s="174">
        <f t="shared" si="153"/>
        <v>164.5</v>
      </c>
      <c r="L270" s="205">
        <f t="shared" si="154"/>
        <v>0.23250883392226149</v>
      </c>
      <c r="M270" s="201" t="s">
        <v>557</v>
      </c>
      <c r="N270" s="206">
        <v>43482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8">
        <v>121</v>
      </c>
      <c r="B271" s="199">
        <v>43398</v>
      </c>
      <c r="C271" s="199"/>
      <c r="D271" s="200" t="s">
        <v>741</v>
      </c>
      <c r="E271" s="201" t="s">
        <v>587</v>
      </c>
      <c r="F271" s="201">
        <v>162</v>
      </c>
      <c r="G271" s="201"/>
      <c r="H271" s="201">
        <v>204</v>
      </c>
      <c r="I271" s="203">
        <v>209</v>
      </c>
      <c r="J271" s="204" t="s">
        <v>742</v>
      </c>
      <c r="K271" s="174">
        <f t="shared" si="153"/>
        <v>42</v>
      </c>
      <c r="L271" s="205">
        <f t="shared" si="154"/>
        <v>0.25925925925925924</v>
      </c>
      <c r="M271" s="201" t="s">
        <v>557</v>
      </c>
      <c r="N271" s="206">
        <v>43539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8">
        <v>122</v>
      </c>
      <c r="B272" s="199">
        <v>43399</v>
      </c>
      <c r="C272" s="199"/>
      <c r="D272" s="200" t="s">
        <v>458</v>
      </c>
      <c r="E272" s="201" t="s">
        <v>587</v>
      </c>
      <c r="F272" s="201">
        <v>240</v>
      </c>
      <c r="G272" s="201"/>
      <c r="H272" s="201">
        <v>297</v>
      </c>
      <c r="I272" s="203">
        <v>297</v>
      </c>
      <c r="J272" s="204" t="s">
        <v>645</v>
      </c>
      <c r="K272" s="210">
        <f t="shared" si="153"/>
        <v>57</v>
      </c>
      <c r="L272" s="205">
        <f t="shared" si="154"/>
        <v>0.23749999999999999</v>
      </c>
      <c r="M272" s="201" t="s">
        <v>557</v>
      </c>
      <c r="N272" s="206">
        <v>43417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67">
        <v>123</v>
      </c>
      <c r="B273" s="168">
        <v>43439</v>
      </c>
      <c r="C273" s="168"/>
      <c r="D273" s="169" t="s">
        <v>743</v>
      </c>
      <c r="E273" s="170" t="s">
        <v>587</v>
      </c>
      <c r="F273" s="170">
        <v>202.5</v>
      </c>
      <c r="G273" s="170"/>
      <c r="H273" s="170">
        <v>255</v>
      </c>
      <c r="I273" s="172">
        <v>252</v>
      </c>
      <c r="J273" s="173" t="s">
        <v>645</v>
      </c>
      <c r="K273" s="174">
        <f t="shared" si="153"/>
        <v>52.5</v>
      </c>
      <c r="L273" s="175">
        <f t="shared" si="154"/>
        <v>0.25925925925925924</v>
      </c>
      <c r="M273" s="170" t="s">
        <v>557</v>
      </c>
      <c r="N273" s="176">
        <v>43542</v>
      </c>
      <c r="O273" s="1"/>
      <c r="P273" s="1"/>
      <c r="Q273" s="1"/>
      <c r="R273" s="6" t="s">
        <v>744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8">
        <v>124</v>
      </c>
      <c r="B274" s="199">
        <v>43465</v>
      </c>
      <c r="C274" s="168"/>
      <c r="D274" s="200" t="s">
        <v>403</v>
      </c>
      <c r="E274" s="201" t="s">
        <v>587</v>
      </c>
      <c r="F274" s="201">
        <v>710</v>
      </c>
      <c r="G274" s="201"/>
      <c r="H274" s="201">
        <v>866</v>
      </c>
      <c r="I274" s="203">
        <v>866</v>
      </c>
      <c r="J274" s="204" t="s">
        <v>645</v>
      </c>
      <c r="K274" s="174">
        <f t="shared" si="153"/>
        <v>156</v>
      </c>
      <c r="L274" s="175">
        <f t="shared" si="154"/>
        <v>0.21971830985915494</v>
      </c>
      <c r="M274" s="170" t="s">
        <v>557</v>
      </c>
      <c r="N274" s="176">
        <v>43553</v>
      </c>
      <c r="O274" s="1"/>
      <c r="P274" s="1"/>
      <c r="Q274" s="1"/>
      <c r="R274" s="6" t="s">
        <v>744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8">
        <v>125</v>
      </c>
      <c r="B275" s="199">
        <v>43522</v>
      </c>
      <c r="C275" s="199"/>
      <c r="D275" s="200" t="s">
        <v>152</v>
      </c>
      <c r="E275" s="201" t="s">
        <v>587</v>
      </c>
      <c r="F275" s="201">
        <v>337.25</v>
      </c>
      <c r="G275" s="201"/>
      <c r="H275" s="201">
        <v>398.5</v>
      </c>
      <c r="I275" s="203">
        <v>411</v>
      </c>
      <c r="J275" s="173" t="s">
        <v>745</v>
      </c>
      <c r="K275" s="174">
        <f t="shared" si="153"/>
        <v>61.25</v>
      </c>
      <c r="L275" s="175">
        <f t="shared" si="154"/>
        <v>0.1816160118606375</v>
      </c>
      <c r="M275" s="170" t="s">
        <v>557</v>
      </c>
      <c r="N275" s="176">
        <v>43760</v>
      </c>
      <c r="O275" s="1"/>
      <c r="P275" s="1"/>
      <c r="Q275" s="1"/>
      <c r="R275" s="6" t="s">
        <v>744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1">
        <v>126</v>
      </c>
      <c r="B276" s="212">
        <v>43559</v>
      </c>
      <c r="C276" s="212"/>
      <c r="D276" s="213" t="s">
        <v>746</v>
      </c>
      <c r="E276" s="214" t="s">
        <v>587</v>
      </c>
      <c r="F276" s="214">
        <v>130</v>
      </c>
      <c r="G276" s="214"/>
      <c r="H276" s="214">
        <v>65</v>
      </c>
      <c r="I276" s="215">
        <v>158</v>
      </c>
      <c r="J276" s="183" t="s">
        <v>747</v>
      </c>
      <c r="K276" s="184">
        <f t="shared" si="153"/>
        <v>-65</v>
      </c>
      <c r="L276" s="185">
        <f t="shared" si="154"/>
        <v>-0.5</v>
      </c>
      <c r="M276" s="181" t="s">
        <v>569</v>
      </c>
      <c r="N276" s="178">
        <v>43726</v>
      </c>
      <c r="O276" s="1"/>
      <c r="P276" s="1"/>
      <c r="Q276" s="1"/>
      <c r="R276" s="6" t="s">
        <v>748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8">
        <v>127</v>
      </c>
      <c r="B277" s="199">
        <v>43017</v>
      </c>
      <c r="C277" s="199"/>
      <c r="D277" s="200" t="s">
        <v>184</v>
      </c>
      <c r="E277" s="201" t="s">
        <v>587</v>
      </c>
      <c r="F277" s="201">
        <v>141.5</v>
      </c>
      <c r="G277" s="201"/>
      <c r="H277" s="201">
        <v>183.5</v>
      </c>
      <c r="I277" s="203">
        <v>210</v>
      </c>
      <c r="J277" s="173" t="s">
        <v>742</v>
      </c>
      <c r="K277" s="174">
        <f t="shared" si="153"/>
        <v>42</v>
      </c>
      <c r="L277" s="175">
        <f t="shared" si="154"/>
        <v>0.29681978798586572</v>
      </c>
      <c r="M277" s="170" t="s">
        <v>557</v>
      </c>
      <c r="N277" s="176">
        <v>43042</v>
      </c>
      <c r="O277" s="1"/>
      <c r="P277" s="1"/>
      <c r="Q277" s="1"/>
      <c r="R277" s="6" t="s">
        <v>748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1">
        <v>128</v>
      </c>
      <c r="B278" s="212">
        <v>43074</v>
      </c>
      <c r="C278" s="212"/>
      <c r="D278" s="213" t="s">
        <v>749</v>
      </c>
      <c r="E278" s="214" t="s">
        <v>587</v>
      </c>
      <c r="F278" s="209">
        <v>172</v>
      </c>
      <c r="G278" s="214"/>
      <c r="H278" s="214">
        <v>155.25</v>
      </c>
      <c r="I278" s="215">
        <v>230</v>
      </c>
      <c r="J278" s="183" t="s">
        <v>750</v>
      </c>
      <c r="K278" s="184">
        <f t="shared" si="153"/>
        <v>-16.75</v>
      </c>
      <c r="L278" s="185">
        <f t="shared" si="154"/>
        <v>-9.7383720930232565E-2</v>
      </c>
      <c r="M278" s="181" t="s">
        <v>569</v>
      </c>
      <c r="N278" s="178">
        <v>43787</v>
      </c>
      <c r="O278" s="1"/>
      <c r="P278" s="1"/>
      <c r="Q278" s="1"/>
      <c r="R278" s="6" t="s">
        <v>748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8">
        <v>129</v>
      </c>
      <c r="B279" s="199">
        <v>43398</v>
      </c>
      <c r="C279" s="199"/>
      <c r="D279" s="200" t="s">
        <v>107</v>
      </c>
      <c r="E279" s="201" t="s">
        <v>587</v>
      </c>
      <c r="F279" s="201">
        <v>698.5</v>
      </c>
      <c r="G279" s="201"/>
      <c r="H279" s="201">
        <v>890</v>
      </c>
      <c r="I279" s="203">
        <v>890</v>
      </c>
      <c r="J279" s="173" t="s">
        <v>818</v>
      </c>
      <c r="K279" s="174">
        <f t="shared" si="153"/>
        <v>191.5</v>
      </c>
      <c r="L279" s="175">
        <f t="shared" si="154"/>
        <v>0.27415891195418757</v>
      </c>
      <c r="M279" s="170" t="s">
        <v>557</v>
      </c>
      <c r="N279" s="176">
        <v>44328</v>
      </c>
      <c r="O279" s="1"/>
      <c r="P279" s="1"/>
      <c r="Q279" s="1"/>
      <c r="R279" s="6" t="s">
        <v>744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8">
        <v>130</v>
      </c>
      <c r="B280" s="199">
        <v>42877</v>
      </c>
      <c r="C280" s="199"/>
      <c r="D280" s="200" t="s">
        <v>365</v>
      </c>
      <c r="E280" s="201" t="s">
        <v>587</v>
      </c>
      <c r="F280" s="201">
        <v>127.6</v>
      </c>
      <c r="G280" s="201"/>
      <c r="H280" s="201">
        <v>138</v>
      </c>
      <c r="I280" s="203">
        <v>190</v>
      </c>
      <c r="J280" s="173" t="s">
        <v>751</v>
      </c>
      <c r="K280" s="174">
        <f t="shared" si="153"/>
        <v>10.400000000000006</v>
      </c>
      <c r="L280" s="175">
        <f t="shared" si="154"/>
        <v>8.1504702194357417E-2</v>
      </c>
      <c r="M280" s="170" t="s">
        <v>557</v>
      </c>
      <c r="N280" s="176">
        <v>43774</v>
      </c>
      <c r="O280" s="1"/>
      <c r="P280" s="1"/>
      <c r="Q280" s="1"/>
      <c r="R280" s="6" t="s">
        <v>748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8">
        <v>131</v>
      </c>
      <c r="B281" s="199">
        <v>43158</v>
      </c>
      <c r="C281" s="199"/>
      <c r="D281" s="200" t="s">
        <v>752</v>
      </c>
      <c r="E281" s="201" t="s">
        <v>587</v>
      </c>
      <c r="F281" s="201">
        <v>317</v>
      </c>
      <c r="G281" s="201"/>
      <c r="H281" s="201">
        <v>382.5</v>
      </c>
      <c r="I281" s="203">
        <v>398</v>
      </c>
      <c r="J281" s="173" t="s">
        <v>753</v>
      </c>
      <c r="K281" s="174">
        <f t="shared" si="153"/>
        <v>65.5</v>
      </c>
      <c r="L281" s="175">
        <f t="shared" si="154"/>
        <v>0.20662460567823343</v>
      </c>
      <c r="M281" s="170" t="s">
        <v>557</v>
      </c>
      <c r="N281" s="176">
        <v>44238</v>
      </c>
      <c r="O281" s="1"/>
      <c r="P281" s="1"/>
      <c r="Q281" s="1"/>
      <c r="R281" s="6" t="s">
        <v>748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1">
        <v>132</v>
      </c>
      <c r="B282" s="212">
        <v>43164</v>
      </c>
      <c r="C282" s="212"/>
      <c r="D282" s="213" t="s">
        <v>144</v>
      </c>
      <c r="E282" s="214" t="s">
        <v>587</v>
      </c>
      <c r="F282" s="209">
        <f>510-14.4</f>
        <v>495.6</v>
      </c>
      <c r="G282" s="214"/>
      <c r="H282" s="214">
        <v>350</v>
      </c>
      <c r="I282" s="215">
        <v>672</v>
      </c>
      <c r="J282" s="183" t="s">
        <v>754</v>
      </c>
      <c r="K282" s="184">
        <f t="shared" si="153"/>
        <v>-145.60000000000002</v>
      </c>
      <c r="L282" s="185">
        <f t="shared" si="154"/>
        <v>-0.29378531073446329</v>
      </c>
      <c r="M282" s="181" t="s">
        <v>569</v>
      </c>
      <c r="N282" s="178">
        <v>43887</v>
      </c>
      <c r="O282" s="1"/>
      <c r="P282" s="1"/>
      <c r="Q282" s="1"/>
      <c r="R282" s="6" t="s">
        <v>744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1">
        <v>133</v>
      </c>
      <c r="B283" s="212">
        <v>43237</v>
      </c>
      <c r="C283" s="212"/>
      <c r="D283" s="213" t="s">
        <v>450</v>
      </c>
      <c r="E283" s="214" t="s">
        <v>587</v>
      </c>
      <c r="F283" s="209">
        <v>230.3</v>
      </c>
      <c r="G283" s="214"/>
      <c r="H283" s="214">
        <v>102.5</v>
      </c>
      <c r="I283" s="215">
        <v>348</v>
      </c>
      <c r="J283" s="183" t="s">
        <v>755</v>
      </c>
      <c r="K283" s="184">
        <f t="shared" si="153"/>
        <v>-127.80000000000001</v>
      </c>
      <c r="L283" s="185">
        <f t="shared" si="154"/>
        <v>-0.55492835432045162</v>
      </c>
      <c r="M283" s="181" t="s">
        <v>569</v>
      </c>
      <c r="N283" s="178">
        <v>43896</v>
      </c>
      <c r="O283" s="1"/>
      <c r="P283" s="1"/>
      <c r="Q283" s="1"/>
      <c r="R283" s="6" t="s">
        <v>744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8">
        <v>134</v>
      </c>
      <c r="B284" s="199">
        <v>43258</v>
      </c>
      <c r="C284" s="199"/>
      <c r="D284" s="200" t="s">
        <v>420</v>
      </c>
      <c r="E284" s="201" t="s">
        <v>587</v>
      </c>
      <c r="F284" s="201">
        <f>342.5-5.1</f>
        <v>337.4</v>
      </c>
      <c r="G284" s="201"/>
      <c r="H284" s="201">
        <v>412.5</v>
      </c>
      <c r="I284" s="203">
        <v>439</v>
      </c>
      <c r="J284" s="173" t="s">
        <v>756</v>
      </c>
      <c r="K284" s="174">
        <f t="shared" si="153"/>
        <v>75.100000000000023</v>
      </c>
      <c r="L284" s="175">
        <f t="shared" si="154"/>
        <v>0.22258446947243635</v>
      </c>
      <c r="M284" s="170" t="s">
        <v>557</v>
      </c>
      <c r="N284" s="176">
        <v>44230</v>
      </c>
      <c r="O284" s="1"/>
      <c r="P284" s="1"/>
      <c r="Q284" s="1"/>
      <c r="R284" s="6" t="s">
        <v>748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2">
        <v>135</v>
      </c>
      <c r="B285" s="191">
        <v>43285</v>
      </c>
      <c r="C285" s="191"/>
      <c r="D285" s="192" t="s">
        <v>55</v>
      </c>
      <c r="E285" s="193" t="s">
        <v>587</v>
      </c>
      <c r="F285" s="193">
        <f>127.5-5.53</f>
        <v>121.97</v>
      </c>
      <c r="G285" s="194"/>
      <c r="H285" s="194">
        <v>122.5</v>
      </c>
      <c r="I285" s="194">
        <v>170</v>
      </c>
      <c r="J285" s="195" t="s">
        <v>785</v>
      </c>
      <c r="K285" s="196">
        <f t="shared" si="153"/>
        <v>0.53000000000000114</v>
      </c>
      <c r="L285" s="197">
        <f t="shared" si="154"/>
        <v>4.3453308190538747E-3</v>
      </c>
      <c r="M285" s="193" t="s">
        <v>678</v>
      </c>
      <c r="N285" s="191">
        <v>44431</v>
      </c>
      <c r="O285" s="1"/>
      <c r="P285" s="1"/>
      <c r="Q285" s="1"/>
      <c r="R285" s="6" t="s">
        <v>744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1">
        <v>136</v>
      </c>
      <c r="B286" s="212">
        <v>43294</v>
      </c>
      <c r="C286" s="212"/>
      <c r="D286" s="213" t="s">
        <v>356</v>
      </c>
      <c r="E286" s="214" t="s">
        <v>587</v>
      </c>
      <c r="F286" s="209">
        <v>46.5</v>
      </c>
      <c r="G286" s="214"/>
      <c r="H286" s="214">
        <v>17</v>
      </c>
      <c r="I286" s="215">
        <v>59</v>
      </c>
      <c r="J286" s="183" t="s">
        <v>757</v>
      </c>
      <c r="K286" s="184">
        <f t="shared" ref="K286:K294" si="155">H286-F286</f>
        <v>-29.5</v>
      </c>
      <c r="L286" s="185">
        <f t="shared" ref="L286:L294" si="156">K286/F286</f>
        <v>-0.63440860215053763</v>
      </c>
      <c r="M286" s="181" t="s">
        <v>569</v>
      </c>
      <c r="N286" s="178">
        <v>43887</v>
      </c>
      <c r="O286" s="1"/>
      <c r="P286" s="1"/>
      <c r="Q286" s="1"/>
      <c r="R286" s="6" t="s">
        <v>744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98">
        <v>137</v>
      </c>
      <c r="B287" s="199">
        <v>43396</v>
      </c>
      <c r="C287" s="199"/>
      <c r="D287" s="200" t="s">
        <v>405</v>
      </c>
      <c r="E287" s="201" t="s">
        <v>587</v>
      </c>
      <c r="F287" s="201">
        <v>156.5</v>
      </c>
      <c r="G287" s="201"/>
      <c r="H287" s="201">
        <v>207.5</v>
      </c>
      <c r="I287" s="203">
        <v>191</v>
      </c>
      <c r="J287" s="173" t="s">
        <v>645</v>
      </c>
      <c r="K287" s="174">
        <f t="shared" si="155"/>
        <v>51</v>
      </c>
      <c r="L287" s="175">
        <f t="shared" si="156"/>
        <v>0.32587859424920129</v>
      </c>
      <c r="M287" s="170" t="s">
        <v>557</v>
      </c>
      <c r="N287" s="176">
        <v>44369</v>
      </c>
      <c r="O287" s="1"/>
      <c r="P287" s="1"/>
      <c r="Q287" s="1"/>
      <c r="R287" s="6" t="s">
        <v>744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98">
        <v>138</v>
      </c>
      <c r="B288" s="199">
        <v>43439</v>
      </c>
      <c r="C288" s="199"/>
      <c r="D288" s="200" t="s">
        <v>319</v>
      </c>
      <c r="E288" s="201" t="s">
        <v>587</v>
      </c>
      <c r="F288" s="201">
        <v>259.5</v>
      </c>
      <c r="G288" s="201"/>
      <c r="H288" s="201">
        <v>320</v>
      </c>
      <c r="I288" s="203">
        <v>320</v>
      </c>
      <c r="J288" s="173" t="s">
        <v>645</v>
      </c>
      <c r="K288" s="174">
        <f t="shared" si="155"/>
        <v>60.5</v>
      </c>
      <c r="L288" s="175">
        <f t="shared" si="156"/>
        <v>0.23314065510597304</v>
      </c>
      <c r="M288" s="170" t="s">
        <v>557</v>
      </c>
      <c r="N288" s="176">
        <v>44323</v>
      </c>
      <c r="O288" s="1"/>
      <c r="P288" s="1"/>
      <c r="Q288" s="1"/>
      <c r="R288" s="6" t="s">
        <v>744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1">
        <v>139</v>
      </c>
      <c r="B289" s="212">
        <v>43439</v>
      </c>
      <c r="C289" s="212"/>
      <c r="D289" s="213" t="s">
        <v>758</v>
      </c>
      <c r="E289" s="214" t="s">
        <v>587</v>
      </c>
      <c r="F289" s="214">
        <v>715</v>
      </c>
      <c r="G289" s="214"/>
      <c r="H289" s="214">
        <v>445</v>
      </c>
      <c r="I289" s="215">
        <v>840</v>
      </c>
      <c r="J289" s="183" t="s">
        <v>759</v>
      </c>
      <c r="K289" s="184">
        <f t="shared" si="155"/>
        <v>-270</v>
      </c>
      <c r="L289" s="185">
        <f t="shared" si="156"/>
        <v>-0.3776223776223776</v>
      </c>
      <c r="M289" s="181" t="s">
        <v>569</v>
      </c>
      <c r="N289" s="178">
        <v>43800</v>
      </c>
      <c r="O289" s="1"/>
      <c r="P289" s="1"/>
      <c r="Q289" s="1"/>
      <c r="R289" s="6" t="s">
        <v>744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98">
        <v>140</v>
      </c>
      <c r="B290" s="199">
        <v>43469</v>
      </c>
      <c r="C290" s="199"/>
      <c r="D290" s="200" t="s">
        <v>157</v>
      </c>
      <c r="E290" s="201" t="s">
        <v>587</v>
      </c>
      <c r="F290" s="201">
        <v>875</v>
      </c>
      <c r="G290" s="201"/>
      <c r="H290" s="201">
        <v>1165</v>
      </c>
      <c r="I290" s="203">
        <v>1185</v>
      </c>
      <c r="J290" s="173" t="s">
        <v>760</v>
      </c>
      <c r="K290" s="174">
        <f t="shared" si="155"/>
        <v>290</v>
      </c>
      <c r="L290" s="175">
        <f t="shared" si="156"/>
        <v>0.33142857142857141</v>
      </c>
      <c r="M290" s="170" t="s">
        <v>557</v>
      </c>
      <c r="N290" s="176">
        <v>43847</v>
      </c>
      <c r="O290" s="1"/>
      <c r="P290" s="1"/>
      <c r="Q290" s="1"/>
      <c r="R290" s="6" t="s">
        <v>744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98">
        <v>141</v>
      </c>
      <c r="B291" s="199">
        <v>43559</v>
      </c>
      <c r="C291" s="199"/>
      <c r="D291" s="200" t="s">
        <v>335</v>
      </c>
      <c r="E291" s="201" t="s">
        <v>587</v>
      </c>
      <c r="F291" s="201">
        <f>387-14.63</f>
        <v>372.37</v>
      </c>
      <c r="G291" s="201"/>
      <c r="H291" s="201">
        <v>490</v>
      </c>
      <c r="I291" s="203">
        <v>490</v>
      </c>
      <c r="J291" s="173" t="s">
        <v>645</v>
      </c>
      <c r="K291" s="174">
        <f t="shared" si="155"/>
        <v>117.63</v>
      </c>
      <c r="L291" s="175">
        <f t="shared" si="156"/>
        <v>0.31589548030185027</v>
      </c>
      <c r="M291" s="170" t="s">
        <v>557</v>
      </c>
      <c r="N291" s="176">
        <v>43850</v>
      </c>
      <c r="O291" s="1"/>
      <c r="P291" s="1"/>
      <c r="Q291" s="1"/>
      <c r="R291" s="6" t="s">
        <v>744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1">
        <v>142</v>
      </c>
      <c r="B292" s="212">
        <v>43578</v>
      </c>
      <c r="C292" s="212"/>
      <c r="D292" s="213" t="s">
        <v>761</v>
      </c>
      <c r="E292" s="214" t="s">
        <v>559</v>
      </c>
      <c r="F292" s="214">
        <v>220</v>
      </c>
      <c r="G292" s="214"/>
      <c r="H292" s="214">
        <v>127.5</v>
      </c>
      <c r="I292" s="215">
        <v>284</v>
      </c>
      <c r="J292" s="183" t="s">
        <v>762</v>
      </c>
      <c r="K292" s="184">
        <f t="shared" si="155"/>
        <v>-92.5</v>
      </c>
      <c r="L292" s="185">
        <f t="shared" si="156"/>
        <v>-0.42045454545454547</v>
      </c>
      <c r="M292" s="181" t="s">
        <v>569</v>
      </c>
      <c r="N292" s="178">
        <v>43896</v>
      </c>
      <c r="O292" s="1"/>
      <c r="P292" s="1"/>
      <c r="Q292" s="1"/>
      <c r="R292" s="6" t="s">
        <v>744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98">
        <v>143</v>
      </c>
      <c r="B293" s="199">
        <v>43622</v>
      </c>
      <c r="C293" s="199"/>
      <c r="D293" s="200" t="s">
        <v>459</v>
      </c>
      <c r="E293" s="201" t="s">
        <v>559</v>
      </c>
      <c r="F293" s="201">
        <v>332.8</v>
      </c>
      <c r="G293" s="201"/>
      <c r="H293" s="201">
        <v>405</v>
      </c>
      <c r="I293" s="203">
        <v>419</v>
      </c>
      <c r="J293" s="173" t="s">
        <v>763</v>
      </c>
      <c r="K293" s="174">
        <f t="shared" si="155"/>
        <v>72.199999999999989</v>
      </c>
      <c r="L293" s="175">
        <f t="shared" si="156"/>
        <v>0.21694711538461534</v>
      </c>
      <c r="M293" s="170" t="s">
        <v>557</v>
      </c>
      <c r="N293" s="176">
        <v>43860</v>
      </c>
      <c r="O293" s="1"/>
      <c r="P293" s="1"/>
      <c r="Q293" s="1"/>
      <c r="R293" s="6" t="s">
        <v>748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92">
        <v>144</v>
      </c>
      <c r="B294" s="191">
        <v>43641</v>
      </c>
      <c r="C294" s="191"/>
      <c r="D294" s="192" t="s">
        <v>150</v>
      </c>
      <c r="E294" s="193" t="s">
        <v>587</v>
      </c>
      <c r="F294" s="193">
        <v>386</v>
      </c>
      <c r="G294" s="194"/>
      <c r="H294" s="194">
        <v>395</v>
      </c>
      <c r="I294" s="194">
        <v>452</v>
      </c>
      <c r="J294" s="195" t="s">
        <v>764</v>
      </c>
      <c r="K294" s="196">
        <f t="shared" si="155"/>
        <v>9</v>
      </c>
      <c r="L294" s="197">
        <f t="shared" si="156"/>
        <v>2.3316062176165803E-2</v>
      </c>
      <c r="M294" s="193" t="s">
        <v>678</v>
      </c>
      <c r="N294" s="191">
        <v>43868</v>
      </c>
      <c r="O294" s="1"/>
      <c r="P294" s="1"/>
      <c r="Q294" s="1"/>
      <c r="R294" s="6" t="s">
        <v>748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92">
        <v>145</v>
      </c>
      <c r="B295" s="191">
        <v>43707</v>
      </c>
      <c r="C295" s="191"/>
      <c r="D295" s="192" t="s">
        <v>130</v>
      </c>
      <c r="E295" s="193" t="s">
        <v>587</v>
      </c>
      <c r="F295" s="193">
        <v>137.5</v>
      </c>
      <c r="G295" s="194"/>
      <c r="H295" s="194">
        <v>138.5</v>
      </c>
      <c r="I295" s="194">
        <v>190</v>
      </c>
      <c r="J295" s="195" t="s">
        <v>784</v>
      </c>
      <c r="K295" s="196">
        <f>H295-F295</f>
        <v>1</v>
      </c>
      <c r="L295" s="197">
        <f>K295/F295</f>
        <v>7.2727272727272727E-3</v>
      </c>
      <c r="M295" s="193" t="s">
        <v>678</v>
      </c>
      <c r="N295" s="191">
        <v>44432</v>
      </c>
      <c r="O295" s="1"/>
      <c r="P295" s="1"/>
      <c r="Q295" s="1"/>
      <c r="R295" s="6" t="s">
        <v>744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98">
        <v>146</v>
      </c>
      <c r="B296" s="199">
        <v>43731</v>
      </c>
      <c r="C296" s="199"/>
      <c r="D296" s="200" t="s">
        <v>413</v>
      </c>
      <c r="E296" s="201" t="s">
        <v>587</v>
      </c>
      <c r="F296" s="201">
        <v>235</v>
      </c>
      <c r="G296" s="201"/>
      <c r="H296" s="201">
        <v>295</v>
      </c>
      <c r="I296" s="203">
        <v>296</v>
      </c>
      <c r="J296" s="173" t="s">
        <v>765</v>
      </c>
      <c r="K296" s="174">
        <f t="shared" ref="K296:K302" si="157">H296-F296</f>
        <v>60</v>
      </c>
      <c r="L296" s="175">
        <f t="shared" ref="L296:L302" si="158">K296/F296</f>
        <v>0.25531914893617019</v>
      </c>
      <c r="M296" s="170" t="s">
        <v>557</v>
      </c>
      <c r="N296" s="176">
        <v>43844</v>
      </c>
      <c r="O296" s="1"/>
      <c r="P296" s="1"/>
      <c r="Q296" s="1"/>
      <c r="R296" s="6" t="s">
        <v>748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98">
        <v>147</v>
      </c>
      <c r="B297" s="199">
        <v>43752</v>
      </c>
      <c r="C297" s="199"/>
      <c r="D297" s="200" t="s">
        <v>766</v>
      </c>
      <c r="E297" s="201" t="s">
        <v>587</v>
      </c>
      <c r="F297" s="201">
        <v>277.5</v>
      </c>
      <c r="G297" s="201"/>
      <c r="H297" s="201">
        <v>333</v>
      </c>
      <c r="I297" s="203">
        <v>333</v>
      </c>
      <c r="J297" s="173" t="s">
        <v>767</v>
      </c>
      <c r="K297" s="174">
        <f t="shared" si="157"/>
        <v>55.5</v>
      </c>
      <c r="L297" s="175">
        <f t="shared" si="158"/>
        <v>0.2</v>
      </c>
      <c r="M297" s="170" t="s">
        <v>557</v>
      </c>
      <c r="N297" s="176">
        <v>43846</v>
      </c>
      <c r="O297" s="1"/>
      <c r="P297" s="1"/>
      <c r="Q297" s="1"/>
      <c r="R297" s="6" t="s">
        <v>744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98">
        <v>148</v>
      </c>
      <c r="B298" s="199">
        <v>43752</v>
      </c>
      <c r="C298" s="199"/>
      <c r="D298" s="200" t="s">
        <v>768</v>
      </c>
      <c r="E298" s="201" t="s">
        <v>587</v>
      </c>
      <c r="F298" s="201">
        <v>930</v>
      </c>
      <c r="G298" s="201"/>
      <c r="H298" s="201">
        <v>1165</v>
      </c>
      <c r="I298" s="203">
        <v>1200</v>
      </c>
      <c r="J298" s="173" t="s">
        <v>769</v>
      </c>
      <c r="K298" s="174">
        <f t="shared" si="157"/>
        <v>235</v>
      </c>
      <c r="L298" s="175">
        <f t="shared" si="158"/>
        <v>0.25268817204301075</v>
      </c>
      <c r="M298" s="170" t="s">
        <v>557</v>
      </c>
      <c r="N298" s="176">
        <v>43847</v>
      </c>
      <c r="O298" s="1"/>
      <c r="P298" s="1"/>
      <c r="Q298" s="1"/>
      <c r="R298" s="6" t="s">
        <v>748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98">
        <v>149</v>
      </c>
      <c r="B299" s="199">
        <v>43753</v>
      </c>
      <c r="C299" s="199"/>
      <c r="D299" s="200" t="s">
        <v>770</v>
      </c>
      <c r="E299" s="201" t="s">
        <v>587</v>
      </c>
      <c r="F299" s="171">
        <v>111</v>
      </c>
      <c r="G299" s="201"/>
      <c r="H299" s="201">
        <v>141</v>
      </c>
      <c r="I299" s="203">
        <v>141</v>
      </c>
      <c r="J299" s="173" t="s">
        <v>572</v>
      </c>
      <c r="K299" s="174">
        <f t="shared" si="157"/>
        <v>30</v>
      </c>
      <c r="L299" s="175">
        <f t="shared" si="158"/>
        <v>0.27027027027027029</v>
      </c>
      <c r="M299" s="170" t="s">
        <v>557</v>
      </c>
      <c r="N299" s="176">
        <v>44328</v>
      </c>
      <c r="O299" s="1"/>
      <c r="P299" s="1"/>
      <c r="Q299" s="1"/>
      <c r="R299" s="6" t="s">
        <v>748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98">
        <v>150</v>
      </c>
      <c r="B300" s="199">
        <v>43753</v>
      </c>
      <c r="C300" s="199"/>
      <c r="D300" s="200" t="s">
        <v>771</v>
      </c>
      <c r="E300" s="201" t="s">
        <v>587</v>
      </c>
      <c r="F300" s="171">
        <v>296</v>
      </c>
      <c r="G300" s="201"/>
      <c r="H300" s="201">
        <v>370</v>
      </c>
      <c r="I300" s="203">
        <v>370</v>
      </c>
      <c r="J300" s="173" t="s">
        <v>645</v>
      </c>
      <c r="K300" s="174">
        <f t="shared" si="157"/>
        <v>74</v>
      </c>
      <c r="L300" s="175">
        <f t="shared" si="158"/>
        <v>0.25</v>
      </c>
      <c r="M300" s="170" t="s">
        <v>557</v>
      </c>
      <c r="N300" s="176">
        <v>43853</v>
      </c>
      <c r="O300" s="1"/>
      <c r="P300" s="1"/>
      <c r="Q300" s="1"/>
      <c r="R300" s="6" t="s">
        <v>748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98">
        <v>151</v>
      </c>
      <c r="B301" s="199">
        <v>43754</v>
      </c>
      <c r="C301" s="199"/>
      <c r="D301" s="200" t="s">
        <v>772</v>
      </c>
      <c r="E301" s="201" t="s">
        <v>587</v>
      </c>
      <c r="F301" s="171">
        <v>300</v>
      </c>
      <c r="G301" s="201"/>
      <c r="H301" s="201">
        <v>382.5</v>
      </c>
      <c r="I301" s="203">
        <v>344</v>
      </c>
      <c r="J301" s="173" t="s">
        <v>822</v>
      </c>
      <c r="K301" s="174">
        <f t="shared" si="157"/>
        <v>82.5</v>
      </c>
      <c r="L301" s="175">
        <f t="shared" si="158"/>
        <v>0.27500000000000002</v>
      </c>
      <c r="M301" s="170" t="s">
        <v>557</v>
      </c>
      <c r="N301" s="176">
        <v>44238</v>
      </c>
      <c r="O301" s="1"/>
      <c r="P301" s="1"/>
      <c r="Q301" s="1"/>
      <c r="R301" s="6" t="s">
        <v>748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98">
        <v>152</v>
      </c>
      <c r="B302" s="199">
        <v>43832</v>
      </c>
      <c r="C302" s="199"/>
      <c r="D302" s="200" t="s">
        <v>773</v>
      </c>
      <c r="E302" s="201" t="s">
        <v>587</v>
      </c>
      <c r="F302" s="171">
        <v>495</v>
      </c>
      <c r="G302" s="201"/>
      <c r="H302" s="201">
        <v>595</v>
      </c>
      <c r="I302" s="203">
        <v>590</v>
      </c>
      <c r="J302" s="173" t="s">
        <v>821</v>
      </c>
      <c r="K302" s="174">
        <f t="shared" si="157"/>
        <v>100</v>
      </c>
      <c r="L302" s="175">
        <f t="shared" si="158"/>
        <v>0.20202020202020202</v>
      </c>
      <c r="M302" s="170" t="s">
        <v>557</v>
      </c>
      <c r="N302" s="176">
        <v>44589</v>
      </c>
      <c r="O302" s="1"/>
      <c r="P302" s="1"/>
      <c r="Q302" s="1"/>
      <c r="R302" s="6" t="s">
        <v>748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98">
        <v>153</v>
      </c>
      <c r="B303" s="199">
        <v>43966</v>
      </c>
      <c r="C303" s="199"/>
      <c r="D303" s="200" t="s">
        <v>71</v>
      </c>
      <c r="E303" s="201" t="s">
        <v>587</v>
      </c>
      <c r="F303" s="171">
        <v>67.5</v>
      </c>
      <c r="G303" s="201"/>
      <c r="H303" s="201">
        <v>86</v>
      </c>
      <c r="I303" s="203">
        <v>86</v>
      </c>
      <c r="J303" s="173" t="s">
        <v>774</v>
      </c>
      <c r="K303" s="174">
        <f t="shared" ref="K303:K310" si="159">H303-F303</f>
        <v>18.5</v>
      </c>
      <c r="L303" s="175">
        <f t="shared" ref="L303:L310" si="160">K303/F303</f>
        <v>0.27407407407407408</v>
      </c>
      <c r="M303" s="170" t="s">
        <v>557</v>
      </c>
      <c r="N303" s="176">
        <v>44008</v>
      </c>
      <c r="O303" s="1"/>
      <c r="P303" s="1"/>
      <c r="Q303" s="1"/>
      <c r="R303" s="6" t="s">
        <v>748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98">
        <v>154</v>
      </c>
      <c r="B304" s="199">
        <v>44035</v>
      </c>
      <c r="C304" s="199"/>
      <c r="D304" s="200" t="s">
        <v>458</v>
      </c>
      <c r="E304" s="201" t="s">
        <v>587</v>
      </c>
      <c r="F304" s="171">
        <v>231</v>
      </c>
      <c r="G304" s="201"/>
      <c r="H304" s="201">
        <v>281</v>
      </c>
      <c r="I304" s="203">
        <v>281</v>
      </c>
      <c r="J304" s="173" t="s">
        <v>645</v>
      </c>
      <c r="K304" s="174">
        <f t="shared" si="159"/>
        <v>50</v>
      </c>
      <c r="L304" s="175">
        <f t="shared" si="160"/>
        <v>0.21645021645021645</v>
      </c>
      <c r="M304" s="170" t="s">
        <v>557</v>
      </c>
      <c r="N304" s="176">
        <v>44358</v>
      </c>
      <c r="O304" s="1"/>
      <c r="P304" s="1"/>
      <c r="Q304" s="1"/>
      <c r="R304" s="6" t="s">
        <v>748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98">
        <v>155</v>
      </c>
      <c r="B305" s="199">
        <v>44092</v>
      </c>
      <c r="C305" s="199"/>
      <c r="D305" s="200" t="s">
        <v>395</v>
      </c>
      <c r="E305" s="201" t="s">
        <v>587</v>
      </c>
      <c r="F305" s="201">
        <v>206</v>
      </c>
      <c r="G305" s="201"/>
      <c r="H305" s="201">
        <v>248</v>
      </c>
      <c r="I305" s="203">
        <v>248</v>
      </c>
      <c r="J305" s="173" t="s">
        <v>645</v>
      </c>
      <c r="K305" s="174">
        <f t="shared" si="159"/>
        <v>42</v>
      </c>
      <c r="L305" s="175">
        <f t="shared" si="160"/>
        <v>0.20388349514563106</v>
      </c>
      <c r="M305" s="170" t="s">
        <v>557</v>
      </c>
      <c r="N305" s="176">
        <v>44214</v>
      </c>
      <c r="O305" s="1"/>
      <c r="P305" s="1"/>
      <c r="Q305" s="1"/>
      <c r="R305" s="6" t="s">
        <v>748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98">
        <v>156</v>
      </c>
      <c r="B306" s="199">
        <v>44140</v>
      </c>
      <c r="C306" s="199"/>
      <c r="D306" s="200" t="s">
        <v>395</v>
      </c>
      <c r="E306" s="201" t="s">
        <v>587</v>
      </c>
      <c r="F306" s="201">
        <v>182.5</v>
      </c>
      <c r="G306" s="201"/>
      <c r="H306" s="201">
        <v>248</v>
      </c>
      <c r="I306" s="203">
        <v>248</v>
      </c>
      <c r="J306" s="173" t="s">
        <v>645</v>
      </c>
      <c r="K306" s="174">
        <f t="shared" si="159"/>
        <v>65.5</v>
      </c>
      <c r="L306" s="175">
        <f t="shared" si="160"/>
        <v>0.35890410958904112</v>
      </c>
      <c r="M306" s="170" t="s">
        <v>557</v>
      </c>
      <c r="N306" s="176">
        <v>44214</v>
      </c>
      <c r="O306" s="1"/>
      <c r="P306" s="1"/>
      <c r="Q306" s="1"/>
      <c r="R306" s="6" t="s">
        <v>748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98">
        <v>157</v>
      </c>
      <c r="B307" s="199">
        <v>44140</v>
      </c>
      <c r="C307" s="199"/>
      <c r="D307" s="200" t="s">
        <v>319</v>
      </c>
      <c r="E307" s="201" t="s">
        <v>587</v>
      </c>
      <c r="F307" s="201">
        <v>247.5</v>
      </c>
      <c r="G307" s="201"/>
      <c r="H307" s="201">
        <v>320</v>
      </c>
      <c r="I307" s="203">
        <v>320</v>
      </c>
      <c r="J307" s="173" t="s">
        <v>645</v>
      </c>
      <c r="K307" s="174">
        <f t="shared" si="159"/>
        <v>72.5</v>
      </c>
      <c r="L307" s="175">
        <f t="shared" si="160"/>
        <v>0.29292929292929293</v>
      </c>
      <c r="M307" s="170" t="s">
        <v>557</v>
      </c>
      <c r="N307" s="176">
        <v>44323</v>
      </c>
      <c r="O307" s="1"/>
      <c r="P307" s="1"/>
      <c r="Q307" s="1"/>
      <c r="R307" s="6" t="s">
        <v>748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98">
        <v>158</v>
      </c>
      <c r="B308" s="199">
        <v>44140</v>
      </c>
      <c r="C308" s="199"/>
      <c r="D308" s="200" t="s">
        <v>270</v>
      </c>
      <c r="E308" s="201" t="s">
        <v>587</v>
      </c>
      <c r="F308" s="171">
        <v>925</v>
      </c>
      <c r="G308" s="201"/>
      <c r="H308" s="201">
        <v>1095</v>
      </c>
      <c r="I308" s="203">
        <v>1093</v>
      </c>
      <c r="J308" s="173" t="s">
        <v>775</v>
      </c>
      <c r="K308" s="174">
        <f t="shared" si="159"/>
        <v>170</v>
      </c>
      <c r="L308" s="175">
        <f t="shared" si="160"/>
        <v>0.18378378378378379</v>
      </c>
      <c r="M308" s="170" t="s">
        <v>557</v>
      </c>
      <c r="N308" s="176">
        <v>44201</v>
      </c>
      <c r="O308" s="1"/>
      <c r="P308" s="1"/>
      <c r="Q308" s="1"/>
      <c r="R308" s="6" t="s">
        <v>748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98">
        <v>159</v>
      </c>
      <c r="B309" s="199">
        <v>44140</v>
      </c>
      <c r="C309" s="199"/>
      <c r="D309" s="200" t="s">
        <v>335</v>
      </c>
      <c r="E309" s="201" t="s">
        <v>587</v>
      </c>
      <c r="F309" s="171">
        <v>332.5</v>
      </c>
      <c r="G309" s="201"/>
      <c r="H309" s="201">
        <v>393</v>
      </c>
      <c r="I309" s="203">
        <v>406</v>
      </c>
      <c r="J309" s="173" t="s">
        <v>776</v>
      </c>
      <c r="K309" s="174">
        <f t="shared" si="159"/>
        <v>60.5</v>
      </c>
      <c r="L309" s="175">
        <f t="shared" si="160"/>
        <v>0.18195488721804512</v>
      </c>
      <c r="M309" s="170" t="s">
        <v>557</v>
      </c>
      <c r="N309" s="176">
        <v>44256</v>
      </c>
      <c r="O309" s="1"/>
      <c r="P309" s="1"/>
      <c r="Q309" s="1"/>
      <c r="R309" s="6" t="s">
        <v>748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98">
        <v>160</v>
      </c>
      <c r="B310" s="199">
        <v>44141</v>
      </c>
      <c r="C310" s="199"/>
      <c r="D310" s="200" t="s">
        <v>458</v>
      </c>
      <c r="E310" s="201" t="s">
        <v>587</v>
      </c>
      <c r="F310" s="171">
        <v>231</v>
      </c>
      <c r="G310" s="201"/>
      <c r="H310" s="201">
        <v>281</v>
      </c>
      <c r="I310" s="203">
        <v>281</v>
      </c>
      <c r="J310" s="173" t="s">
        <v>645</v>
      </c>
      <c r="K310" s="174">
        <f t="shared" si="159"/>
        <v>50</v>
      </c>
      <c r="L310" s="175">
        <f t="shared" si="160"/>
        <v>0.21645021645021645</v>
      </c>
      <c r="M310" s="170" t="s">
        <v>557</v>
      </c>
      <c r="N310" s="176">
        <v>44358</v>
      </c>
      <c r="O310" s="1"/>
      <c r="P310" s="1"/>
      <c r="Q310" s="1"/>
      <c r="R310" s="6" t="s">
        <v>748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24">
        <v>161</v>
      </c>
      <c r="B311" s="217">
        <v>44187</v>
      </c>
      <c r="C311" s="217"/>
      <c r="D311" s="218" t="s">
        <v>433</v>
      </c>
      <c r="E311" s="53" t="s">
        <v>587</v>
      </c>
      <c r="F311" s="219" t="s">
        <v>777</v>
      </c>
      <c r="G311" s="53"/>
      <c r="H311" s="53"/>
      <c r="I311" s="220">
        <v>239</v>
      </c>
      <c r="J311" s="216" t="s">
        <v>560</v>
      </c>
      <c r="K311" s="216"/>
      <c r="L311" s="221"/>
      <c r="M311" s="222"/>
      <c r="N311" s="223"/>
      <c r="O311" s="1"/>
      <c r="P311" s="1"/>
      <c r="Q311" s="1"/>
      <c r="R311" s="6" t="s">
        <v>748</v>
      </c>
    </row>
    <row r="312" spans="1:26" ht="12.75" customHeight="1">
      <c r="A312" s="198">
        <v>162</v>
      </c>
      <c r="B312" s="199">
        <v>44258</v>
      </c>
      <c r="C312" s="199"/>
      <c r="D312" s="200" t="s">
        <v>773</v>
      </c>
      <c r="E312" s="201" t="s">
        <v>587</v>
      </c>
      <c r="F312" s="171">
        <v>495</v>
      </c>
      <c r="G312" s="201"/>
      <c r="H312" s="201">
        <v>595</v>
      </c>
      <c r="I312" s="203">
        <v>590</v>
      </c>
      <c r="J312" s="173" t="s">
        <v>821</v>
      </c>
      <c r="K312" s="174">
        <f>H312-F312</f>
        <v>100</v>
      </c>
      <c r="L312" s="175">
        <f>K312/F312</f>
        <v>0.20202020202020202</v>
      </c>
      <c r="M312" s="170" t="s">
        <v>557</v>
      </c>
      <c r="N312" s="176">
        <v>44589</v>
      </c>
      <c r="O312" s="1"/>
      <c r="P312" s="1"/>
      <c r="R312" s="6" t="s">
        <v>748</v>
      </c>
    </row>
    <row r="313" spans="1:26" ht="12.75" customHeight="1">
      <c r="A313" s="198">
        <v>163</v>
      </c>
      <c r="B313" s="199">
        <v>44274</v>
      </c>
      <c r="C313" s="199"/>
      <c r="D313" s="200" t="s">
        <v>335</v>
      </c>
      <c r="E313" s="201" t="s">
        <v>587</v>
      </c>
      <c r="F313" s="171">
        <v>355</v>
      </c>
      <c r="G313" s="201"/>
      <c r="H313" s="201">
        <v>422.5</v>
      </c>
      <c r="I313" s="203">
        <v>420</v>
      </c>
      <c r="J313" s="173" t="s">
        <v>778</v>
      </c>
      <c r="K313" s="174">
        <f>H313-F313</f>
        <v>67.5</v>
      </c>
      <c r="L313" s="175">
        <f>K313/F313</f>
        <v>0.19014084507042253</v>
      </c>
      <c r="M313" s="170" t="s">
        <v>557</v>
      </c>
      <c r="N313" s="176">
        <v>44361</v>
      </c>
      <c r="O313" s="1"/>
      <c r="R313" s="225" t="s">
        <v>748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98">
        <v>164</v>
      </c>
      <c r="B314" s="199">
        <v>44295</v>
      </c>
      <c r="C314" s="199"/>
      <c r="D314" s="200" t="s">
        <v>779</v>
      </c>
      <c r="E314" s="201" t="s">
        <v>587</v>
      </c>
      <c r="F314" s="171">
        <v>555</v>
      </c>
      <c r="G314" s="201"/>
      <c r="H314" s="201">
        <v>663</v>
      </c>
      <c r="I314" s="203">
        <v>663</v>
      </c>
      <c r="J314" s="173" t="s">
        <v>780</v>
      </c>
      <c r="K314" s="174">
        <f>H314-F314</f>
        <v>108</v>
      </c>
      <c r="L314" s="175">
        <f>K314/F314</f>
        <v>0.19459459459459461</v>
      </c>
      <c r="M314" s="170" t="s">
        <v>557</v>
      </c>
      <c r="N314" s="176">
        <v>44321</v>
      </c>
      <c r="O314" s="1"/>
      <c r="P314" s="1"/>
      <c r="Q314" s="1"/>
      <c r="R314" s="225" t="s">
        <v>748</v>
      </c>
    </row>
    <row r="315" spans="1:26" ht="12.75" customHeight="1">
      <c r="A315" s="198">
        <v>165</v>
      </c>
      <c r="B315" s="199">
        <v>44308</v>
      </c>
      <c r="C315" s="199"/>
      <c r="D315" s="200" t="s">
        <v>365</v>
      </c>
      <c r="E315" s="201" t="s">
        <v>587</v>
      </c>
      <c r="F315" s="171">
        <v>126.5</v>
      </c>
      <c r="G315" s="201"/>
      <c r="H315" s="201">
        <v>155</v>
      </c>
      <c r="I315" s="203">
        <v>155</v>
      </c>
      <c r="J315" s="173" t="s">
        <v>645</v>
      </c>
      <c r="K315" s="174">
        <f>H315-F315</f>
        <v>28.5</v>
      </c>
      <c r="L315" s="175">
        <f>K315/F315</f>
        <v>0.22529644268774704</v>
      </c>
      <c r="M315" s="170" t="s">
        <v>557</v>
      </c>
      <c r="N315" s="176">
        <v>44362</v>
      </c>
      <c r="O315" s="1"/>
      <c r="R315" s="225" t="s">
        <v>748</v>
      </c>
    </row>
    <row r="316" spans="1:26" ht="12.75" customHeight="1">
      <c r="A316" s="255">
        <v>166</v>
      </c>
      <c r="B316" s="256">
        <v>44368</v>
      </c>
      <c r="C316" s="256"/>
      <c r="D316" s="257" t="s">
        <v>383</v>
      </c>
      <c r="E316" s="258" t="s">
        <v>587</v>
      </c>
      <c r="F316" s="259">
        <v>287.5</v>
      </c>
      <c r="G316" s="258"/>
      <c r="H316" s="258">
        <v>245</v>
      </c>
      <c r="I316" s="260">
        <v>344</v>
      </c>
      <c r="J316" s="183" t="s">
        <v>816</v>
      </c>
      <c r="K316" s="184">
        <f>H316-F316</f>
        <v>-42.5</v>
      </c>
      <c r="L316" s="185">
        <f>K316/F316</f>
        <v>-0.14782608695652175</v>
      </c>
      <c r="M316" s="181" t="s">
        <v>569</v>
      </c>
      <c r="N316" s="178">
        <v>44508</v>
      </c>
      <c r="O316" s="1"/>
      <c r="R316" s="225" t="s">
        <v>748</v>
      </c>
    </row>
    <row r="317" spans="1:26" ht="12.75" customHeight="1">
      <c r="A317" s="224">
        <v>167</v>
      </c>
      <c r="B317" s="217">
        <v>44368</v>
      </c>
      <c r="C317" s="217"/>
      <c r="D317" s="218" t="s">
        <v>458</v>
      </c>
      <c r="E317" s="53" t="s">
        <v>587</v>
      </c>
      <c r="F317" s="219" t="s">
        <v>781</v>
      </c>
      <c r="G317" s="53"/>
      <c r="H317" s="53"/>
      <c r="I317" s="220">
        <v>320</v>
      </c>
      <c r="J317" s="216" t="s">
        <v>560</v>
      </c>
      <c r="K317" s="224"/>
      <c r="L317" s="217"/>
      <c r="M317" s="217"/>
      <c r="N317" s="218"/>
      <c r="O317" s="41"/>
      <c r="R317" s="225" t="s">
        <v>748</v>
      </c>
    </row>
    <row r="318" spans="1:26" ht="12.75" customHeight="1">
      <c r="A318" s="198">
        <v>168</v>
      </c>
      <c r="B318" s="199">
        <v>44406</v>
      </c>
      <c r="C318" s="199"/>
      <c r="D318" s="200" t="s">
        <v>365</v>
      </c>
      <c r="E318" s="201" t="s">
        <v>587</v>
      </c>
      <c r="F318" s="171">
        <v>162.5</v>
      </c>
      <c r="G318" s="201"/>
      <c r="H318" s="201">
        <v>200</v>
      </c>
      <c r="I318" s="203">
        <v>200</v>
      </c>
      <c r="J318" s="173" t="s">
        <v>645</v>
      </c>
      <c r="K318" s="174">
        <f>H318-F318</f>
        <v>37.5</v>
      </c>
      <c r="L318" s="175">
        <f>K318/F318</f>
        <v>0.23076923076923078</v>
      </c>
      <c r="M318" s="170" t="s">
        <v>557</v>
      </c>
      <c r="N318" s="176">
        <v>44571</v>
      </c>
      <c r="O318" s="1"/>
      <c r="R318" s="225" t="s">
        <v>748</v>
      </c>
    </row>
    <row r="319" spans="1:26" ht="12.75" customHeight="1">
      <c r="A319" s="198">
        <v>169</v>
      </c>
      <c r="B319" s="199">
        <v>44462</v>
      </c>
      <c r="C319" s="199"/>
      <c r="D319" s="200" t="s">
        <v>786</v>
      </c>
      <c r="E319" s="201" t="s">
        <v>587</v>
      </c>
      <c r="F319" s="171">
        <v>1235</v>
      </c>
      <c r="G319" s="201"/>
      <c r="H319" s="201">
        <v>1505</v>
      </c>
      <c r="I319" s="203">
        <v>1500</v>
      </c>
      <c r="J319" s="173" t="s">
        <v>645</v>
      </c>
      <c r="K319" s="174">
        <f>H319-F319</f>
        <v>270</v>
      </c>
      <c r="L319" s="175">
        <f>K319/F319</f>
        <v>0.21862348178137653</v>
      </c>
      <c r="M319" s="170" t="s">
        <v>557</v>
      </c>
      <c r="N319" s="176">
        <v>44564</v>
      </c>
      <c r="O319" s="1"/>
      <c r="R319" s="225" t="s">
        <v>748</v>
      </c>
    </row>
    <row r="320" spans="1:26" ht="12.75" customHeight="1">
      <c r="A320" s="239">
        <v>170</v>
      </c>
      <c r="B320" s="240">
        <v>44480</v>
      </c>
      <c r="C320" s="240"/>
      <c r="D320" s="241" t="s">
        <v>788</v>
      </c>
      <c r="E320" s="242" t="s">
        <v>587</v>
      </c>
      <c r="F320" s="243" t="s">
        <v>793</v>
      </c>
      <c r="G320" s="242"/>
      <c r="H320" s="242"/>
      <c r="I320" s="242">
        <v>145</v>
      </c>
      <c r="J320" s="244" t="s">
        <v>560</v>
      </c>
      <c r="K320" s="239"/>
      <c r="L320" s="240"/>
      <c r="M320" s="240"/>
      <c r="N320" s="241"/>
      <c r="O320" s="41"/>
      <c r="R320" s="225" t="s">
        <v>748</v>
      </c>
    </row>
    <row r="321" spans="1:18" ht="12.75" customHeight="1">
      <c r="A321" s="245">
        <v>171</v>
      </c>
      <c r="B321" s="246">
        <v>44481</v>
      </c>
      <c r="C321" s="246"/>
      <c r="D321" s="247" t="s">
        <v>259</v>
      </c>
      <c r="E321" s="248" t="s">
        <v>587</v>
      </c>
      <c r="F321" s="249" t="s">
        <v>790</v>
      </c>
      <c r="G321" s="248"/>
      <c r="H321" s="248"/>
      <c r="I321" s="248">
        <v>380</v>
      </c>
      <c r="J321" s="250" t="s">
        <v>560</v>
      </c>
      <c r="K321" s="245"/>
      <c r="L321" s="246"/>
      <c r="M321" s="246"/>
      <c r="N321" s="247"/>
      <c r="O321" s="41"/>
      <c r="R321" s="225" t="s">
        <v>748</v>
      </c>
    </row>
    <row r="322" spans="1:18" ht="12.75" customHeight="1">
      <c r="A322" s="245">
        <v>172</v>
      </c>
      <c r="B322" s="246">
        <v>44481</v>
      </c>
      <c r="C322" s="246"/>
      <c r="D322" s="247" t="s">
        <v>390</v>
      </c>
      <c r="E322" s="248" t="s">
        <v>587</v>
      </c>
      <c r="F322" s="249" t="s">
        <v>791</v>
      </c>
      <c r="G322" s="248"/>
      <c r="H322" s="248"/>
      <c r="I322" s="248">
        <v>56</v>
      </c>
      <c r="J322" s="250" t="s">
        <v>560</v>
      </c>
      <c r="K322" s="245"/>
      <c r="L322" s="246"/>
      <c r="M322" s="246"/>
      <c r="N322" s="247"/>
      <c r="O322" s="41"/>
      <c r="R322" s="225"/>
    </row>
    <row r="323" spans="1:18" ht="12.75" customHeight="1">
      <c r="A323" s="198">
        <v>173</v>
      </c>
      <c r="B323" s="199">
        <v>44551</v>
      </c>
      <c r="C323" s="199"/>
      <c r="D323" s="200" t="s">
        <v>118</v>
      </c>
      <c r="E323" s="201" t="s">
        <v>587</v>
      </c>
      <c r="F323" s="171">
        <v>2300</v>
      </c>
      <c r="G323" s="201"/>
      <c r="H323" s="201">
        <f>(2820+2200)/2</f>
        <v>2510</v>
      </c>
      <c r="I323" s="203">
        <v>3000</v>
      </c>
      <c r="J323" s="173" t="s">
        <v>831</v>
      </c>
      <c r="K323" s="174">
        <f>H323-F323</f>
        <v>210</v>
      </c>
      <c r="L323" s="175">
        <f>K323/F323</f>
        <v>9.1304347826086957E-2</v>
      </c>
      <c r="M323" s="170" t="s">
        <v>557</v>
      </c>
      <c r="N323" s="176">
        <v>44649</v>
      </c>
      <c r="O323" s="1"/>
      <c r="R323" s="225"/>
    </row>
    <row r="324" spans="1:18" ht="12.75" customHeight="1">
      <c r="A324" s="251">
        <v>174</v>
      </c>
      <c r="B324" s="246">
        <v>44606</v>
      </c>
      <c r="C324" s="251"/>
      <c r="D324" s="251" t="s">
        <v>411</v>
      </c>
      <c r="E324" s="248" t="s">
        <v>587</v>
      </c>
      <c r="F324" s="248" t="s">
        <v>824</v>
      </c>
      <c r="G324" s="248"/>
      <c r="H324" s="248"/>
      <c r="I324" s="248">
        <v>764</v>
      </c>
      <c r="J324" s="248" t="s">
        <v>560</v>
      </c>
      <c r="K324" s="248"/>
      <c r="L324" s="248"/>
      <c r="M324" s="248"/>
      <c r="N324" s="251"/>
      <c r="O324" s="41"/>
      <c r="R324" s="225"/>
    </row>
    <row r="325" spans="1:18" ht="12.75" customHeight="1">
      <c r="A325" s="251">
        <v>175</v>
      </c>
      <c r="B325" s="246">
        <v>44613</v>
      </c>
      <c r="C325" s="251"/>
      <c r="D325" s="251" t="s">
        <v>786</v>
      </c>
      <c r="E325" s="248" t="s">
        <v>587</v>
      </c>
      <c r="F325" s="248" t="s">
        <v>825</v>
      </c>
      <c r="G325" s="248"/>
      <c r="H325" s="248"/>
      <c r="I325" s="248">
        <v>1510</v>
      </c>
      <c r="J325" s="248" t="s">
        <v>560</v>
      </c>
      <c r="K325" s="248"/>
      <c r="L325" s="248"/>
      <c r="M325" s="248"/>
      <c r="N325" s="251"/>
      <c r="O325" s="41"/>
      <c r="R325" s="225"/>
    </row>
    <row r="326" spans="1:18" ht="12.75" customHeight="1">
      <c r="A326">
        <v>176</v>
      </c>
      <c r="B326" s="246">
        <v>44670</v>
      </c>
      <c r="C326" s="246"/>
      <c r="D326" s="251" t="s">
        <v>521</v>
      </c>
      <c r="E326" s="303" t="s">
        <v>587</v>
      </c>
      <c r="F326" s="248" t="s">
        <v>833</v>
      </c>
      <c r="G326" s="248"/>
      <c r="H326" s="248"/>
      <c r="I326" s="248">
        <v>553</v>
      </c>
      <c r="J326" s="248" t="s">
        <v>560</v>
      </c>
      <c r="K326" s="248"/>
      <c r="L326" s="248"/>
      <c r="M326" s="248"/>
      <c r="N326" s="248"/>
      <c r="O326" s="41"/>
      <c r="R326" s="225"/>
    </row>
    <row r="327" spans="1:18" ht="12.75" customHeight="1">
      <c r="A327" s="224">
        <v>177</v>
      </c>
      <c r="B327" s="246">
        <v>44746</v>
      </c>
      <c r="D327" s="371" t="s">
        <v>900</v>
      </c>
      <c r="E327" s="370" t="s">
        <v>587</v>
      </c>
      <c r="F327" s="248" t="s">
        <v>898</v>
      </c>
      <c r="G327" s="248"/>
      <c r="H327" s="248"/>
      <c r="I327" s="248">
        <v>254</v>
      </c>
      <c r="J327" s="248" t="s">
        <v>560</v>
      </c>
      <c r="K327" s="248"/>
      <c r="L327" s="248"/>
      <c r="M327" s="248"/>
      <c r="N327" s="248"/>
      <c r="O327" s="41"/>
      <c r="R327" s="225"/>
    </row>
    <row r="328" spans="1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B330" s="226" t="s">
        <v>782</v>
      </c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1:18" ht="12.75" customHeight="1">
      <c r="A337" s="227"/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1:18" ht="12.75" customHeight="1">
      <c r="A338" s="227"/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1:18" ht="12.75" customHeight="1">
      <c r="A339" s="53"/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1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1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1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</sheetData>
  <autoFilter ref="R1:R335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94 K87 K10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2022-07-29T02:48:38Z</dcterms:modified>
</cp:coreProperties>
</file>