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F&amp;O)'!$R$1:$R$364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51" i="6"/>
  <c r="M151" s="1"/>
  <c r="L19"/>
  <c r="K19"/>
  <c r="L114"/>
  <c r="K114"/>
  <c r="L111"/>
  <c r="M111" s="1"/>
  <c r="K111"/>
  <c r="L58"/>
  <c r="K58"/>
  <c r="L113"/>
  <c r="K113"/>
  <c r="L17"/>
  <c r="K17"/>
  <c r="L106"/>
  <c r="K106"/>
  <c r="L54"/>
  <c r="K54"/>
  <c r="L18"/>
  <c r="K18"/>
  <c r="L13"/>
  <c r="K13"/>
  <c r="L159"/>
  <c r="K159"/>
  <c r="L56"/>
  <c r="K56"/>
  <c r="L55"/>
  <c r="K55"/>
  <c r="L109"/>
  <c r="K109"/>
  <c r="L110"/>
  <c r="K110"/>
  <c r="K145"/>
  <c r="M145" s="1"/>
  <c r="K150"/>
  <c r="M150" s="1"/>
  <c r="K149"/>
  <c r="M149" s="1"/>
  <c r="K148"/>
  <c r="M148" s="1"/>
  <c r="K147"/>
  <c r="M147" s="1"/>
  <c r="K146"/>
  <c r="M146" s="1"/>
  <c r="K144"/>
  <c r="M144" s="1"/>
  <c r="L107"/>
  <c r="M107" s="1"/>
  <c r="K107"/>
  <c r="L108"/>
  <c r="K108"/>
  <c r="L105"/>
  <c r="K105"/>
  <c r="L53"/>
  <c r="K53"/>
  <c r="M142"/>
  <c r="K142"/>
  <c r="K143"/>
  <c r="M143" s="1"/>
  <c r="L99"/>
  <c r="K99"/>
  <c r="L98"/>
  <c r="K98"/>
  <c r="L104"/>
  <c r="K104"/>
  <c r="K141"/>
  <c r="M141" s="1"/>
  <c r="L103"/>
  <c r="K103"/>
  <c r="K140"/>
  <c r="M140" s="1"/>
  <c r="L52"/>
  <c r="K52"/>
  <c r="L51"/>
  <c r="K51"/>
  <c r="L101"/>
  <c r="K101"/>
  <c r="L102"/>
  <c r="K102"/>
  <c r="L100"/>
  <c r="K100"/>
  <c r="L16"/>
  <c r="K16"/>
  <c r="L97"/>
  <c r="K97"/>
  <c r="L96"/>
  <c r="K96"/>
  <c r="L43"/>
  <c r="K43"/>
  <c r="L47"/>
  <c r="K47"/>
  <c r="L49"/>
  <c r="K49"/>
  <c r="L50"/>
  <c r="K50"/>
  <c r="K44"/>
  <c r="L44"/>
  <c r="L39"/>
  <c r="K39"/>
  <c r="L95"/>
  <c r="K95"/>
  <c r="M95" s="1"/>
  <c r="L94"/>
  <c r="K94"/>
  <c r="L93"/>
  <c r="K93"/>
  <c r="K136"/>
  <c r="M136" s="1"/>
  <c r="L91"/>
  <c r="K91"/>
  <c r="L42"/>
  <c r="K42"/>
  <c r="K139"/>
  <c r="M139" s="1"/>
  <c r="K138"/>
  <c r="M138" s="1"/>
  <c r="L92"/>
  <c r="K92"/>
  <c r="L90"/>
  <c r="K90"/>
  <c r="L88"/>
  <c r="K88"/>
  <c r="L40"/>
  <c r="K40"/>
  <c r="L38"/>
  <c r="K38"/>
  <c r="L35"/>
  <c r="K35"/>
  <c r="L89"/>
  <c r="K89"/>
  <c r="K121"/>
  <c r="M121" s="1"/>
  <c r="K135"/>
  <c r="M135" s="1"/>
  <c r="K137"/>
  <c r="M137" s="1"/>
  <c r="K134"/>
  <c r="M134" s="1"/>
  <c r="L46"/>
  <c r="K46"/>
  <c r="L45"/>
  <c r="K45"/>
  <c r="L14"/>
  <c r="K14"/>
  <c r="H12"/>
  <c r="L85"/>
  <c r="K85"/>
  <c r="L78"/>
  <c r="K78"/>
  <c r="L84"/>
  <c r="K84"/>
  <c r="L83"/>
  <c r="K83"/>
  <c r="K133"/>
  <c r="M133" s="1"/>
  <c r="K132"/>
  <c r="M132" s="1"/>
  <c r="L87"/>
  <c r="K87"/>
  <c r="K131"/>
  <c r="M131" s="1"/>
  <c r="L86"/>
  <c r="K86"/>
  <c r="L33"/>
  <c r="K33"/>
  <c r="K129"/>
  <c r="M129" s="1"/>
  <c r="K128"/>
  <c r="M128" s="1"/>
  <c r="L41"/>
  <c r="K41"/>
  <c r="L30"/>
  <c r="K30"/>
  <c r="K130"/>
  <c r="M130" s="1"/>
  <c r="P15"/>
  <c r="L82"/>
  <c r="K82"/>
  <c r="L80"/>
  <c r="K80"/>
  <c r="K127"/>
  <c r="M127" s="1"/>
  <c r="K126"/>
  <c r="M126" s="1"/>
  <c r="L81"/>
  <c r="K81"/>
  <c r="L37"/>
  <c r="K37"/>
  <c r="L79"/>
  <c r="K79"/>
  <c r="K125"/>
  <c r="M125" s="1"/>
  <c r="K124"/>
  <c r="M124" s="1"/>
  <c r="K123"/>
  <c r="M123" s="1"/>
  <c r="K77"/>
  <c r="L77"/>
  <c r="L74"/>
  <c r="K74"/>
  <c r="L76"/>
  <c r="K76"/>
  <c r="L75"/>
  <c r="K75"/>
  <c r="L36"/>
  <c r="K36"/>
  <c r="K73"/>
  <c r="L73"/>
  <c r="L34"/>
  <c r="K34"/>
  <c r="L31"/>
  <c r="K31"/>
  <c r="L72"/>
  <c r="K72"/>
  <c r="L71"/>
  <c r="K71"/>
  <c r="L70"/>
  <c r="K70"/>
  <c r="L32"/>
  <c r="K32"/>
  <c r="M18" l="1"/>
  <c r="M19"/>
  <c r="M114"/>
  <c r="M98"/>
  <c r="M109"/>
  <c r="M56"/>
  <c r="M54"/>
  <c r="M58"/>
  <c r="M113"/>
  <c r="M13"/>
  <c r="M100"/>
  <c r="M17"/>
  <c r="M106"/>
  <c r="M51"/>
  <c r="M104"/>
  <c r="M99"/>
  <c r="M16"/>
  <c r="M53"/>
  <c r="M110"/>
  <c r="M55"/>
  <c r="M159"/>
  <c r="M103"/>
  <c r="M108"/>
  <c r="M105"/>
  <c r="M101"/>
  <c r="M39"/>
  <c r="M52"/>
  <c r="M102"/>
  <c r="M91"/>
  <c r="M44"/>
  <c r="M97"/>
  <c r="M38"/>
  <c r="M42"/>
  <c r="M43"/>
  <c r="M96"/>
  <c r="M50"/>
  <c r="M49"/>
  <c r="M47"/>
  <c r="M94"/>
  <c r="M93"/>
  <c r="M35"/>
  <c r="M88"/>
  <c r="M92"/>
  <c r="M90"/>
  <c r="M40"/>
  <c r="M45"/>
  <c r="M89"/>
  <c r="M14"/>
  <c r="M46"/>
  <c r="M33"/>
  <c r="M86"/>
  <c r="M83"/>
  <c r="M84"/>
  <c r="M78"/>
  <c r="M85"/>
  <c r="M30"/>
  <c r="M87"/>
  <c r="M37"/>
  <c r="M41"/>
  <c r="M82"/>
  <c r="M80"/>
  <c r="M81"/>
  <c r="M79"/>
  <c r="M76"/>
  <c r="M77"/>
  <c r="M71"/>
  <c r="M31"/>
  <c r="M74"/>
  <c r="M75"/>
  <c r="M34"/>
  <c r="M36"/>
  <c r="M32"/>
  <c r="M72"/>
  <c r="M73"/>
  <c r="M70"/>
  <c r="L158"/>
  <c r="K158"/>
  <c r="M158" l="1"/>
  <c r="L12" l="1"/>
  <c r="K12"/>
  <c r="L11"/>
  <c r="K11"/>
  <c r="L156"/>
  <c r="K156"/>
  <c r="M11" l="1"/>
  <c r="M12"/>
  <c r="M156"/>
  <c r="L157"/>
  <c r="K157"/>
  <c r="H352"/>
  <c r="M157" l="1"/>
  <c r="K352" l="1"/>
  <c r="L352" s="1"/>
  <c r="K341"/>
  <c r="L341" s="1"/>
  <c r="K331"/>
  <c r="L331" s="1"/>
  <c r="K347" l="1"/>
  <c r="L347" s="1"/>
  <c r="K348" l="1"/>
  <c r="L348" s="1"/>
  <c r="K345" l="1"/>
  <c r="L345" s="1"/>
  <c r="K324"/>
  <c r="L324" s="1"/>
  <c r="K344"/>
  <c r="L344" s="1"/>
  <c r="K343"/>
  <c r="L343" s="1"/>
  <c r="K342"/>
  <c r="L342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F320"/>
  <c r="K320" s="1"/>
  <c r="L320" s="1"/>
  <c r="K319"/>
  <c r="L319" s="1"/>
  <c r="K318"/>
  <c r="L318" s="1"/>
  <c r="K317"/>
  <c r="L317" s="1"/>
  <c r="K316"/>
  <c r="L316" s="1"/>
  <c r="K315"/>
  <c r="L315" s="1"/>
  <c r="F314"/>
  <c r="K314" s="1"/>
  <c r="L314" s="1"/>
  <c r="F313"/>
  <c r="K313" s="1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2"/>
  <c r="L292" s="1"/>
  <c r="F291"/>
  <c r="K291" s="1"/>
  <c r="L291" s="1"/>
  <c r="K290"/>
  <c r="L290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1"/>
  <c r="L261" s="1"/>
  <c r="K259"/>
  <c r="L259" s="1"/>
  <c r="K258"/>
  <c r="L258" s="1"/>
  <c r="K257"/>
  <c r="L257" s="1"/>
  <c r="K255"/>
  <c r="L255" s="1"/>
  <c r="K254"/>
  <c r="L254" s="1"/>
  <c r="K253"/>
  <c r="L253" s="1"/>
  <c r="K252"/>
  <c r="K251"/>
  <c r="L251" s="1"/>
  <c r="K250"/>
  <c r="L250" s="1"/>
  <c r="K248"/>
  <c r="L248" s="1"/>
  <c r="K247"/>
  <c r="L247" s="1"/>
  <c r="K246"/>
  <c r="L246" s="1"/>
  <c r="K245"/>
  <c r="L245" s="1"/>
  <c r="K244"/>
  <c r="L244" s="1"/>
  <c r="F243"/>
  <c r="K243" s="1"/>
  <c r="L243" s="1"/>
  <c r="H242"/>
  <c r="K242" s="1"/>
  <c r="L242" s="1"/>
  <c r="K239"/>
  <c r="L239" s="1"/>
  <c r="K238"/>
  <c r="L238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<sst xmlns="http://schemas.openxmlformats.org/spreadsheetml/2006/main" count="3374" uniqueCount="1245">
  <si>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</si>
  <si>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</si>
  <si>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</si>
  <si>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</si>
  <si>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</si>
  <si>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</si>
  <si>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</si>
  <si>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</si>
  <si>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</si>
  <si>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</si>
  <si>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</si>
  <si>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</si>
  <si>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</si>
  <si>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</si>
  <si>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</si>
  <si>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</si>
  <si>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</si>
  <si>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</si>
  <si>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</si>
  <si>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</si>
  <si>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</si>
  <si>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</si>
  <si>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</si>
  <si>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</si>
  <si>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</si>
  <si>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</si>
  <si>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</si>
  <si>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</si>
  <si>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</si>
  <si>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</si>
  <si>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</si>
  <si>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</si>
  <si>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</si>
  <si>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</si>
  <si>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</si>
  <si>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</si>
  <si>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</si>
  <si>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</si>
  <si>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</si>
  <si>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</si>
  <si>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</si>
  <si>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</si>
  <si>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</si>
  <si>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</si>
  <si>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</si>
  <si>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</si>
  <si>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</si>
  <si>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</si>
  <si>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</si>
  <si>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</si>
  <si>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</si>
  <si>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</si>
  <si>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</si>
  <si>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</si>
  <si>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</si>
  <si>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</si>
  <si>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</si>
  <si>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</si>
  <si>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</si>
  <si>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</si>
  <si>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</si>
  <si>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</si>
  <si>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</si>
  <si>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</si>
  <si>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</si>
  <si>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</si>
  <si>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</si>
  <si>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</si>
  <si>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</si>
  <si>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</si>
  <si>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</si>
  <si>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</si>
  <si>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</si>
  <si>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</si>
  <si>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</si>
  <si>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</si>
  <si>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</si>
  <si>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</si>
  <si>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</si>
  <si>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</si>
  <si>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</si>
  <si>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</si>
  <si>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</si>
  <si>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</si>
  <si>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</si>
  <si>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</si>
  <si>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</si>
  <si>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</si>
  <si>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</si>
  <si>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</si>
  <si>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</si>
  <si>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</si>
  <si>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</si>
  <si>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</si>
  <si>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</si>
  <si>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</si>
  <si>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</si>
  <si>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</si>
  <si>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</si>
  <si>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</si>
  <si>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</si>
  <si>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</si>
  <si>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</si>
  <si>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</si>
  <si>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</si>
  <si>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</si>
  <si>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</si>
  <si>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</si>
  <si>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</si>
  <si>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</si>
  <si>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</si>
  <si>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</si>
  <si>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</si>
  <si>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</si>
  <si>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</si>
  <si>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</si>
  <si>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</si>
  <si>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</si>
  <si>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</si>
  <si>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</si>
  <si>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</si>
  <si>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</si>
  <si>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</si>
  <si>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</si>
  <si>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</si>
  <si>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</si>
  <si>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</si>
  <si>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</si>
  <si>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</si>
  <si>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</si>
  <si>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</si>
  <si>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</si>
  <si>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</si>
  <si>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</si>
  <si>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</si>
  <si>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</si>
  <si>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</si>
  <si>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</si>
  <si>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</si>
  <si>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</si>
  <si>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</si>
  <si>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</si>
  <si>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</si>
  <si>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</si>
  <si>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</si>
  <si>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</si>
  <si>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</si>
  <si>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</si>
  <si>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</si>
  <si>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</si>
  <si>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</si>
  <si>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</si>
  <si>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</si>
  <si>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</si>
  <si>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</si>
  <si>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</si>
  <si>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</si>
  <si>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</si>
  <si>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</si>
  <si>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</si>
  <si>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</si>
  <si>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</si>
  <si>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</si>
  <si>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</si>
  <si>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</si>
  <si>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</si>
  <si>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</si>
  <si>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</si>
  <si>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</si>
  <si>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</si>
  <si>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</si>
  <si>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</si>
  <si>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</si>
  <si>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</si>
  <si>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</si>
  <si>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</si>
  <si>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</si>
  <si>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</si>
  <si>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</si>
  <si>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</si>
  <si>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</si>
  <si>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</si>
  <si>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</si>
  <si>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</si>
  <si>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</si>
  <si>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</si>
  <si>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</si>
  <si>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</si>
  <si>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</si>
  <si>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</si>
  <si>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</si>
  <si>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</si>
  <si>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</si>
  <si>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</si>
  <si>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</si>
  <si>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</si>
  <si>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</si>
  <si>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</si>
  <si>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</si>
  <si>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</si>
  <si>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</si>
  <si>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</si>
  <si>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</si>
  <si>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</si>
  <si>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</si>
  <si>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</si>
  <si>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</si>
  <si>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</si>
  <si>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</si>
  <si>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</si>
  <si>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</si>
  <si>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</si>
  <si>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</si>
  <si>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</si>
  <si>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</si>
  <si>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</si>
  <si>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</si>
  <si>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</si>
  <si>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</si>
  <si>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</si>
  <si>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</si>
  <si>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</si>
  <si>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</si>
  <si>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</si>
  <si>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</si>
  <si>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</si>
  <si>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</si>
  <si>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</si>
  <si>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</si>
  <si>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</si>
  <si>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</si>
  <si>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</si>
  <si>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</si>
  <si>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</si>
  <si>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</si>
  <si>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</si>
  <si>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</si>
  <si>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</si>
  <si>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</si>
  <si>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</si>
  <si>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</si>
  <si>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</si>
  <si>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</si>
  <si>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</si>
  <si>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</si>
  <si>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</si>
  <si>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</si>
  <si>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</si>
  <si>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</si>
  <si>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</si>
  <si>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</si>
  <si>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</si>
  <si>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</si>
  <si>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</si>
  <si>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</si>
  <si>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</si>
  <si>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</si>
  <si>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</si>
  <si>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</si>
  <si>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</si>
  <si>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</si>
  <si>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</si>
  <si>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</si>
  <si>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</si>
  <si>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</si>
  <si>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</si>
  <si>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</si>
  <si>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</si>
  <si>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</si>
  <si>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</si>
  <si>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</si>
  <si>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</si>
  <si>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</si>
  <si>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</si>
  <si>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</si>
  <si>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</si>
  <si>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</si>
  <si>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</si>
  <si>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</si>
  <si>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</si>
  <si>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</si>
  <si>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</si>
  <si>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</si>
  <si>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</si>
  <si>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</si>
  <si>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</si>
  <si>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</si>
  <si>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</si>
  <si>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</si>
  <si>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</si>
  <si>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</si>
  <si>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</si>
  <si>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</si>
  <si>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</si>
  <si>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</si>
  <si>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</si>
  <si>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</si>
  <si>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</si>
  <si>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</si>
  <si>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</si>
  <si>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</si>
  <si>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</si>
  <si>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</si>
  <si>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</si>
  <si>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</si>
  <si>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</si>
  <si>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</si>
  <si>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</si>
  <si>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</si>
  <si>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</si>
  <si>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</si>
  <si>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</si>
  <si>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</si>
  <si>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</si>
  <si>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</si>
  <si>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</si>
  <si>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</si>
  <si>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</si>
  <si>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</si>
  <si>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</si>
  <si>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</si>
  <si>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</si>
  <si>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</si>
  <si>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</si>
  <si>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</si>
  <si>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</si>
  <si>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</si>
  <si>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</si>
  <si>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</si>
  <si>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</si>
  <si>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</si>
  <si>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</si>
  <si>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</si>
  <si>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</si>
  <si>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</si>
  <si>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</si>
  <si>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</si>
  <si>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</si>
  <si>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</si>
  <si>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</si>
  <si>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</si>
  <si>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</si>
  <si>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</si>
  <si>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</si>
  <si>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</si>
  <si>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</si>
  <si>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</si>
  <si>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</si>
  <si>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</si>
  <si>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</si>
  <si>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</si>
  <si>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</si>
  <si>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</si>
  <si>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</si>
  <si>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</si>
  <si>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</si>
  <si>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</si>
  <si>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</si>
  <si>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</si>
  <si>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</si>
  <si>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</si>
  <si>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</si>
  <si>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</si>
  <si>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</si>
  <si>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</si>
  <si>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</si>
  <si>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</si>
  <si>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</si>
  <si>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</si>
  <si>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</si>
  <si>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</si>
  <si>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</si>
  <si>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</si>
  <si>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</si>
  <si>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</si>
  <si>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</si>
  <si>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</si>
  <si>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</si>
  <si>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</si>
  <si>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</si>
  <si>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</si>
  <si>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</si>
  <si>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</si>
  <si>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</si>
  <si>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</si>
  <si>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</si>
  <si>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</si>
  <si>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</si>
  <si>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</si>
  <si>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</si>
  <si>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</si>
  <si>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</si>
  <si>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</si>
  <si>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</si>
  <si>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</si>
  <si>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</si>
  <si>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</si>
  <si>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</si>
  <si>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</si>
  <si>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</si>
  <si>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</si>
  <si>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</si>
  <si>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</si>
  <si>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</si>
  <si>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</si>
  <si>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</si>
  <si>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</si>
  <si>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</si>
  <si>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</si>
  <si>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</si>
  <si>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</si>
  <si>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</si>
  <si>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</si>
  <si>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</si>
  <si>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</si>
  <si>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</si>
  <si>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</si>
  <si>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</si>
  <si>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</si>
  <si>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</si>
  <si>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</si>
  <si>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</si>
  <si>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</si>
  <si>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</si>
  <si>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</si>
  <si>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</si>
  <si>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</si>
  <si>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</si>
  <si>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</si>
  <si>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</si>
  <si>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</si>
  <si>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</si>
  <si>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</si>
  <si>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</si>
  <si>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</si>
  <si>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</si>
  <si>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</si>
  <si>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</si>
  <si>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</si>
  <si>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</si>
  <si>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</si>
  <si>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</si>
  <si>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</si>
  <si>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</si>
  <si>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</si>
  <si>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</si>
  <si>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</si>
  <si>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</si>
  <si>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</si>
  <si>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</si>
  <si>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</si>
  <si>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</si>
  <si>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</si>
  <si>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</si>
  <si>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</si>
  <si>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</si>
  <si>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</si>
  <si>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</si>
  <si>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</si>
  <si>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</si>
  <si>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</si>
  <si>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</si>
  <si>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</si>
  <si>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</si>
  <si>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</si>
  <si>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</si>
  <si>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</si>
  <si>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</si>
  <si>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</si>
  <si>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</si>
  <si>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</si>
  <si>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</si>
  <si>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</si>
  <si>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</si>
  <si>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</si>
  <si>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</si>
  <si>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</si>
  <si>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</si>
  <si>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</si>
  <si>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</si>
  <si>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</si>
  <si>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</si>
  <si>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</si>
  <si>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</si>
  <si>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</si>
  <si>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</si>
  <si>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</si>
  <si>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</si>
  <si>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</si>
  <si>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</si>
  <si>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</si>
  <si>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</si>
  <si>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</si>
  <si>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</si>
  <si>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</si>
  <si>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</si>
  <si>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</si>
  <si>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</si>
  <si>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</si>
  <si>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</si>
  <si>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</si>
  <si>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</si>
  <si>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</si>
  <si>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</si>
  <si>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</si>
  <si>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</si>
  <si>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</si>
  <si>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</si>
  <si>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</si>
  <si>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</si>
  <si>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</si>
  <si>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</si>
  <si>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</si>
  <si>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</si>
  <si>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</si>
  <si>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</si>
  <si>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</si>
  <si>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</si>
  <si>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</si>
  <si>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</si>
  <si>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</si>
  <si>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</si>
  <si>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</si>
  <si>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</si>
  <si>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</si>
  <si>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</si>
  <si>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</si>
  <si>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</si>
  <si>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</si>
  <si>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</si>
  <si>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</si>
  <si>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</si>
  <si>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</si>
  <si>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</si>
  <si>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</si>
  <si>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</si>
  <si>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</si>
  <si>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</si>
  <si>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</si>
  <si>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</si>
  <si>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</si>
  <si>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</si>
  <si>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</si>
  <si>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</si>
  <si>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</si>
  <si>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</si>
  <si>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</si>
  <si>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</si>
  <si>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</si>
  <si>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</si>
  <si>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</si>
  <si>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</si>
  <si>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</si>
  <si>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</si>
  <si>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</si>
  <si>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</si>
  <si>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</si>
  <si>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</si>
  <si>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</si>
  <si>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</si>
  <si>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</si>
  <si>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</si>
  <si>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</si>
  <si>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</si>
  <si>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</si>
  <si>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</si>
  <si>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</si>
  <si>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</si>
  <si>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</si>
  <si>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</si>
  <si>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</si>
  <si>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</si>
  <si>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</si>
  <si>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</si>
  <si>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</si>
  <si>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</si>
  <si>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</si>
  <si>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</si>
  <si>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</si>
  <si>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</si>
  <si>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</si>
  <si>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</si>
  <si>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</si>
  <si>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</si>
  <si>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</si>
  <si>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</si>
  <si>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</si>
  <si>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</si>
  <si>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</si>
  <si>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</si>
  <si>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</si>
  <si>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</si>
  <si>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</si>
  <si>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</si>
  <si>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</si>
  <si>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</si>
  <si>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</si>
  <si>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</si>
  <si>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</si>
  <si>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</si>
  <si>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</si>
  <si>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</si>
  <si>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</si>
  <si>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</si>
  <si>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</si>
  <si>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</si>
  <si>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</si>
  <si>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</si>
  <si>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</si>
  <si>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</si>
  <si>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</si>
  <si>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</si>
  <si>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</si>
  <si>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</si>
  <si>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</si>
  <si>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</si>
  <si>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</si>
  <si>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</si>
  <si>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</si>
  <si>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</si>
  <si>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</si>
  <si>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</si>
  <si>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</si>
  <si>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</si>
  <si>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</si>
  <si>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</si>
  <si>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</si>
  <si>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</si>
  <si>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</si>
  <si>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</si>
  <si>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</si>
  <si>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</si>
  <si>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</si>
  <si>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</si>
  <si>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</si>
  <si>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</si>
  <si>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</si>
  <si>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</si>
  <si>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</si>
  <si>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</si>
  <si>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</si>
  <si>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</si>
  <si>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</si>
  <si>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</si>
  <si>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</si>
  <si>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</si>
  <si>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</si>
  <si>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</si>
  <si>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</si>
  <si>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</si>
  <si>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</si>
  <si>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</si>
  <si>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</si>
  <si>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</si>
  <si>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</si>
  <si>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</si>
  <si>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</si>
  <si>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</si>
  <si>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</si>
  <si>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</si>
  <si>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</si>
  <si>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</si>
  <si>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</si>
  <si>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</si>
  <si>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</si>
  <si>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</si>
  <si>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</si>
  <si>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</si>
  <si>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</si>
  <si>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</si>
  <si>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</si>
  <si>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</si>
  <si>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</si>
  <si>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</si>
  <si>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</si>
  <si>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</si>
  <si>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</si>
  <si>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</si>
  <si>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</si>
  <si>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</si>
  <si>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</si>
  <si>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</si>
  <si>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</si>
  <si>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</si>
  <si>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</si>
  <si>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</si>
  <si>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</si>
  <si>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</si>
  <si>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</si>
  <si>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</si>
  <si>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</si>
  <si>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</si>
  <si>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</si>
  <si>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</si>
  <si>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</si>
  <si>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</si>
  <si>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</si>
  <si>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</si>
  <si>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</si>
  <si>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</si>
  <si>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</si>
  <si>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</si>
  <si>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</si>
  <si>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</si>
  <si>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</si>
  <si>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</si>
  <si>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</si>
  <si>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</si>
  <si>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</si>
  <si>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</si>
  <si>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</si>
  <si>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</si>
  <si>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</si>
  <si>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</si>
  <si>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</si>
  <si>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</si>
  <si>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</si>
  <si>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</si>
  <si>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</si>
  <si>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</si>
  <si>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</si>
  <si>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</si>
  <si>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</si>
  <si>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</si>
  <si>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</si>
  <si>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</si>
  <si>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</si>
  <si>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</si>
  <si>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</si>
  <si>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</si>
  <si>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</si>
  <si>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</si>
  <si>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</si>
  <si>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</si>
  <si>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</si>
  <si>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</si>
  <si>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</si>
  <si>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</si>
  <si>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</si>
  <si>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</si>
  <si>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</si>
  <si>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</si>
  <si>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</si>
  <si>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</si>
  <si>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</si>
  <si>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</si>
  <si>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</si>
  <si>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</si>
  <si>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</si>
  <si>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</si>
  <si>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</si>
  <si>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</si>
  <si>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</si>
  <si>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</si>
  <si>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</si>
  <si>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</si>
  <si>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</si>
  <si>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</si>
  <si>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</si>
  <si>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</si>
  <si>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</si>
  <si>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</si>
  <si>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</si>
  <si>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</si>
  <si>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</si>
  <si>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</si>
  <si>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</si>
  <si>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</si>
  <si>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</si>
  <si>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</si>
  <si>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</si>
  <si>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</si>
  <si>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</si>
  <si>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</si>
  <si>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</si>
  <si>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</si>
  <si>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</si>
  <si>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</si>
  <si>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</si>
  <si>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</si>
  <si>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</si>
  <si>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</si>
  <si>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</si>
  <si>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</si>
  <si>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</si>
  <si>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</si>
  <si>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</si>
  <si>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</si>
  <si>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</si>
  <si>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</si>
  <si>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</si>
  <si>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</si>
  <si>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</si>
  <si>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</si>
  <si>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</si>
  <si>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</si>
  <si>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</si>
  <si>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</si>
  <si>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</si>
  <si>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</si>
  <si>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</si>
  <si>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</si>
  <si>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</si>
  <si>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</si>
  <si>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</si>
  <si>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</si>
  <si>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</si>
  <si>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</si>
  <si>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</si>
  <si>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</si>
  <si>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</si>
  <si>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</si>
  <si>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</si>
  <si>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</si>
  <si>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</si>
  <si>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</si>
  <si>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</si>
  <si>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</si>
  <si>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</si>
  <si>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</si>
  <si>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</si>
  <si>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</si>
  <si>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</si>
  <si>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</si>
  <si>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</si>
  <si>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</si>
  <si>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</si>
  <si>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</si>
  <si>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</si>
  <si>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</si>
  <si>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</si>
  <si>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</si>
  <si>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</si>
  <si>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</si>
  <si>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</si>
  <si>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</si>
  <si>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</si>
  <si>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</si>
  <si>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</si>
  <si>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</si>
  <si>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</si>
  <si>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</si>
  <si>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</si>
  <si>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</si>
  <si>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</si>
  <si>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</si>
  <si>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</si>
  <si>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</si>
  <si>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</si>
  <si>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</si>
  <si>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</si>
  <si>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</si>
  <si>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</si>
  <si>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</si>
  <si>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</si>
  <si>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</si>
  <si>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</si>
  <si>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</si>
  <si>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</si>
  <si>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</si>
  <si>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</si>
  <si>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</si>
  <si>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</si>
  <si>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</si>
  <si>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</si>
  <si>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</si>
  <si>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</si>
  <si>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</si>
  <si>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</si>
  <si>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</si>
  <si>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</si>
  <si>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</si>
  <si>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</si>
  <si>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</si>
  <si>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</si>
  <si>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</si>
  <si>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</si>
  <si>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</si>
  <si>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</si>
  <si>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</si>
  <si>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</si>
  <si>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</si>
  <si>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</si>
  <si>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</si>
  <si>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</si>
  <si>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</si>
  <si>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</si>
  <si>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</si>
  <si>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</si>
  <si>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</si>
  <si>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</si>
  <si>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</si>
  <si>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</si>
  <si>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</si>
  <si>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</si>
  <si>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</si>
  <si>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</si>
  <si>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</si>
  <si>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</si>
  <si>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</si>
  <si>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</si>
  <si>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</si>
  <si>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</si>
  <si>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</si>
  <si>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</si>
  <si>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</si>
  <si>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</si>
  <si>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</si>
  <si>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</si>
  <si>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</si>
  <si>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</si>
  <si>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</si>
  <si>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</si>
  <si>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</si>
  <si>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</si>
  <si>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</si>
  <si>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</si>
  <si>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</si>
  <si>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</si>
  <si>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</si>
  <si>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</si>
  <si>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</si>
  <si>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</si>
  <si>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</si>
  <si>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</si>
  <si>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</si>
  <si>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</si>
  <si>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</si>
  <si>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</si>
  <si>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</si>
  <si>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</si>
  <si>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</si>
  <si>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</si>
  <si>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</si>
  <si>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</si>
  <si>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</si>
  <si>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</si>
  <si>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</si>
  <si>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</si>
  <si>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</si>
  <si>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</si>
  <si>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</si>
  <si>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</si>
  <si>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</si>
  <si>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</si>
  <si>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</si>
  <si>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</si>
  <si>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</si>
  <si>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</si>
  <si>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</si>
  <si>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</si>
  <si>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</si>
  <si>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</si>
  <si>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</si>
  <si>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</si>
  <si>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</si>
  <si>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</si>
  <si>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</si>
  <si>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</si>
  <si>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</si>
  <si>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</si>
  <si>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</si>
  <si>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</si>
  <si>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</si>
  <si>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</si>
  <si>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</si>
  <si>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</si>
  <si>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</si>
  <si>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</si>
  <si>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</si>
  <si>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</si>
  <si>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</si>
  <si>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</si>
  <si>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</si>
  <si>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</si>
  <si>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</si>
  <si>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</si>
  <si>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</si>
  <si>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</si>
  <si>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</si>
  <si>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</si>
  <si>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</si>
  <si>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</si>
  <si>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</si>
  <si>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</si>
  <si>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</si>
  <si>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</si>
  <si>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</si>
  <si>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</si>
  <si>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</si>
  <si>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</si>
  <si>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</si>
  <si>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</si>
  <si>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</si>
  <si>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</si>
  <si>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</si>
  <si>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</si>
  <si>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</si>
  <si>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</si>
  <si>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</si>
  <si>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</si>
  <si>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</si>
  <si>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</si>
  <si>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</si>
  <si>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</si>
  <si>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</si>
  <si>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</si>
  <si>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</si>
  <si>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</si>
  <si>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</si>
  <si>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</si>
  <si>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</si>
  <si>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</si>
  <si>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</si>
  <si>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</si>
  <si>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</si>
  <si>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</si>
  <si>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</si>
  <si>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1150-1200</t>
  </si>
  <si>
    <t>Profit of Rs.25.5/-</t>
  </si>
  <si>
    <t>Loss of Rs.11/-</t>
  </si>
  <si>
    <t>620-640</t>
  </si>
  <si>
    <t>122-124</t>
  </si>
  <si>
    <t>HCLTECH JUNE FUT</t>
  </si>
  <si>
    <t>VEDL JUNE FUT</t>
  </si>
  <si>
    <t>235-240</t>
  </si>
  <si>
    <t>15600-15700</t>
  </si>
  <si>
    <t>COLPAL JULY FUT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</si>
  <si>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</si>
  <si>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</si>
  <si>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</si>
  <si>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</si>
  <si>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</si>
  <si>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</si>
  <si>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SELLWIN</t>
  </si>
  <si>
    <t>Profit of Rs.19.5/-</t>
  </si>
  <si>
    <t>Profit of Rs.41/-</t>
  </si>
  <si>
    <t>Loss of Rs.8/-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</si>
  <si>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</si>
  <si>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</si>
  <si>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</si>
  <si>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</si>
  <si>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</si>
  <si>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</si>
  <si>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</si>
  <si>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</si>
  <si>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</si>
  <si>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</si>
  <si>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</si>
  <si>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</si>
  <si>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</si>
  <si>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</si>
  <si>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</si>
  <si>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AMBIKCO</t>
  </si>
  <si>
    <t>1700-1800</t>
  </si>
  <si>
    <t>Part profit of Rs.175/-</t>
  </si>
  <si>
    <t>Part profit of Rs.89/-</t>
  </si>
  <si>
    <t xml:space="preserve">TRENT </t>
  </si>
  <si>
    <t xml:space="preserve">HAVELLS JUNE FUT </t>
  </si>
  <si>
    <t>1130-1150</t>
  </si>
  <si>
    <t>SHAIBAL GHOSH</t>
  </si>
  <si>
    <t>Part profit of Rs.80/-</t>
  </si>
  <si>
    <t>Profit of Rs.29/-</t>
  </si>
  <si>
    <t>137.5-138.5</t>
  </si>
  <si>
    <t>134-132</t>
  </si>
  <si>
    <t>PIDILITIND JULY FUT</t>
  </si>
  <si>
    <t>2137-2143</t>
  </si>
  <si>
    <t>2200-2240</t>
  </si>
  <si>
    <t>LICHSGFIN JULY FUT</t>
  </si>
  <si>
    <t>322-318</t>
  </si>
  <si>
    <t>Part profit of Rs.40/-</t>
  </si>
  <si>
    <t>DDIL</t>
  </si>
  <si>
    <t>ETT</t>
  </si>
  <si>
    <t>JETMALL</t>
  </si>
  <si>
    <t>BHARAT KUMAR PUKHRAJJI</t>
  </si>
  <si>
    <t>TAAZAINT</t>
  </si>
  <si>
    <t>COMPINFO</t>
  </si>
  <si>
    <t>Compuage Infocom Ltd</t>
  </si>
  <si>
    <t>ANUSTUP TRADING  PRIVATE LIMITED</t>
  </si>
  <si>
    <t>AJAY HARKISHANDAS MEHTA</t>
  </si>
  <si>
    <t>750-760</t>
  </si>
  <si>
    <t>980-990</t>
  </si>
  <si>
    <t>1100-1150</t>
  </si>
  <si>
    <t>595-598</t>
  </si>
  <si>
    <t>620-630</t>
  </si>
  <si>
    <t>IRCTC JULY FUT</t>
  </si>
  <si>
    <t>GOEL</t>
  </si>
  <si>
    <t>SHERWOOD SECURITIES PVT LTD</t>
  </si>
  <si>
    <t>MEHAI</t>
  </si>
  <si>
    <t>SANTA GHOSH</t>
  </si>
  <si>
    <t>MOONGIPASEC</t>
  </si>
  <si>
    <t>SK GROWTH FUND PRIVATE LIMITED</t>
  </si>
  <si>
    <t>VISAGAR FINANCIAL SERVICES LIMITED</t>
  </si>
  <si>
    <t>KBCGLOBAL</t>
  </si>
  <si>
    <t>Loss of Rs.17/-</t>
  </si>
  <si>
    <t xml:space="preserve"> 1114-1122</t>
  </si>
  <si>
    <t>NIFTY 15800 PE JUN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</si>
  <si>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</si>
  <si>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</si>
  <si>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</si>
  <si>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</si>
  <si>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</si>
  <si>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</si>
  <si>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</si>
  <si>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</si>
  <si>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</si>
  <si>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</si>
  <si>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</si>
  <si>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</si>
  <si>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</si>
  <si>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</si>
  <si>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</si>
  <si>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</si>
  <si>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</si>
  <si>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</si>
  <si>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</si>
  <si>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</si>
  <si>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</si>
  <si>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</si>
  <si>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</si>
  <si>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</si>
  <si>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</si>
  <si>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</si>
  <si>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</si>
  <si>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</si>
  <si>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</si>
  <si>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</si>
  <si>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</si>
  <si>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</si>
  <si>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</si>
  <si>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ABCINDQ</t>
  </si>
  <si>
    <t>ABC FINANCIAL SERVICES PRIVATE LIMITED</t>
  </si>
  <si>
    <t>VINITA SINGHANIA</t>
  </si>
  <si>
    <t>AKI</t>
  </si>
  <si>
    <t>DANISH KAMAL</t>
  </si>
  <si>
    <t>AMERISE</t>
  </si>
  <si>
    <t>NAKUL HASMUKH AMIN</t>
  </si>
  <si>
    <t>CATVISION</t>
  </si>
  <si>
    <t>SPG FINVEST PRIVATE LIMITED</t>
  </si>
  <si>
    <t>HITESH DASANI</t>
  </si>
  <si>
    <t>RASHMI PURI</t>
  </si>
  <si>
    <t>ABHISHEK KUMAR PODDAR</t>
  </si>
  <si>
    <t>ASHISH PODDAR</t>
  </si>
  <si>
    <t>EARUM</t>
  </si>
  <si>
    <t>PAYAL BHUMISHTH PATEL</t>
  </si>
  <si>
    <t>BHUMISHTH NARENDRABHAI PATEL</t>
  </si>
  <si>
    <t>VANRAJ DADBHAI KAHOR</t>
  </si>
  <si>
    <t>PURAV BHARATBHAI PATEL</t>
  </si>
  <si>
    <t>MANISH MISHRA</t>
  </si>
  <si>
    <t>ALKA SETHI</t>
  </si>
  <si>
    <t>APPRECIATE FINCAP PRIVATE LIMITED</t>
  </si>
  <si>
    <t>GIANLIFE</t>
  </si>
  <si>
    <t>ARUN KUMAR GUPTA</t>
  </si>
  <si>
    <t>MADHGHNE ADVISORY PRIVATE LIMITED</t>
  </si>
  <si>
    <t>TATA SONS PRIVATE LIMITED</t>
  </si>
  <si>
    <t>PANATONE FINVEST LIMITED</t>
  </si>
  <si>
    <t>HITTCO</t>
  </si>
  <si>
    <t>SHAH FINANCIAL SERVICES .</t>
  </si>
  <si>
    <t>IFL</t>
  </si>
  <si>
    <t>HIRWANI JAYANTIBHAI VAGHELA</t>
  </si>
  <si>
    <t>MOHAMMED MOHSIN HAJIMOHAMMED AJMERWALA</t>
  </si>
  <si>
    <t>PARIKH RAJNIKANT BABULAL</t>
  </si>
  <si>
    <t>JANUSCORP</t>
  </si>
  <si>
    <t>LEMON MANAGEMENT CONSULTANCY PRIVATE LIMITED</t>
  </si>
  <si>
    <t>DHARMIK GIRISHBHAI PARIKH</t>
  </si>
  <si>
    <t>JINESH SURESHBHAI SHAH HUF</t>
  </si>
  <si>
    <t>SATGURU CAPITAL AND FINANCE PVT LTD</t>
  </si>
  <si>
    <t>KPEL</t>
  </si>
  <si>
    <t>AMANKUMAR NILESHKUMAR PATEL</t>
  </si>
  <si>
    <t>JOLLY ASHISH MITHANI</t>
  </si>
  <si>
    <t>LATIMMETAL</t>
  </si>
  <si>
    <t>YACOOBALI AIYUB MOHAMMED</t>
  </si>
  <si>
    <t>DIPAN MEHTA COMMODITIES PRIVATE LIMITED</t>
  </si>
  <si>
    <t>PUSHPA BHAJU</t>
  </si>
  <si>
    <t>MATALIA STOCK BROKING PRIVATE LIMITED</t>
  </si>
  <si>
    <t>BHAUMIK PARMAR</t>
  </si>
  <si>
    <t>DYNAMIC SERVICES &amp; SECURITY LIMITED</t>
  </si>
  <si>
    <t>ADITYA SINGHAL</t>
  </si>
  <si>
    <t>MEHAK SINGHAL</t>
  </si>
  <si>
    <t>KHUSHBOO SINGHAL</t>
  </si>
  <si>
    <t>DWARAM ANITHA REDDY</t>
  </si>
  <si>
    <t>USHA REDDY CHIGARAPALLI</t>
  </si>
  <si>
    <t>KAVITHA REDDY GANGAPATNAM</t>
  </si>
  <si>
    <t>SEGANTII INDIA MAURITIUS</t>
  </si>
  <si>
    <t>HDFC MUTUAL FUND AC HDFC MULTI CAP FUND</t>
  </si>
  <si>
    <t>NEAGI</t>
  </si>
  <si>
    <t>MAHENDRA GIRDHARILAL WADHWANI</t>
  </si>
  <si>
    <t>THE MIDLAND RUBBER AND PRODUCE COMPANY LIMITED</t>
  </si>
  <si>
    <t>PANTH</t>
  </si>
  <si>
    <t>JATIN MANUBHAI SHAH</t>
  </si>
  <si>
    <t>ROOPSHRI</t>
  </si>
  <si>
    <t>SANJAY KUMAR SHARMA (HUF)</t>
  </si>
  <si>
    <t>VINUBHAI NANJIBHAI VEKARIA</t>
  </si>
  <si>
    <t>NAVEEN KUMAR CHENNAMANENI</t>
  </si>
  <si>
    <t>PRASAD</t>
  </si>
  <si>
    <t>NAGARJUNA REDDY KOVVURI</t>
  </si>
  <si>
    <t>VENUSPIPES</t>
  </si>
  <si>
    <t>NEW BERRY ADVISORS LTD</t>
  </si>
  <si>
    <t>ZENLABS</t>
  </si>
  <si>
    <t>GOPAL ROY CHOUDHURY</t>
  </si>
  <si>
    <t>USHA JAWAHARLAL KALRO</t>
  </si>
  <si>
    <t>VAIBHAV RAJENDRA DOSHI</t>
  </si>
  <si>
    <t>CREST</t>
  </si>
  <si>
    <t>Crest Ventures Limited</t>
  </si>
  <si>
    <t>FINE ESTATES PRIVATE LIMITED</t>
  </si>
  <si>
    <t>LANCER</t>
  </si>
  <si>
    <t>Lancer Container Line Ltd</t>
  </si>
  <si>
    <t>RESONANCE OPPORTUNITIES FUND</t>
  </si>
  <si>
    <t>MOKSH</t>
  </si>
  <si>
    <t>Moksh Ornaments Limited</t>
  </si>
  <si>
    <t>L7 HITECH PRIVATE LIMITED</t>
  </si>
  <si>
    <t>NAMRATA ANKIT NANDU</t>
  </si>
  <si>
    <t>ABHAY NARAIN GUPTA</t>
  </si>
  <si>
    <t>RIIL</t>
  </si>
  <si>
    <t>Reliance Indl Infra Ltd</t>
  </si>
  <si>
    <t>CLT RESEARCH LLP</t>
  </si>
  <si>
    <t>XTX MARKETS LLP</t>
  </si>
  <si>
    <t>HRTI PRIVATE LIMITED</t>
  </si>
  <si>
    <t>MATHISYS ADVISORS LLP</t>
  </si>
  <si>
    <t>QE SECURITIES</t>
  </si>
  <si>
    <t>GRAVITON RESEARCH CAPITAL LLP</t>
  </si>
  <si>
    <t>NK SECURITIES RESEARCH PRIVATE LIMITED</t>
  </si>
  <si>
    <t>NAMAN SECURITIES &amp; FINANCE PVT LTD</t>
  </si>
  <si>
    <t>ROTO</t>
  </si>
  <si>
    <t>Roto Pumps Limited</t>
  </si>
  <si>
    <t>AEGIS INVESTMENT FUND PCC</t>
  </si>
  <si>
    <t>SARVESHWAR</t>
  </si>
  <si>
    <t>Sarveshwar Foods Limited</t>
  </si>
  <si>
    <t>SAWARNBHUMI VANIJYA PRIVATE LIMITED</t>
  </si>
  <si>
    <t>UNITEDPOLY</t>
  </si>
  <si>
    <t>United Polyfab Guj. Ltd.</t>
  </si>
  <si>
    <t>NIRMALKUMAR MANGALCHAND MITTAL</t>
  </si>
  <si>
    <t>VERNALIS CAPITAL PVT LTD</t>
  </si>
  <si>
    <t>GODHA</t>
  </si>
  <si>
    <t>Godha Cabcon Insulat Ltd</t>
  </si>
  <si>
    <t>MARK CORPORATE ADVISORS PRIVATE LIMITED.</t>
  </si>
  <si>
    <t>Hikal Limited</t>
  </si>
  <si>
    <t>SMALLCAP WORLD FUND INC</t>
  </si>
  <si>
    <t>ABDUL KHALIK ABDUL KADAR CHATAIWALA</t>
  </si>
  <si>
    <t>NAND KISHORE GUPTA HUF</t>
  </si>
  <si>
    <t>HARISH CHANDRA GUPTA HUF</t>
  </si>
  <si>
    <t>SRPL</t>
  </si>
  <si>
    <t>Shree Ram Proteins Ltd.</t>
  </si>
  <si>
    <t>LAVJIBHAI VALJIBHAI SAVALIYA</t>
  </si>
  <si>
    <t>DHANSHREE BARTER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</si>
</sst>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165" fontId="31" fillId="25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14" sqref="J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1" t="s">
        <v>16</v>
      </c>
      <c r="B9" s="503" t="s">
        <v>17</v>
      </c>
      <c r="C9" s="503" t="s">
        <v>18</v>
      </c>
      <c r="D9" s="503" t="s">
        <v>19</v>
      </c>
      <c r="E9" s="23" t="s">
        <v>20</v>
      </c>
      <c r="F9" s="23" t="s">
        <v>21</v>
      </c>
      <c r="G9" s="498" t="s">
        <v>22</v>
      </c>
      <c r="H9" s="499"/>
      <c r="I9" s="500"/>
      <c r="J9" s="498" t="s">
        <v>23</v>
      </c>
      <c r="K9" s="499"/>
      <c r="L9" s="500"/>
      <c r="M9" s="23"/>
      <c r="N9" s="24"/>
      <c r="O9" s="24"/>
      <c r="P9" s="24"/>
    </row>
    <row r="10" spans="1:16" ht="59.25" customHeight="1">
      <c r="A10" s="502"/>
      <c r="B10" s="504"/>
      <c r="C10" s="504"/>
      <c r="D10" s="50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15779.9</v>
      </c>
      <c r="F11" s="32">
        <v>15770.016666666668</v>
      </c>
      <c r="G11" s="33">
        <v>15687.883333333337</v>
      </c>
      <c r="H11" s="33">
        <v>15595.866666666669</v>
      </c>
      <c r="I11" s="33">
        <v>15513.733333333337</v>
      </c>
      <c r="J11" s="33">
        <v>15862.033333333336</v>
      </c>
      <c r="K11" s="33">
        <v>15944.166666666668</v>
      </c>
      <c r="L11" s="33">
        <v>16036.183333333336</v>
      </c>
      <c r="M11" s="34">
        <v>15852.15</v>
      </c>
      <c r="N11" s="34">
        <v>15678</v>
      </c>
      <c r="O11" s="35">
        <v>14922150</v>
      </c>
      <c r="P11" s="36">
        <v>-8.9757127771911294E-3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33273.050000000003</v>
      </c>
      <c r="F12" s="37">
        <v>33310.566666666666</v>
      </c>
      <c r="G12" s="38">
        <v>33179.183333333334</v>
      </c>
      <c r="H12" s="38">
        <v>33085.316666666666</v>
      </c>
      <c r="I12" s="38">
        <v>32953.933333333334</v>
      </c>
      <c r="J12" s="38">
        <v>33404.433333333334</v>
      </c>
      <c r="K12" s="38">
        <v>33535.816666666666</v>
      </c>
      <c r="L12" s="38">
        <v>33629.683333333334</v>
      </c>
      <c r="M12" s="28">
        <v>33441.949999999997</v>
      </c>
      <c r="N12" s="28">
        <v>33216.699999999997</v>
      </c>
      <c r="O12" s="39">
        <v>2735575</v>
      </c>
      <c r="P12" s="40">
        <v>3.705704510344697E-2</v>
      </c>
    </row>
    <row r="13" spans="1:16" ht="12.75" customHeight="1">
      <c r="A13" s="28">
        <v>3</v>
      </c>
      <c r="B13" s="29" t="s">
        <v>35</v>
      </c>
      <c r="C13" s="30" t="s">
        <v>796</v>
      </c>
      <c r="D13" s="31">
        <v>44768</v>
      </c>
      <c r="E13" s="37">
        <v>15462.45</v>
      </c>
      <c r="F13" s="37">
        <v>15470.800000000001</v>
      </c>
      <c r="G13" s="38">
        <v>15391.750000000002</v>
      </c>
      <c r="H13" s="38">
        <v>15321.050000000001</v>
      </c>
      <c r="I13" s="38">
        <v>15242.000000000002</v>
      </c>
      <c r="J13" s="38">
        <v>15541.500000000002</v>
      </c>
      <c r="K13" s="38">
        <v>15620.550000000001</v>
      </c>
      <c r="L13" s="38">
        <v>15691.250000000002</v>
      </c>
      <c r="M13" s="28">
        <v>15549.85</v>
      </c>
      <c r="N13" s="28">
        <v>15400.1</v>
      </c>
      <c r="O13" s="39">
        <v>2080</v>
      </c>
      <c r="P13" s="40">
        <v>0.23809523809523808</v>
      </c>
    </row>
    <row r="14" spans="1:16" ht="12.75" customHeight="1">
      <c r="A14" s="28">
        <v>4</v>
      </c>
      <c r="B14" s="29" t="s">
        <v>35</v>
      </c>
      <c r="C14" s="30" t="s">
        <v>825</v>
      </c>
      <c r="D14" s="31">
        <v>44768</v>
      </c>
      <c r="E14" s="37">
        <v>6320.1</v>
      </c>
      <c r="F14" s="37">
        <v>6330.083333333333</v>
      </c>
      <c r="G14" s="38">
        <v>6310.1166666666659</v>
      </c>
      <c r="H14" s="38">
        <v>6300.1333333333332</v>
      </c>
      <c r="I14" s="38">
        <v>6280.1666666666661</v>
      </c>
      <c r="J14" s="38">
        <v>6340.0666666666657</v>
      </c>
      <c r="K14" s="38">
        <v>6360.0333333333328</v>
      </c>
      <c r="L14" s="38">
        <v>6370.0166666666655</v>
      </c>
      <c r="M14" s="28">
        <v>6350.05</v>
      </c>
      <c r="N14" s="28">
        <v>6320.1</v>
      </c>
      <c r="O14" s="39">
        <v>675</v>
      </c>
      <c r="P14" s="40">
        <v>0.125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702.25</v>
      </c>
      <c r="F15" s="37">
        <v>700.15</v>
      </c>
      <c r="G15" s="38">
        <v>688.15</v>
      </c>
      <c r="H15" s="38">
        <v>674.05</v>
      </c>
      <c r="I15" s="38">
        <v>662.05</v>
      </c>
      <c r="J15" s="38">
        <v>714.25</v>
      </c>
      <c r="K15" s="38">
        <v>726.25</v>
      </c>
      <c r="L15" s="38">
        <v>740.35</v>
      </c>
      <c r="M15" s="28">
        <v>712.15</v>
      </c>
      <c r="N15" s="28">
        <v>686.05</v>
      </c>
      <c r="O15" s="39">
        <v>3691550</v>
      </c>
      <c r="P15" s="40">
        <v>-1.7198461190314551E-2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2291.4</v>
      </c>
      <c r="F16" s="37">
        <v>2281.3000000000002</v>
      </c>
      <c r="G16" s="38">
        <v>2257.6500000000005</v>
      </c>
      <c r="H16" s="38">
        <v>2223.9000000000005</v>
      </c>
      <c r="I16" s="38">
        <v>2200.2500000000009</v>
      </c>
      <c r="J16" s="38">
        <v>2315.0500000000002</v>
      </c>
      <c r="K16" s="38">
        <v>2338.6999999999998</v>
      </c>
      <c r="L16" s="38">
        <v>2372.4499999999998</v>
      </c>
      <c r="M16" s="28">
        <v>2304.9499999999998</v>
      </c>
      <c r="N16" s="28">
        <v>2247.5500000000002</v>
      </c>
      <c r="O16" s="39">
        <v>893000</v>
      </c>
      <c r="P16" s="40">
        <v>-1.4076731990063483E-2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18955.05</v>
      </c>
      <c r="F17" s="37">
        <v>18686.066666666666</v>
      </c>
      <c r="G17" s="38">
        <v>18238.98333333333</v>
      </c>
      <c r="H17" s="38">
        <v>17522.916666666664</v>
      </c>
      <c r="I17" s="38">
        <v>17075.833333333328</v>
      </c>
      <c r="J17" s="38">
        <v>19402.133333333331</v>
      </c>
      <c r="K17" s="38">
        <v>19849.216666666667</v>
      </c>
      <c r="L17" s="38">
        <v>20565.283333333333</v>
      </c>
      <c r="M17" s="28">
        <v>19133.150000000001</v>
      </c>
      <c r="N17" s="28">
        <v>17970</v>
      </c>
      <c r="O17" s="39">
        <v>42120</v>
      </c>
      <c r="P17" s="40">
        <v>7.4626865671641784E-2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89.55</v>
      </c>
      <c r="F18" s="37">
        <v>89.966666666666654</v>
      </c>
      <c r="G18" s="38">
        <v>88.583333333333314</v>
      </c>
      <c r="H18" s="38">
        <v>87.61666666666666</v>
      </c>
      <c r="I18" s="38">
        <v>86.23333333333332</v>
      </c>
      <c r="J18" s="38">
        <v>90.933333333333309</v>
      </c>
      <c r="K18" s="38">
        <v>92.316666666666663</v>
      </c>
      <c r="L18" s="38">
        <v>93.283333333333303</v>
      </c>
      <c r="M18" s="28">
        <v>91.35</v>
      </c>
      <c r="N18" s="28">
        <v>89</v>
      </c>
      <c r="O18" s="39">
        <v>18972600</v>
      </c>
      <c r="P18" s="40">
        <v>-1.5770415944720541E-2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240.55</v>
      </c>
      <c r="F19" s="37">
        <v>239.03333333333333</v>
      </c>
      <c r="G19" s="38">
        <v>236.06666666666666</v>
      </c>
      <c r="H19" s="38">
        <v>231.58333333333334</v>
      </c>
      <c r="I19" s="38">
        <v>228.61666666666667</v>
      </c>
      <c r="J19" s="38">
        <v>243.51666666666665</v>
      </c>
      <c r="K19" s="38">
        <v>246.48333333333329</v>
      </c>
      <c r="L19" s="38">
        <v>250.96666666666664</v>
      </c>
      <c r="M19" s="28">
        <v>242</v>
      </c>
      <c r="N19" s="28">
        <v>234.55</v>
      </c>
      <c r="O19" s="39">
        <v>11011000</v>
      </c>
      <c r="P19" s="40">
        <v>-5.8051601423487545E-2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2151.65</v>
      </c>
      <c r="F20" s="37">
        <v>2141.9666666666667</v>
      </c>
      <c r="G20" s="38">
        <v>2127.3833333333332</v>
      </c>
      <c r="H20" s="38">
        <v>2103.1166666666663</v>
      </c>
      <c r="I20" s="38">
        <v>2088.5333333333328</v>
      </c>
      <c r="J20" s="38">
        <v>2166.2333333333336</v>
      </c>
      <c r="K20" s="38">
        <v>2180.8166666666666</v>
      </c>
      <c r="L20" s="38">
        <v>2205.0833333333339</v>
      </c>
      <c r="M20" s="28">
        <v>2156.5500000000002</v>
      </c>
      <c r="N20" s="28">
        <v>2117.6999999999998</v>
      </c>
      <c r="O20" s="39">
        <v>3644000</v>
      </c>
      <c r="P20" s="40">
        <v>-9.4461433910975195E-3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2223.75</v>
      </c>
      <c r="F21" s="37">
        <v>2216.6166666666668</v>
      </c>
      <c r="G21" s="38">
        <v>2184.1333333333337</v>
      </c>
      <c r="H21" s="38">
        <v>2144.5166666666669</v>
      </c>
      <c r="I21" s="38">
        <v>2112.0333333333338</v>
      </c>
      <c r="J21" s="38">
        <v>2256.2333333333336</v>
      </c>
      <c r="K21" s="38">
        <v>2288.7166666666672</v>
      </c>
      <c r="L21" s="38">
        <v>2328.3333333333335</v>
      </c>
      <c r="M21" s="28">
        <v>2249.1</v>
      </c>
      <c r="N21" s="28">
        <v>2177</v>
      </c>
      <c r="O21" s="39">
        <v>22585000</v>
      </c>
      <c r="P21" s="40">
        <v>3.3764272068950198E-3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677.85</v>
      </c>
      <c r="F22" s="37">
        <v>676.83333333333337</v>
      </c>
      <c r="G22" s="38">
        <v>668.51666666666677</v>
      </c>
      <c r="H22" s="38">
        <v>659.18333333333339</v>
      </c>
      <c r="I22" s="38">
        <v>650.86666666666679</v>
      </c>
      <c r="J22" s="38">
        <v>686.16666666666674</v>
      </c>
      <c r="K22" s="38">
        <v>694.48333333333335</v>
      </c>
      <c r="L22" s="38">
        <v>703.81666666666672</v>
      </c>
      <c r="M22" s="28">
        <v>685.15</v>
      </c>
      <c r="N22" s="28">
        <v>667.5</v>
      </c>
      <c r="O22" s="39">
        <v>80161250</v>
      </c>
      <c r="P22" s="40">
        <v>-4.44053703676109E-2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2974.7</v>
      </c>
      <c r="F23" s="37">
        <v>2969.9166666666665</v>
      </c>
      <c r="G23" s="38">
        <v>2943.333333333333</v>
      </c>
      <c r="H23" s="38">
        <v>2911.9666666666667</v>
      </c>
      <c r="I23" s="38">
        <v>2885.3833333333332</v>
      </c>
      <c r="J23" s="38">
        <v>3001.2833333333328</v>
      </c>
      <c r="K23" s="38">
        <v>3027.8666666666659</v>
      </c>
      <c r="L23" s="38">
        <v>3059.2333333333327</v>
      </c>
      <c r="M23" s="28">
        <v>2996.5</v>
      </c>
      <c r="N23" s="28">
        <v>2938.55</v>
      </c>
      <c r="O23" s="39">
        <v>269800</v>
      </c>
      <c r="P23" s="40">
        <v>0.15004262574595056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467.7</v>
      </c>
      <c r="F24" s="37">
        <v>468.0333333333333</v>
      </c>
      <c r="G24" s="38">
        <v>464.86666666666662</v>
      </c>
      <c r="H24" s="38">
        <v>462.0333333333333</v>
      </c>
      <c r="I24" s="38">
        <v>458.86666666666662</v>
      </c>
      <c r="J24" s="38">
        <v>470.86666666666662</v>
      </c>
      <c r="K24" s="38">
        <v>474.03333333333336</v>
      </c>
      <c r="L24" s="38">
        <v>476.86666666666662</v>
      </c>
      <c r="M24" s="28">
        <v>471.2</v>
      </c>
      <c r="N24" s="28">
        <v>465.2</v>
      </c>
      <c r="O24" s="39">
        <v>6512000</v>
      </c>
      <c r="P24" s="40">
        <v>2.2131533511222729E-2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365.2</v>
      </c>
      <c r="F25" s="37">
        <v>365.75</v>
      </c>
      <c r="G25" s="38">
        <v>363.95</v>
      </c>
      <c r="H25" s="38">
        <v>362.7</v>
      </c>
      <c r="I25" s="38">
        <v>360.9</v>
      </c>
      <c r="J25" s="38">
        <v>367</v>
      </c>
      <c r="K25" s="38">
        <v>368.79999999999995</v>
      </c>
      <c r="L25" s="38">
        <v>370.05</v>
      </c>
      <c r="M25" s="28">
        <v>367.55</v>
      </c>
      <c r="N25" s="28">
        <v>364.5</v>
      </c>
      <c r="O25" s="39">
        <v>57138900</v>
      </c>
      <c r="P25" s="40">
        <v>-6.3520862219862126E-2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739.3</v>
      </c>
      <c r="F26" s="37">
        <v>733.81666666666661</v>
      </c>
      <c r="G26" s="38">
        <v>725.63333333333321</v>
      </c>
      <c r="H26" s="38">
        <v>711.96666666666658</v>
      </c>
      <c r="I26" s="38">
        <v>703.78333333333319</v>
      </c>
      <c r="J26" s="38">
        <v>747.48333333333323</v>
      </c>
      <c r="K26" s="38">
        <v>755.66666666666663</v>
      </c>
      <c r="L26" s="38">
        <v>769.33333333333326</v>
      </c>
      <c r="M26" s="28">
        <v>742</v>
      </c>
      <c r="N26" s="28">
        <v>720.15</v>
      </c>
      <c r="O26" s="39">
        <v>258300</v>
      </c>
      <c r="P26" s="40">
        <v>-0.43664122137404582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3717.15</v>
      </c>
      <c r="F27" s="37">
        <v>3742</v>
      </c>
      <c r="G27" s="38">
        <v>3675.15</v>
      </c>
      <c r="H27" s="38">
        <v>3633.15</v>
      </c>
      <c r="I27" s="38">
        <v>3566.3</v>
      </c>
      <c r="J27" s="38">
        <v>3784</v>
      </c>
      <c r="K27" s="38">
        <v>3850.8500000000004</v>
      </c>
      <c r="L27" s="38">
        <v>3892.85</v>
      </c>
      <c r="M27" s="28">
        <v>3808.85</v>
      </c>
      <c r="N27" s="28">
        <v>3700</v>
      </c>
      <c r="O27" s="39">
        <v>1922125</v>
      </c>
      <c r="P27" s="40">
        <v>-8.1274592014448817E-3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185.9</v>
      </c>
      <c r="F28" s="37">
        <v>185.81666666666669</v>
      </c>
      <c r="G28" s="38">
        <v>184.13333333333338</v>
      </c>
      <c r="H28" s="38">
        <v>182.3666666666667</v>
      </c>
      <c r="I28" s="38">
        <v>180.68333333333339</v>
      </c>
      <c r="J28" s="38">
        <v>187.58333333333337</v>
      </c>
      <c r="K28" s="38">
        <v>189.26666666666671</v>
      </c>
      <c r="L28" s="38">
        <v>191.03333333333336</v>
      </c>
      <c r="M28" s="28">
        <v>187.5</v>
      </c>
      <c r="N28" s="28">
        <v>184.05</v>
      </c>
      <c r="O28" s="39">
        <v>15616000</v>
      </c>
      <c r="P28" s="40">
        <v>-0.10563844105266172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146.35</v>
      </c>
      <c r="F29" s="37">
        <v>145.36666666666665</v>
      </c>
      <c r="G29" s="38">
        <v>143.0333333333333</v>
      </c>
      <c r="H29" s="38">
        <v>139.71666666666667</v>
      </c>
      <c r="I29" s="38">
        <v>137.38333333333333</v>
      </c>
      <c r="J29" s="38">
        <v>148.68333333333328</v>
      </c>
      <c r="K29" s="38">
        <v>151.01666666666659</v>
      </c>
      <c r="L29" s="38">
        <v>154.33333333333326</v>
      </c>
      <c r="M29" s="28">
        <v>147.69999999999999</v>
      </c>
      <c r="N29" s="28">
        <v>142.05000000000001</v>
      </c>
      <c r="O29" s="39">
        <v>42926000</v>
      </c>
      <c r="P29" s="40">
        <v>-3.838528657355033E-2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2700.45</v>
      </c>
      <c r="F30" s="37">
        <v>2701.7</v>
      </c>
      <c r="G30" s="38">
        <v>2680.2999999999997</v>
      </c>
      <c r="H30" s="38">
        <v>2660.15</v>
      </c>
      <c r="I30" s="38">
        <v>2638.75</v>
      </c>
      <c r="J30" s="38">
        <v>2721.8499999999995</v>
      </c>
      <c r="K30" s="38">
        <v>2743.2499999999991</v>
      </c>
      <c r="L30" s="38">
        <v>2763.3999999999992</v>
      </c>
      <c r="M30" s="28">
        <v>2723.1</v>
      </c>
      <c r="N30" s="28">
        <v>2681.55</v>
      </c>
      <c r="O30" s="39">
        <v>6751450</v>
      </c>
      <c r="P30" s="40">
        <v>6.8150467882041529E-3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44742</v>
      </c>
      <c r="E31" s="37">
        <v>1663.9</v>
      </c>
      <c r="F31" s="37">
        <v>1645.8333333333333</v>
      </c>
      <c r="G31" s="38">
        <v>1623.7166666666665</v>
      </c>
      <c r="H31" s="38">
        <v>1583.5333333333333</v>
      </c>
      <c r="I31" s="38">
        <v>1561.4166666666665</v>
      </c>
      <c r="J31" s="38">
        <v>1686.0166666666664</v>
      </c>
      <c r="K31" s="38">
        <v>1708.1333333333332</v>
      </c>
      <c r="L31" s="38">
        <v>1748.3166666666664</v>
      </c>
      <c r="M31" s="28">
        <v>1667.95</v>
      </c>
      <c r="N31" s="28">
        <v>1605.65</v>
      </c>
      <c r="O31" s="39">
        <v>606925</v>
      </c>
      <c r="P31" s="40">
        <v>-0.10466531440162272</v>
      </c>
    </row>
    <row r="32" spans="1:16" ht="12.75" customHeight="1">
      <c r="A32" s="28">
        <v>22</v>
      </c>
      <c r="B32" s="29" t="s">
        <v>44</v>
      </c>
      <c r="C32" s="30" t="s">
        <v>304</v>
      </c>
      <c r="D32" s="31">
        <v>44742</v>
      </c>
      <c r="E32" s="37">
        <v>8031</v>
      </c>
      <c r="F32" s="37">
        <v>8011.7666666666664</v>
      </c>
      <c r="G32" s="38">
        <v>7960.4333333333325</v>
      </c>
      <c r="H32" s="38">
        <v>7889.8666666666659</v>
      </c>
      <c r="I32" s="38">
        <v>7838.5333333333319</v>
      </c>
      <c r="J32" s="38">
        <v>8082.333333333333</v>
      </c>
      <c r="K32" s="38">
        <v>8133.666666666667</v>
      </c>
      <c r="L32" s="38">
        <v>8204.2333333333336</v>
      </c>
      <c r="M32" s="28">
        <v>8063.1</v>
      </c>
      <c r="N32" s="28">
        <v>7941.2</v>
      </c>
      <c r="O32" s="39">
        <v>103350</v>
      </c>
      <c r="P32" s="40">
        <v>-2.3387668320340185E-2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592.1</v>
      </c>
      <c r="F33" s="37">
        <v>585.68333333333339</v>
      </c>
      <c r="G33" s="38">
        <v>568.41666666666674</v>
      </c>
      <c r="H33" s="38">
        <v>544.73333333333335</v>
      </c>
      <c r="I33" s="38">
        <v>527.4666666666667</v>
      </c>
      <c r="J33" s="38">
        <v>609.36666666666679</v>
      </c>
      <c r="K33" s="38">
        <v>626.63333333333344</v>
      </c>
      <c r="L33" s="38">
        <v>650.31666666666683</v>
      </c>
      <c r="M33" s="28">
        <v>602.95000000000005</v>
      </c>
      <c r="N33" s="28">
        <v>562</v>
      </c>
      <c r="O33" s="39">
        <v>7490000</v>
      </c>
      <c r="P33" s="40">
        <v>8.9454545454545453E-2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515.45000000000005</v>
      </c>
      <c r="F34" s="37">
        <v>517.56666666666672</v>
      </c>
      <c r="G34" s="38">
        <v>511.88333333333344</v>
      </c>
      <c r="H34" s="38">
        <v>508.31666666666672</v>
      </c>
      <c r="I34" s="38">
        <v>502.63333333333344</v>
      </c>
      <c r="J34" s="38">
        <v>521.13333333333344</v>
      </c>
      <c r="K34" s="38">
        <v>526.81666666666661</v>
      </c>
      <c r="L34" s="38">
        <v>530.38333333333344</v>
      </c>
      <c r="M34" s="28">
        <v>523.25</v>
      </c>
      <c r="N34" s="28">
        <v>514</v>
      </c>
      <c r="O34" s="39">
        <v>14758000</v>
      </c>
      <c r="P34" s="40">
        <v>-6.7755267972084834E-5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625.5</v>
      </c>
      <c r="F35" s="37">
        <v>628.56666666666672</v>
      </c>
      <c r="G35" s="38">
        <v>619.98333333333346</v>
      </c>
      <c r="H35" s="38">
        <v>614.4666666666667</v>
      </c>
      <c r="I35" s="38">
        <v>605.88333333333344</v>
      </c>
      <c r="J35" s="38">
        <v>634.08333333333348</v>
      </c>
      <c r="K35" s="38">
        <v>642.66666666666674</v>
      </c>
      <c r="L35" s="38">
        <v>648.18333333333351</v>
      </c>
      <c r="M35" s="28">
        <v>637.15</v>
      </c>
      <c r="N35" s="28">
        <v>623.04999999999995</v>
      </c>
      <c r="O35" s="39">
        <v>66136800</v>
      </c>
      <c r="P35" s="40">
        <v>2.6503510830493005E-2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3736.5</v>
      </c>
      <c r="F36" s="37">
        <v>3733</v>
      </c>
      <c r="G36" s="38">
        <v>3703.55</v>
      </c>
      <c r="H36" s="38">
        <v>3670.6000000000004</v>
      </c>
      <c r="I36" s="38">
        <v>3641.1500000000005</v>
      </c>
      <c r="J36" s="38">
        <v>3765.95</v>
      </c>
      <c r="K36" s="38">
        <v>3795.3999999999996</v>
      </c>
      <c r="L36" s="38">
        <v>3828.3499999999995</v>
      </c>
      <c r="M36" s="28">
        <v>3762.45</v>
      </c>
      <c r="N36" s="28">
        <v>3700.05</v>
      </c>
      <c r="O36" s="39">
        <v>2750000</v>
      </c>
      <c r="P36" s="40">
        <v>-6.4705382195391542E-2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11115</v>
      </c>
      <c r="F37" s="37">
        <v>11130.85</v>
      </c>
      <c r="G37" s="38">
        <v>11014.7</v>
      </c>
      <c r="H37" s="38">
        <v>10914.4</v>
      </c>
      <c r="I37" s="38">
        <v>10798.25</v>
      </c>
      <c r="J37" s="38">
        <v>11231.150000000001</v>
      </c>
      <c r="K37" s="38">
        <v>11347.3</v>
      </c>
      <c r="L37" s="38">
        <v>11447.600000000002</v>
      </c>
      <c r="M37" s="28">
        <v>11247</v>
      </c>
      <c r="N37" s="28">
        <v>11030.55</v>
      </c>
      <c r="O37" s="39">
        <v>1285400</v>
      </c>
      <c r="P37" s="40">
        <v>5.4946858713939839E-2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5490.75</v>
      </c>
      <c r="F38" s="37">
        <v>5482.5666666666666</v>
      </c>
      <c r="G38" s="38">
        <v>5433.1833333333334</v>
      </c>
      <c r="H38" s="38">
        <v>5375.6166666666668</v>
      </c>
      <c r="I38" s="38">
        <v>5326.2333333333336</v>
      </c>
      <c r="J38" s="38">
        <v>5540.1333333333332</v>
      </c>
      <c r="K38" s="38">
        <v>5589.5166666666664</v>
      </c>
      <c r="L38" s="38">
        <v>5647.083333333333</v>
      </c>
      <c r="M38" s="28">
        <v>5531.95</v>
      </c>
      <c r="N38" s="28">
        <v>5425</v>
      </c>
      <c r="O38" s="39">
        <v>6543500</v>
      </c>
      <c r="P38" s="40">
        <v>2.5285465264312437E-2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2171.4499999999998</v>
      </c>
      <c r="F39" s="37">
        <v>2155.5</v>
      </c>
      <c r="G39" s="38">
        <v>2133</v>
      </c>
      <c r="H39" s="38">
        <v>2094.5500000000002</v>
      </c>
      <c r="I39" s="38">
        <v>2072.0500000000002</v>
      </c>
      <c r="J39" s="38">
        <v>2193.9499999999998</v>
      </c>
      <c r="K39" s="38">
        <v>2216.4499999999998</v>
      </c>
      <c r="L39" s="38">
        <v>2254.8999999999996</v>
      </c>
      <c r="M39" s="28">
        <v>2178</v>
      </c>
      <c r="N39" s="28">
        <v>2117.0500000000002</v>
      </c>
      <c r="O39" s="39">
        <v>1359000</v>
      </c>
      <c r="P39" s="40">
        <v>-5.0516143202284204E-3</v>
      </c>
    </row>
    <row r="40" spans="1:16" ht="12.75" customHeight="1">
      <c r="A40" s="28">
        <v>30</v>
      </c>
      <c r="B40" s="29" t="s">
        <v>44</v>
      </c>
      <c r="C40" s="30" t="s">
        <v>310</v>
      </c>
      <c r="D40" s="31">
        <v>44742</v>
      </c>
      <c r="E40" s="37">
        <v>366.4</v>
      </c>
      <c r="F40" s="37">
        <v>366.0333333333333</v>
      </c>
      <c r="G40" s="38">
        <v>360.91666666666663</v>
      </c>
      <c r="H40" s="38">
        <v>355.43333333333334</v>
      </c>
      <c r="I40" s="38">
        <v>350.31666666666666</v>
      </c>
      <c r="J40" s="38">
        <v>371.51666666666659</v>
      </c>
      <c r="K40" s="38">
        <v>376.63333333333327</v>
      </c>
      <c r="L40" s="38">
        <v>382.11666666666656</v>
      </c>
      <c r="M40" s="28">
        <v>371.15</v>
      </c>
      <c r="N40" s="28">
        <v>360.55</v>
      </c>
      <c r="O40" s="39">
        <v>6323200</v>
      </c>
      <c r="P40" s="40">
        <v>-6.5359477124183009E-3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267.95</v>
      </c>
      <c r="F41" s="37">
        <v>268.66666666666663</v>
      </c>
      <c r="G41" s="38">
        <v>262.68333333333328</v>
      </c>
      <c r="H41" s="38">
        <v>257.41666666666663</v>
      </c>
      <c r="I41" s="38">
        <v>251.43333333333328</v>
      </c>
      <c r="J41" s="38">
        <v>273.93333333333328</v>
      </c>
      <c r="K41" s="38">
        <v>279.91666666666663</v>
      </c>
      <c r="L41" s="38">
        <v>285.18333333333328</v>
      </c>
      <c r="M41" s="28">
        <v>274.64999999999998</v>
      </c>
      <c r="N41" s="28">
        <v>263.39999999999998</v>
      </c>
      <c r="O41" s="39">
        <v>33316200</v>
      </c>
      <c r="P41" s="40">
        <v>8.4999727564975761E-3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100.95</v>
      </c>
      <c r="F42" s="37">
        <v>100.71666666666665</v>
      </c>
      <c r="G42" s="38">
        <v>99.883333333333312</v>
      </c>
      <c r="H42" s="38">
        <v>98.816666666666663</v>
      </c>
      <c r="I42" s="38">
        <v>97.98333333333332</v>
      </c>
      <c r="J42" s="38">
        <v>101.7833333333333</v>
      </c>
      <c r="K42" s="38">
        <v>102.61666666666665</v>
      </c>
      <c r="L42" s="38">
        <v>103.68333333333329</v>
      </c>
      <c r="M42" s="28">
        <v>101.55</v>
      </c>
      <c r="N42" s="28">
        <v>99.65</v>
      </c>
      <c r="O42" s="39">
        <v>101386350</v>
      </c>
      <c r="P42" s="40">
        <v>-8.8130064190255708E-2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1679.95</v>
      </c>
      <c r="F43" s="37">
        <v>1682.45</v>
      </c>
      <c r="G43" s="38">
        <v>1663.5</v>
      </c>
      <c r="H43" s="38">
        <v>1647.05</v>
      </c>
      <c r="I43" s="38">
        <v>1628.1</v>
      </c>
      <c r="J43" s="38">
        <v>1698.9</v>
      </c>
      <c r="K43" s="38">
        <v>1717.8500000000004</v>
      </c>
      <c r="L43" s="38">
        <v>1734.3000000000002</v>
      </c>
      <c r="M43" s="28">
        <v>1701.4</v>
      </c>
      <c r="N43" s="28">
        <v>1666</v>
      </c>
      <c r="O43" s="39">
        <v>1775400</v>
      </c>
      <c r="P43" s="40">
        <v>2.0388809862494073E-2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236.35</v>
      </c>
      <c r="F44" s="37">
        <v>236.03333333333333</v>
      </c>
      <c r="G44" s="38">
        <v>234.56666666666666</v>
      </c>
      <c r="H44" s="38">
        <v>232.78333333333333</v>
      </c>
      <c r="I44" s="38">
        <v>231.31666666666666</v>
      </c>
      <c r="J44" s="38">
        <v>237.81666666666666</v>
      </c>
      <c r="K44" s="38">
        <v>239.2833333333333</v>
      </c>
      <c r="L44" s="38">
        <v>241.06666666666666</v>
      </c>
      <c r="M44" s="28">
        <v>237.5</v>
      </c>
      <c r="N44" s="28">
        <v>234.25</v>
      </c>
      <c r="O44" s="39">
        <v>29491800</v>
      </c>
      <c r="P44" s="40">
        <v>-5.5264759586122945E-2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569.65</v>
      </c>
      <c r="F45" s="37">
        <v>572.80000000000007</v>
      </c>
      <c r="G45" s="38">
        <v>564.50000000000011</v>
      </c>
      <c r="H45" s="38">
        <v>559.35</v>
      </c>
      <c r="I45" s="38">
        <v>551.05000000000007</v>
      </c>
      <c r="J45" s="38">
        <v>577.95000000000016</v>
      </c>
      <c r="K45" s="38">
        <v>586.25000000000011</v>
      </c>
      <c r="L45" s="38">
        <v>591.4000000000002</v>
      </c>
      <c r="M45" s="28">
        <v>581.1</v>
      </c>
      <c r="N45" s="28">
        <v>567.65</v>
      </c>
      <c r="O45" s="39">
        <v>5591300</v>
      </c>
      <c r="P45" s="40">
        <v>-1.7208043310131479E-2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651.35</v>
      </c>
      <c r="F46" s="37">
        <v>649.33333333333337</v>
      </c>
      <c r="G46" s="38">
        <v>643.66666666666674</v>
      </c>
      <c r="H46" s="38">
        <v>635.98333333333335</v>
      </c>
      <c r="I46" s="38">
        <v>630.31666666666672</v>
      </c>
      <c r="J46" s="38">
        <v>657.01666666666677</v>
      </c>
      <c r="K46" s="38">
        <v>662.68333333333351</v>
      </c>
      <c r="L46" s="38">
        <v>670.36666666666679</v>
      </c>
      <c r="M46" s="28">
        <v>655</v>
      </c>
      <c r="N46" s="28">
        <v>641.65</v>
      </c>
      <c r="O46" s="39">
        <v>7840500</v>
      </c>
      <c r="P46" s="40">
        <v>3.7767251312251951E-3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686.6</v>
      </c>
      <c r="F47" s="37">
        <v>683.43333333333339</v>
      </c>
      <c r="G47" s="38">
        <v>678.86666666666679</v>
      </c>
      <c r="H47" s="38">
        <v>671.13333333333344</v>
      </c>
      <c r="I47" s="38">
        <v>666.56666666666683</v>
      </c>
      <c r="J47" s="38">
        <v>691.16666666666674</v>
      </c>
      <c r="K47" s="38">
        <v>695.73333333333335</v>
      </c>
      <c r="L47" s="38">
        <v>703.4666666666667</v>
      </c>
      <c r="M47" s="28">
        <v>688</v>
      </c>
      <c r="N47" s="28">
        <v>675.7</v>
      </c>
      <c r="O47" s="39">
        <v>53085050</v>
      </c>
      <c r="P47" s="40">
        <v>-3.9698224750382372E-2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46</v>
      </c>
      <c r="F48" s="37">
        <v>45.983333333333327</v>
      </c>
      <c r="G48" s="38">
        <v>45.616666666666653</v>
      </c>
      <c r="H48" s="38">
        <v>45.233333333333327</v>
      </c>
      <c r="I48" s="38">
        <v>44.866666666666653</v>
      </c>
      <c r="J48" s="38">
        <v>46.366666666666653</v>
      </c>
      <c r="K48" s="38">
        <v>46.733333333333327</v>
      </c>
      <c r="L48" s="38">
        <v>47.116666666666653</v>
      </c>
      <c r="M48" s="28">
        <v>46.35</v>
      </c>
      <c r="N48" s="28">
        <v>45.6</v>
      </c>
      <c r="O48" s="39">
        <v>116025000</v>
      </c>
      <c r="P48" s="40">
        <v>3.8826736861897151E-2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309.55</v>
      </c>
      <c r="F49" s="37">
        <v>310.7166666666667</v>
      </c>
      <c r="G49" s="38">
        <v>306.33333333333337</v>
      </c>
      <c r="H49" s="38">
        <v>303.11666666666667</v>
      </c>
      <c r="I49" s="38">
        <v>298.73333333333335</v>
      </c>
      <c r="J49" s="38">
        <v>313.93333333333339</v>
      </c>
      <c r="K49" s="38">
        <v>318.31666666666672</v>
      </c>
      <c r="L49" s="38">
        <v>321.53333333333342</v>
      </c>
      <c r="M49" s="28">
        <v>315.10000000000002</v>
      </c>
      <c r="N49" s="28">
        <v>307.5</v>
      </c>
      <c r="O49" s="39">
        <v>15883800</v>
      </c>
      <c r="P49" s="40">
        <v>-2.3610914746218011E-2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15473.85</v>
      </c>
      <c r="F50" s="37">
        <v>15192.166666666666</v>
      </c>
      <c r="G50" s="38">
        <v>14828.333333333332</v>
      </c>
      <c r="H50" s="38">
        <v>14182.816666666666</v>
      </c>
      <c r="I50" s="38">
        <v>13818.983333333332</v>
      </c>
      <c r="J50" s="38">
        <v>15837.683333333332</v>
      </c>
      <c r="K50" s="38">
        <v>16201.516666666665</v>
      </c>
      <c r="L50" s="38">
        <v>16847.033333333333</v>
      </c>
      <c r="M50" s="28">
        <v>15556</v>
      </c>
      <c r="N50" s="28">
        <v>14546.65</v>
      </c>
      <c r="O50" s="39">
        <v>98200</v>
      </c>
      <c r="P50" s="40">
        <v>-5.1207729468599035E-2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316.25</v>
      </c>
      <c r="F51" s="37">
        <v>316.11666666666662</v>
      </c>
      <c r="G51" s="38">
        <v>312.83333333333326</v>
      </c>
      <c r="H51" s="38">
        <v>309.41666666666663</v>
      </c>
      <c r="I51" s="38">
        <v>306.13333333333327</v>
      </c>
      <c r="J51" s="38">
        <v>319.53333333333325</v>
      </c>
      <c r="K51" s="38">
        <v>322.81666666666666</v>
      </c>
      <c r="L51" s="38">
        <v>326.23333333333323</v>
      </c>
      <c r="M51" s="28">
        <v>319.39999999999998</v>
      </c>
      <c r="N51" s="28">
        <v>312.7</v>
      </c>
      <c r="O51" s="39">
        <v>14929200</v>
      </c>
      <c r="P51" s="40">
        <v>-7.6391982182628063E-2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3411.6</v>
      </c>
      <c r="F52" s="37">
        <v>3398.6333333333332</v>
      </c>
      <c r="G52" s="38">
        <v>3343.0666666666666</v>
      </c>
      <c r="H52" s="38">
        <v>3274.5333333333333</v>
      </c>
      <c r="I52" s="38">
        <v>3218.9666666666667</v>
      </c>
      <c r="J52" s="38">
        <v>3467.1666666666665</v>
      </c>
      <c r="K52" s="38">
        <v>3522.7333333333331</v>
      </c>
      <c r="L52" s="38">
        <v>3591.2666666666664</v>
      </c>
      <c r="M52" s="28">
        <v>3454.2</v>
      </c>
      <c r="N52" s="28">
        <v>3330.1</v>
      </c>
      <c r="O52" s="39">
        <v>1893200</v>
      </c>
      <c r="P52" s="40">
        <v>1.5871336366522061E-3</v>
      </c>
    </row>
    <row r="53" spans="1:16" ht="12.75" customHeight="1">
      <c r="A53" s="28">
        <v>43</v>
      </c>
      <c r="B53" s="29" t="s">
        <v>86</v>
      </c>
      <c r="C53" s="30" t="s">
        <v>315</v>
      </c>
      <c r="D53" s="31">
        <v>44742</v>
      </c>
      <c r="E53" s="37">
        <v>371.55</v>
      </c>
      <c r="F53" s="37">
        <v>368.2</v>
      </c>
      <c r="G53" s="38">
        <v>359.7</v>
      </c>
      <c r="H53" s="38">
        <v>347.85</v>
      </c>
      <c r="I53" s="38">
        <v>339.35</v>
      </c>
      <c r="J53" s="38">
        <v>380.04999999999995</v>
      </c>
      <c r="K53" s="38">
        <v>388.54999999999995</v>
      </c>
      <c r="L53" s="38">
        <v>400.39999999999992</v>
      </c>
      <c r="M53" s="28">
        <v>376.7</v>
      </c>
      <c r="N53" s="28">
        <v>356.35</v>
      </c>
      <c r="O53" s="39">
        <v>3533400</v>
      </c>
      <c r="P53" s="40">
        <v>2.5660377358490565E-2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186.15</v>
      </c>
      <c r="F54" s="37">
        <v>185.78333333333333</v>
      </c>
      <c r="G54" s="38">
        <v>184.16666666666666</v>
      </c>
      <c r="H54" s="38">
        <v>182.18333333333334</v>
      </c>
      <c r="I54" s="38">
        <v>180.56666666666666</v>
      </c>
      <c r="J54" s="38">
        <v>187.76666666666665</v>
      </c>
      <c r="K54" s="38">
        <v>189.38333333333333</v>
      </c>
      <c r="L54" s="38">
        <v>191.36666666666665</v>
      </c>
      <c r="M54" s="28">
        <v>187.4</v>
      </c>
      <c r="N54" s="28">
        <v>183.8</v>
      </c>
      <c r="O54" s="39">
        <v>43902000</v>
      </c>
      <c r="P54" s="40">
        <v>-3.8723026899201894E-2</v>
      </c>
    </row>
    <row r="55" spans="1:16" ht="12.75" customHeight="1">
      <c r="A55" s="28">
        <v>45</v>
      </c>
      <c r="B55" s="29" t="s">
        <v>63</v>
      </c>
      <c r="C55" s="30" t="s">
        <v>322</v>
      </c>
      <c r="D55" s="31">
        <v>44742</v>
      </c>
      <c r="E55" s="37">
        <v>433.05</v>
      </c>
      <c r="F55" s="37">
        <v>428.84999999999997</v>
      </c>
      <c r="G55" s="38">
        <v>422.14999999999992</v>
      </c>
      <c r="H55" s="38">
        <v>411.24999999999994</v>
      </c>
      <c r="I55" s="38">
        <v>404.5499999999999</v>
      </c>
      <c r="J55" s="38">
        <v>439.74999999999994</v>
      </c>
      <c r="K55" s="38">
        <v>446.45</v>
      </c>
      <c r="L55" s="38">
        <v>457.34999999999997</v>
      </c>
      <c r="M55" s="28">
        <v>435.55</v>
      </c>
      <c r="N55" s="28">
        <v>417.95</v>
      </c>
      <c r="O55" s="39">
        <v>3259425</v>
      </c>
      <c r="P55" s="40">
        <v>-3.3535703960682277E-2</v>
      </c>
    </row>
    <row r="56" spans="1:16" ht="12.75" customHeight="1">
      <c r="A56" s="28">
        <v>46</v>
      </c>
      <c r="B56" s="29" t="s">
        <v>44</v>
      </c>
      <c r="C56" s="30" t="s">
        <v>333</v>
      </c>
      <c r="D56" s="31">
        <v>44742</v>
      </c>
      <c r="E56" s="37">
        <v>272.7</v>
      </c>
      <c r="F56" s="37">
        <v>271.41666666666669</v>
      </c>
      <c r="G56" s="38">
        <v>266.33333333333337</v>
      </c>
      <c r="H56" s="38">
        <v>259.9666666666667</v>
      </c>
      <c r="I56" s="38">
        <v>254.88333333333338</v>
      </c>
      <c r="J56" s="38">
        <v>277.78333333333336</v>
      </c>
      <c r="K56" s="38">
        <v>282.86666666666673</v>
      </c>
      <c r="L56" s="38">
        <v>289.23333333333335</v>
      </c>
      <c r="M56" s="28">
        <v>276.5</v>
      </c>
      <c r="N56" s="28">
        <v>265.05</v>
      </c>
      <c r="O56" s="39">
        <v>5413500</v>
      </c>
      <c r="P56" s="40">
        <v>-3.5800160299225219E-2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638.70000000000005</v>
      </c>
      <c r="F57" s="37">
        <v>634.46666666666658</v>
      </c>
      <c r="G57" s="38">
        <v>627.28333333333319</v>
      </c>
      <c r="H57" s="38">
        <v>615.86666666666656</v>
      </c>
      <c r="I57" s="38">
        <v>608.68333333333317</v>
      </c>
      <c r="J57" s="38">
        <v>645.88333333333321</v>
      </c>
      <c r="K57" s="38">
        <v>653.06666666666661</v>
      </c>
      <c r="L57" s="38">
        <v>664.48333333333323</v>
      </c>
      <c r="M57" s="28">
        <v>641.65</v>
      </c>
      <c r="N57" s="28">
        <v>623.04999999999995</v>
      </c>
      <c r="O57" s="39">
        <v>8771250</v>
      </c>
      <c r="P57" s="40">
        <v>-3.5501278046009654E-3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942.1</v>
      </c>
      <c r="F58" s="37">
        <v>937.51666666666677</v>
      </c>
      <c r="G58" s="38">
        <v>928.68333333333351</v>
      </c>
      <c r="H58" s="38">
        <v>915.26666666666677</v>
      </c>
      <c r="I58" s="38">
        <v>906.43333333333351</v>
      </c>
      <c r="J58" s="38">
        <v>950.93333333333351</v>
      </c>
      <c r="K58" s="38">
        <v>959.76666666666677</v>
      </c>
      <c r="L58" s="38">
        <v>973.18333333333351</v>
      </c>
      <c r="M58" s="28">
        <v>946.35</v>
      </c>
      <c r="N58" s="28">
        <v>924.1</v>
      </c>
      <c r="O58" s="39">
        <v>8691800</v>
      </c>
      <c r="P58" s="40">
        <v>-4.9854899918148673E-3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188.3</v>
      </c>
      <c r="F59" s="37">
        <v>186.93333333333331</v>
      </c>
      <c r="G59" s="38">
        <v>184.36666666666662</v>
      </c>
      <c r="H59" s="38">
        <v>180.43333333333331</v>
      </c>
      <c r="I59" s="38">
        <v>177.86666666666662</v>
      </c>
      <c r="J59" s="38">
        <v>190.86666666666662</v>
      </c>
      <c r="K59" s="38">
        <v>193.43333333333328</v>
      </c>
      <c r="L59" s="38">
        <v>197.36666666666662</v>
      </c>
      <c r="M59" s="28">
        <v>189.5</v>
      </c>
      <c r="N59" s="28">
        <v>183</v>
      </c>
      <c r="O59" s="39">
        <v>34356000</v>
      </c>
      <c r="P59" s="40">
        <v>-6.3323027596473153E-2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3667.15</v>
      </c>
      <c r="F60" s="37">
        <v>3672.1666666666665</v>
      </c>
      <c r="G60" s="38">
        <v>3633.333333333333</v>
      </c>
      <c r="H60" s="38">
        <v>3599.5166666666664</v>
      </c>
      <c r="I60" s="38">
        <v>3560.6833333333329</v>
      </c>
      <c r="J60" s="38">
        <v>3705.9833333333331</v>
      </c>
      <c r="K60" s="38">
        <v>3744.8166666666662</v>
      </c>
      <c r="L60" s="38">
        <v>3778.6333333333332</v>
      </c>
      <c r="M60" s="28">
        <v>3711</v>
      </c>
      <c r="N60" s="28">
        <v>3638.35</v>
      </c>
      <c r="O60" s="39">
        <v>569050</v>
      </c>
      <c r="P60" s="40">
        <v>-8.4509496427949121E-3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1493.45</v>
      </c>
      <c r="F61" s="37">
        <v>1495.9166666666667</v>
      </c>
      <c r="G61" s="38">
        <v>1483.6333333333334</v>
      </c>
      <c r="H61" s="38">
        <v>1473.8166666666666</v>
      </c>
      <c r="I61" s="38">
        <v>1461.5333333333333</v>
      </c>
      <c r="J61" s="38">
        <v>1505.7333333333336</v>
      </c>
      <c r="K61" s="38">
        <v>1518.0166666666669</v>
      </c>
      <c r="L61" s="38">
        <v>1527.8333333333337</v>
      </c>
      <c r="M61" s="28">
        <v>1508.2</v>
      </c>
      <c r="N61" s="28">
        <v>1486.1</v>
      </c>
      <c r="O61" s="39">
        <v>2521750</v>
      </c>
      <c r="P61" s="40">
        <v>-2.3183297180043385E-2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617.4</v>
      </c>
      <c r="F62" s="37">
        <v>614.01666666666677</v>
      </c>
      <c r="G62" s="38">
        <v>607.78333333333353</v>
      </c>
      <c r="H62" s="38">
        <v>598.16666666666674</v>
      </c>
      <c r="I62" s="38">
        <v>591.93333333333351</v>
      </c>
      <c r="J62" s="38">
        <v>623.63333333333355</v>
      </c>
      <c r="K62" s="38">
        <v>629.8666666666669</v>
      </c>
      <c r="L62" s="38">
        <v>639.48333333333358</v>
      </c>
      <c r="M62" s="28">
        <v>620.25</v>
      </c>
      <c r="N62" s="28">
        <v>604.4</v>
      </c>
      <c r="O62" s="39">
        <v>7025200</v>
      </c>
      <c r="P62" s="40">
        <v>2.0303831295204345E-2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956.65</v>
      </c>
      <c r="F63" s="37">
        <v>947.01666666666677</v>
      </c>
      <c r="G63" s="38">
        <v>933.03333333333353</v>
      </c>
      <c r="H63" s="38">
        <v>909.41666666666674</v>
      </c>
      <c r="I63" s="38">
        <v>895.43333333333351</v>
      </c>
      <c r="J63" s="38">
        <v>970.63333333333355</v>
      </c>
      <c r="K63" s="38">
        <v>984.6166666666669</v>
      </c>
      <c r="L63" s="38">
        <v>1008.2333333333336</v>
      </c>
      <c r="M63" s="28">
        <v>961</v>
      </c>
      <c r="N63" s="28">
        <v>923.4</v>
      </c>
      <c r="O63" s="39">
        <v>2400925</v>
      </c>
      <c r="P63" s="40">
        <v>0.12726098949468864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345.2</v>
      </c>
      <c r="F64" s="37">
        <v>343.39999999999992</v>
      </c>
      <c r="G64" s="38">
        <v>338.94999999999982</v>
      </c>
      <c r="H64" s="38">
        <v>332.69999999999987</v>
      </c>
      <c r="I64" s="38">
        <v>328.24999999999977</v>
      </c>
      <c r="J64" s="38">
        <v>349.64999999999986</v>
      </c>
      <c r="K64" s="38">
        <v>354.1</v>
      </c>
      <c r="L64" s="38">
        <v>360.34999999999991</v>
      </c>
      <c r="M64" s="28">
        <v>347.85</v>
      </c>
      <c r="N64" s="28">
        <v>337.15</v>
      </c>
      <c r="O64" s="39">
        <v>3483400</v>
      </c>
      <c r="P64" s="40">
        <v>2.1045843592449289E-2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137.1</v>
      </c>
      <c r="F65" s="37">
        <v>136.71666666666667</v>
      </c>
      <c r="G65" s="38">
        <v>135.63333333333333</v>
      </c>
      <c r="H65" s="38">
        <v>134.16666666666666</v>
      </c>
      <c r="I65" s="38">
        <v>133.08333333333331</v>
      </c>
      <c r="J65" s="38">
        <v>138.18333333333334</v>
      </c>
      <c r="K65" s="38">
        <v>139.26666666666665</v>
      </c>
      <c r="L65" s="38">
        <v>140.73333333333335</v>
      </c>
      <c r="M65" s="28">
        <v>137.80000000000001</v>
      </c>
      <c r="N65" s="28">
        <v>135.25</v>
      </c>
      <c r="O65" s="39">
        <v>11807200</v>
      </c>
      <c r="P65" s="40">
        <v>-6.0564590560453199E-2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1017.15</v>
      </c>
      <c r="F66" s="37">
        <v>1009.6666666666666</v>
      </c>
      <c r="G66" s="38">
        <v>996.33333333333326</v>
      </c>
      <c r="H66" s="38">
        <v>975.51666666666665</v>
      </c>
      <c r="I66" s="38">
        <v>962.18333333333328</v>
      </c>
      <c r="J66" s="38">
        <v>1030.4833333333331</v>
      </c>
      <c r="K66" s="38">
        <v>1043.8166666666666</v>
      </c>
      <c r="L66" s="38">
        <v>1064.6333333333332</v>
      </c>
      <c r="M66" s="28">
        <v>1023</v>
      </c>
      <c r="N66" s="28">
        <v>988.85</v>
      </c>
      <c r="O66" s="39">
        <v>1522800</v>
      </c>
      <c r="P66" s="40">
        <v>-1.7041053446940357E-2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502.35</v>
      </c>
      <c r="F67" s="37">
        <v>504.86666666666662</v>
      </c>
      <c r="G67" s="38">
        <v>497.08333333333326</v>
      </c>
      <c r="H67" s="38">
        <v>491.81666666666666</v>
      </c>
      <c r="I67" s="38">
        <v>484.0333333333333</v>
      </c>
      <c r="J67" s="38">
        <v>510.13333333333321</v>
      </c>
      <c r="K67" s="38">
        <v>517.91666666666663</v>
      </c>
      <c r="L67" s="38">
        <v>523.18333333333317</v>
      </c>
      <c r="M67" s="28">
        <v>512.65</v>
      </c>
      <c r="N67" s="28">
        <v>499.6</v>
      </c>
      <c r="O67" s="39">
        <v>13832500</v>
      </c>
      <c r="P67" s="40">
        <v>3.87684220407397E-2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1288.5999999999999</v>
      </c>
      <c r="F68" s="37">
        <v>1296.4833333333333</v>
      </c>
      <c r="G68" s="38">
        <v>1273.2666666666667</v>
      </c>
      <c r="H68" s="38">
        <v>1257.9333333333334</v>
      </c>
      <c r="I68" s="38">
        <v>1234.7166666666667</v>
      </c>
      <c r="J68" s="38">
        <v>1311.8166666666666</v>
      </c>
      <c r="K68" s="38">
        <v>1335.0333333333333</v>
      </c>
      <c r="L68" s="38">
        <v>1350.3666666666666</v>
      </c>
      <c r="M68" s="28">
        <v>1319.7</v>
      </c>
      <c r="N68" s="28">
        <v>1281.1500000000001</v>
      </c>
      <c r="O68" s="39">
        <v>1285750</v>
      </c>
      <c r="P68" s="40">
        <v>7.6410658307210031E-3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1798.45</v>
      </c>
      <c r="F69" s="37">
        <v>1793.1333333333332</v>
      </c>
      <c r="G69" s="38">
        <v>1776.2666666666664</v>
      </c>
      <c r="H69" s="38">
        <v>1754.0833333333333</v>
      </c>
      <c r="I69" s="38">
        <v>1737.2166666666665</v>
      </c>
      <c r="J69" s="38">
        <v>1815.3166666666664</v>
      </c>
      <c r="K69" s="38">
        <v>1832.1833333333332</v>
      </c>
      <c r="L69" s="38">
        <v>1854.3666666666663</v>
      </c>
      <c r="M69" s="28">
        <v>1810</v>
      </c>
      <c r="N69" s="28">
        <v>1770.95</v>
      </c>
      <c r="O69" s="39">
        <v>1463000</v>
      </c>
      <c r="P69" s="40">
        <v>-3.4960422163588391E-2</v>
      </c>
    </row>
    <row r="70" spans="1:16" ht="12.75" customHeight="1">
      <c r="A70" s="28">
        <v>60</v>
      </c>
      <c r="B70" s="29" t="s">
        <v>44</v>
      </c>
      <c r="C70" s="30" t="s">
        <v>341</v>
      </c>
      <c r="D70" s="31">
        <v>44742</v>
      </c>
      <c r="E70" s="37">
        <v>181.4</v>
      </c>
      <c r="F70" s="37">
        <v>181.33333333333334</v>
      </c>
      <c r="G70" s="38">
        <v>172.2166666666667</v>
      </c>
      <c r="H70" s="38">
        <v>163.03333333333336</v>
      </c>
      <c r="I70" s="38">
        <v>153.91666666666671</v>
      </c>
      <c r="J70" s="38">
        <v>190.51666666666668</v>
      </c>
      <c r="K70" s="38">
        <v>199.6333333333333</v>
      </c>
      <c r="L70" s="38">
        <v>208.81666666666666</v>
      </c>
      <c r="M70" s="28">
        <v>190.45</v>
      </c>
      <c r="N70" s="28">
        <v>172.15</v>
      </c>
      <c r="O70" s="39">
        <v>14207100</v>
      </c>
      <c r="P70" s="40">
        <v>-9.3084715900748793E-2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3586.35</v>
      </c>
      <c r="F71" s="37">
        <v>3589.8833333333332</v>
      </c>
      <c r="G71" s="38">
        <v>3544.9166666666665</v>
      </c>
      <c r="H71" s="38">
        <v>3503.4833333333331</v>
      </c>
      <c r="I71" s="38">
        <v>3458.5166666666664</v>
      </c>
      <c r="J71" s="38">
        <v>3631.3166666666666</v>
      </c>
      <c r="K71" s="38">
        <v>3676.2833333333338</v>
      </c>
      <c r="L71" s="38">
        <v>3717.7166666666667</v>
      </c>
      <c r="M71" s="28">
        <v>3634.85</v>
      </c>
      <c r="N71" s="28">
        <v>3548.45</v>
      </c>
      <c r="O71" s="39">
        <v>2862500</v>
      </c>
      <c r="P71" s="40">
        <v>-3.6893947304305454E-3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3663.8</v>
      </c>
      <c r="F72" s="37">
        <v>3665.1</v>
      </c>
      <c r="G72" s="38">
        <v>3598.1</v>
      </c>
      <c r="H72" s="38">
        <v>3532.4</v>
      </c>
      <c r="I72" s="38">
        <v>3465.4</v>
      </c>
      <c r="J72" s="38">
        <v>3730.7999999999997</v>
      </c>
      <c r="K72" s="38">
        <v>3797.7999999999997</v>
      </c>
      <c r="L72" s="38">
        <v>3863.4999999999995</v>
      </c>
      <c r="M72" s="28">
        <v>3732.1</v>
      </c>
      <c r="N72" s="28">
        <v>3599.4</v>
      </c>
      <c r="O72" s="39">
        <v>738125</v>
      </c>
      <c r="P72" s="40">
        <v>4.9591183789548528E-2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318.05</v>
      </c>
      <c r="F73" s="37">
        <v>316.84999999999997</v>
      </c>
      <c r="G73" s="38">
        <v>314.99999999999994</v>
      </c>
      <c r="H73" s="38">
        <v>311.95</v>
      </c>
      <c r="I73" s="38">
        <v>310.09999999999997</v>
      </c>
      <c r="J73" s="38">
        <v>319.89999999999992</v>
      </c>
      <c r="K73" s="38">
        <v>321.74999999999994</v>
      </c>
      <c r="L73" s="38">
        <v>324.7999999999999</v>
      </c>
      <c r="M73" s="28">
        <v>318.7</v>
      </c>
      <c r="N73" s="28">
        <v>313.8</v>
      </c>
      <c r="O73" s="39">
        <v>45054900</v>
      </c>
      <c r="P73" s="40">
        <v>-1.5467820443482964E-2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4356.6000000000004</v>
      </c>
      <c r="F74" s="37">
        <v>4366.4666666666662</v>
      </c>
      <c r="G74" s="38">
        <v>4328.2833333333328</v>
      </c>
      <c r="H74" s="38">
        <v>4299.9666666666662</v>
      </c>
      <c r="I74" s="38">
        <v>4261.7833333333328</v>
      </c>
      <c r="J74" s="38">
        <v>4394.7833333333328</v>
      </c>
      <c r="K74" s="38">
        <v>4432.9666666666653</v>
      </c>
      <c r="L74" s="38">
        <v>4461.2833333333328</v>
      </c>
      <c r="M74" s="28">
        <v>4404.6499999999996</v>
      </c>
      <c r="N74" s="28">
        <v>4338.1499999999996</v>
      </c>
      <c r="O74" s="39">
        <v>1949375</v>
      </c>
      <c r="P74" s="40">
        <v>1.3484011814562733E-3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2886.3</v>
      </c>
      <c r="F75" s="37">
        <v>2877.2166666666667</v>
      </c>
      <c r="G75" s="38">
        <v>2837.0833333333335</v>
      </c>
      <c r="H75" s="38">
        <v>2787.8666666666668</v>
      </c>
      <c r="I75" s="38">
        <v>2747.7333333333336</v>
      </c>
      <c r="J75" s="38">
        <v>2926.4333333333334</v>
      </c>
      <c r="K75" s="38">
        <v>2966.5666666666666</v>
      </c>
      <c r="L75" s="38">
        <v>3015.7833333333333</v>
      </c>
      <c r="M75" s="28">
        <v>2917.35</v>
      </c>
      <c r="N75" s="28">
        <v>2828</v>
      </c>
      <c r="O75" s="39">
        <v>3526250</v>
      </c>
      <c r="P75" s="40">
        <v>-1.4958936253421979E-2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1452.75</v>
      </c>
      <c r="F76" s="37">
        <v>1472.5666666666666</v>
      </c>
      <c r="G76" s="38">
        <v>1422.1833333333332</v>
      </c>
      <c r="H76" s="38">
        <v>1391.6166666666666</v>
      </c>
      <c r="I76" s="38">
        <v>1341.2333333333331</v>
      </c>
      <c r="J76" s="38">
        <v>1503.1333333333332</v>
      </c>
      <c r="K76" s="38">
        <v>1553.5166666666664</v>
      </c>
      <c r="L76" s="38">
        <v>1584.0833333333333</v>
      </c>
      <c r="M76" s="28">
        <v>1522.95</v>
      </c>
      <c r="N76" s="28">
        <v>1442</v>
      </c>
      <c r="O76" s="39">
        <v>2594900</v>
      </c>
      <c r="P76" s="40">
        <v>-3.1211498973305954E-2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139.4</v>
      </c>
      <c r="F77" s="37">
        <v>139.26666666666668</v>
      </c>
      <c r="G77" s="38">
        <v>138.43333333333337</v>
      </c>
      <c r="H77" s="38">
        <v>137.4666666666667</v>
      </c>
      <c r="I77" s="38">
        <v>136.63333333333338</v>
      </c>
      <c r="J77" s="38">
        <v>140.23333333333335</v>
      </c>
      <c r="K77" s="38">
        <v>141.06666666666666</v>
      </c>
      <c r="L77" s="38">
        <v>142.03333333333333</v>
      </c>
      <c r="M77" s="28">
        <v>140.1</v>
      </c>
      <c r="N77" s="28">
        <v>138.30000000000001</v>
      </c>
      <c r="O77" s="39">
        <v>21276000</v>
      </c>
      <c r="P77" s="40">
        <v>-5.996500715762685E-2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91.8</v>
      </c>
      <c r="F78" s="37">
        <v>91.59999999999998</v>
      </c>
      <c r="G78" s="38">
        <v>90.849999999999966</v>
      </c>
      <c r="H78" s="38">
        <v>89.899999999999991</v>
      </c>
      <c r="I78" s="38">
        <v>89.149999999999977</v>
      </c>
      <c r="J78" s="38">
        <v>92.549999999999955</v>
      </c>
      <c r="K78" s="38">
        <v>93.299999999999983</v>
      </c>
      <c r="L78" s="38">
        <v>94.249999999999943</v>
      </c>
      <c r="M78" s="28">
        <v>92.35</v>
      </c>
      <c r="N78" s="28">
        <v>90.65</v>
      </c>
      <c r="O78" s="39">
        <v>79920000</v>
      </c>
      <c r="P78" s="40">
        <v>6.5315915755798454E-2</v>
      </c>
    </row>
    <row r="79" spans="1:16" ht="12.75" customHeight="1">
      <c r="A79" s="28">
        <v>69</v>
      </c>
      <c r="B79" s="29" t="s">
        <v>86</v>
      </c>
      <c r="C79" s="30" t="s">
        <v>356</v>
      </c>
      <c r="D79" s="31">
        <v>44742</v>
      </c>
      <c r="E79" s="37">
        <v>104.65</v>
      </c>
      <c r="F79" s="37">
        <v>104.03333333333335</v>
      </c>
      <c r="G79" s="38">
        <v>102.36666666666669</v>
      </c>
      <c r="H79" s="38">
        <v>100.08333333333334</v>
      </c>
      <c r="I79" s="38">
        <v>98.416666666666686</v>
      </c>
      <c r="J79" s="38">
        <v>106.31666666666669</v>
      </c>
      <c r="K79" s="38">
        <v>107.98333333333335</v>
      </c>
      <c r="L79" s="38">
        <v>110.26666666666669</v>
      </c>
      <c r="M79" s="28">
        <v>105.7</v>
      </c>
      <c r="N79" s="28">
        <v>101.75</v>
      </c>
      <c r="O79" s="39">
        <v>12056200</v>
      </c>
      <c r="P79" s="40">
        <v>-5.8668290702395452E-2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139.65</v>
      </c>
      <c r="F80" s="37">
        <v>138.23333333333335</v>
      </c>
      <c r="G80" s="38">
        <v>136.26666666666671</v>
      </c>
      <c r="H80" s="38">
        <v>132.88333333333335</v>
      </c>
      <c r="I80" s="38">
        <v>130.91666666666671</v>
      </c>
      <c r="J80" s="38">
        <v>141.6166666666667</v>
      </c>
      <c r="K80" s="38">
        <v>143.58333333333334</v>
      </c>
      <c r="L80" s="38">
        <v>146.9666666666667</v>
      </c>
      <c r="M80" s="28">
        <v>140.19999999999999</v>
      </c>
      <c r="N80" s="28">
        <v>134.85</v>
      </c>
      <c r="O80" s="39">
        <v>26754600</v>
      </c>
      <c r="P80" s="40">
        <v>-0.1098031256342602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388.4</v>
      </c>
      <c r="F81" s="37">
        <v>386.2</v>
      </c>
      <c r="G81" s="38">
        <v>382.95</v>
      </c>
      <c r="H81" s="38">
        <v>377.5</v>
      </c>
      <c r="I81" s="38">
        <v>374.25</v>
      </c>
      <c r="J81" s="38">
        <v>391.65</v>
      </c>
      <c r="K81" s="38">
        <v>394.9</v>
      </c>
      <c r="L81" s="38">
        <v>400.34999999999997</v>
      </c>
      <c r="M81" s="28">
        <v>389.45</v>
      </c>
      <c r="N81" s="28">
        <v>380.75</v>
      </c>
      <c r="O81" s="39">
        <v>6518200</v>
      </c>
      <c r="P81" s="40">
        <v>6.5707689575563843E-3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34.700000000000003</v>
      </c>
      <c r="F82" s="37">
        <v>34.699999999999996</v>
      </c>
      <c r="G82" s="38">
        <v>34.499999999999993</v>
      </c>
      <c r="H82" s="38">
        <v>34.299999999999997</v>
      </c>
      <c r="I82" s="38">
        <v>34.099999999999994</v>
      </c>
      <c r="J82" s="38">
        <v>34.899999999999991</v>
      </c>
      <c r="K82" s="38">
        <v>35.099999999999994</v>
      </c>
      <c r="L82" s="38">
        <v>35.29999999999999</v>
      </c>
      <c r="M82" s="28">
        <v>34.9</v>
      </c>
      <c r="N82" s="28">
        <v>34.5</v>
      </c>
      <c r="O82" s="39">
        <v>124065000</v>
      </c>
      <c r="P82" s="40">
        <v>2.5454545454545456E-3</v>
      </c>
    </row>
    <row r="83" spans="1:16" ht="12.75" customHeight="1">
      <c r="A83" s="28">
        <v>73</v>
      </c>
      <c r="B83" s="29" t="s">
        <v>44</v>
      </c>
      <c r="C83" s="30" t="s">
        <v>371</v>
      </c>
      <c r="D83" s="31">
        <v>44742</v>
      </c>
      <c r="E83" s="37">
        <v>585.25</v>
      </c>
      <c r="F83" s="37">
        <v>582.2166666666667</v>
      </c>
      <c r="G83" s="38">
        <v>569.48333333333335</v>
      </c>
      <c r="H83" s="38">
        <v>553.7166666666667</v>
      </c>
      <c r="I83" s="38">
        <v>540.98333333333335</v>
      </c>
      <c r="J83" s="38">
        <v>597.98333333333335</v>
      </c>
      <c r="K83" s="38">
        <v>610.7166666666667</v>
      </c>
      <c r="L83" s="38">
        <v>626.48333333333335</v>
      </c>
      <c r="M83" s="28">
        <v>594.95000000000005</v>
      </c>
      <c r="N83" s="28">
        <v>566.45000000000005</v>
      </c>
      <c r="O83" s="39">
        <v>3914300</v>
      </c>
      <c r="P83" s="40">
        <v>-2.6196636481241913E-2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767.35</v>
      </c>
      <c r="F84" s="37">
        <v>773.55000000000007</v>
      </c>
      <c r="G84" s="38">
        <v>758.95000000000016</v>
      </c>
      <c r="H84" s="38">
        <v>750.55000000000007</v>
      </c>
      <c r="I84" s="38">
        <v>735.95000000000016</v>
      </c>
      <c r="J84" s="38">
        <v>781.95000000000016</v>
      </c>
      <c r="K84" s="38">
        <v>796.55000000000007</v>
      </c>
      <c r="L84" s="38">
        <v>804.95000000000016</v>
      </c>
      <c r="M84" s="28">
        <v>788.15</v>
      </c>
      <c r="N84" s="28">
        <v>765.15</v>
      </c>
      <c r="O84" s="39">
        <v>8690500</v>
      </c>
      <c r="P84" s="40">
        <v>2.5246269096914999E-2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1208.55</v>
      </c>
      <c r="F85" s="37">
        <v>1199.8333333333333</v>
      </c>
      <c r="G85" s="38">
        <v>1184.2166666666665</v>
      </c>
      <c r="H85" s="38">
        <v>1159.8833333333332</v>
      </c>
      <c r="I85" s="38">
        <v>1144.2666666666664</v>
      </c>
      <c r="J85" s="38">
        <v>1224.1666666666665</v>
      </c>
      <c r="K85" s="38">
        <v>1239.7833333333333</v>
      </c>
      <c r="L85" s="38">
        <v>1264.1166666666666</v>
      </c>
      <c r="M85" s="28">
        <v>1215.45</v>
      </c>
      <c r="N85" s="28">
        <v>1175.5</v>
      </c>
      <c r="O85" s="39">
        <v>4510675</v>
      </c>
      <c r="P85" s="40">
        <v>-2.4734734031340033E-2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276.39999999999998</v>
      </c>
      <c r="F86" s="37">
        <v>274.98333333333329</v>
      </c>
      <c r="G86" s="38">
        <v>271.81666666666661</v>
      </c>
      <c r="H86" s="38">
        <v>267.23333333333329</v>
      </c>
      <c r="I86" s="38">
        <v>264.06666666666661</v>
      </c>
      <c r="J86" s="38">
        <v>279.56666666666661</v>
      </c>
      <c r="K86" s="38">
        <v>282.73333333333323</v>
      </c>
      <c r="L86" s="38">
        <v>287.31666666666661</v>
      </c>
      <c r="M86" s="28">
        <v>278.14999999999998</v>
      </c>
      <c r="N86" s="28">
        <v>270.39999999999998</v>
      </c>
      <c r="O86" s="39">
        <v>8632650</v>
      </c>
      <c r="P86" s="40">
        <v>-8.8976653674161747E-3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1324.85</v>
      </c>
      <c r="F87" s="37">
        <v>1335.0333333333335</v>
      </c>
      <c r="G87" s="38">
        <v>1310.366666666667</v>
      </c>
      <c r="H87" s="38">
        <v>1295.8833333333334</v>
      </c>
      <c r="I87" s="38">
        <v>1271.2166666666669</v>
      </c>
      <c r="J87" s="38">
        <v>1349.5166666666671</v>
      </c>
      <c r="K87" s="38">
        <v>1374.1833333333336</v>
      </c>
      <c r="L87" s="38">
        <v>1388.6666666666672</v>
      </c>
      <c r="M87" s="28">
        <v>1359.7</v>
      </c>
      <c r="N87" s="28">
        <v>1320.55</v>
      </c>
      <c r="O87" s="39">
        <v>14676075</v>
      </c>
      <c r="P87" s="40">
        <v>1.487977926685061E-2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216.75</v>
      </c>
      <c r="F88" s="37">
        <v>214.71666666666667</v>
      </c>
      <c r="G88" s="38">
        <v>209.93333333333334</v>
      </c>
      <c r="H88" s="38">
        <v>203.11666666666667</v>
      </c>
      <c r="I88" s="38">
        <v>198.33333333333334</v>
      </c>
      <c r="J88" s="38">
        <v>221.53333333333333</v>
      </c>
      <c r="K88" s="38">
        <v>226.31666666666669</v>
      </c>
      <c r="L88" s="38">
        <v>233.13333333333333</v>
      </c>
      <c r="M88" s="28">
        <v>219.5</v>
      </c>
      <c r="N88" s="28">
        <v>207.9</v>
      </c>
      <c r="O88" s="39">
        <v>3272900</v>
      </c>
      <c r="P88" s="40">
        <v>-6.9643821598112512E-2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419.9</v>
      </c>
      <c r="F89" s="37">
        <v>422.89999999999992</v>
      </c>
      <c r="G89" s="38">
        <v>414.59999999999985</v>
      </c>
      <c r="H89" s="38">
        <v>409.29999999999995</v>
      </c>
      <c r="I89" s="38">
        <v>400.99999999999989</v>
      </c>
      <c r="J89" s="38">
        <v>428.19999999999982</v>
      </c>
      <c r="K89" s="38">
        <v>436.49999999999989</v>
      </c>
      <c r="L89" s="38">
        <v>441.79999999999978</v>
      </c>
      <c r="M89" s="28">
        <v>431.2</v>
      </c>
      <c r="N89" s="28">
        <v>417.6</v>
      </c>
      <c r="O89" s="39">
        <v>4745000</v>
      </c>
      <c r="P89" s="40">
        <v>-2.791293213828425E-2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1787.55</v>
      </c>
      <c r="F90" s="37">
        <v>1789.1166666666668</v>
      </c>
      <c r="G90" s="38">
        <v>1776.4333333333336</v>
      </c>
      <c r="H90" s="38">
        <v>1765.3166666666668</v>
      </c>
      <c r="I90" s="38">
        <v>1752.6333333333337</v>
      </c>
      <c r="J90" s="38">
        <v>1800.2333333333336</v>
      </c>
      <c r="K90" s="38">
        <v>1812.916666666667</v>
      </c>
      <c r="L90" s="38">
        <v>1824.0333333333335</v>
      </c>
      <c r="M90" s="28">
        <v>1801.8</v>
      </c>
      <c r="N90" s="28">
        <v>1778</v>
      </c>
      <c r="O90" s="39">
        <v>1826375</v>
      </c>
      <c r="P90" s="40">
        <v>-4.897353450408113E-2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1099.55</v>
      </c>
      <c r="F91" s="37">
        <v>1097.3</v>
      </c>
      <c r="G91" s="38">
        <v>1086.0999999999999</v>
      </c>
      <c r="H91" s="38">
        <v>1072.6499999999999</v>
      </c>
      <c r="I91" s="38">
        <v>1061.4499999999998</v>
      </c>
      <c r="J91" s="38">
        <v>1110.75</v>
      </c>
      <c r="K91" s="38">
        <v>1121.9500000000003</v>
      </c>
      <c r="L91" s="38">
        <v>1135.4000000000001</v>
      </c>
      <c r="M91" s="28">
        <v>1108.5</v>
      </c>
      <c r="N91" s="28">
        <v>1083.8499999999999</v>
      </c>
      <c r="O91" s="39">
        <v>6518000</v>
      </c>
      <c r="P91" s="40">
        <v>-2.3007899378786717E-4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987.75</v>
      </c>
      <c r="F92" s="37">
        <v>990.6</v>
      </c>
      <c r="G92" s="38">
        <v>982.15000000000009</v>
      </c>
      <c r="H92" s="38">
        <v>976.55000000000007</v>
      </c>
      <c r="I92" s="38">
        <v>968.10000000000014</v>
      </c>
      <c r="J92" s="38">
        <v>996.2</v>
      </c>
      <c r="K92" s="38">
        <v>1004.6500000000001</v>
      </c>
      <c r="L92" s="38">
        <v>1010.25</v>
      </c>
      <c r="M92" s="28">
        <v>999.05</v>
      </c>
      <c r="N92" s="28">
        <v>985</v>
      </c>
      <c r="O92" s="39">
        <v>22679300</v>
      </c>
      <c r="P92" s="40">
        <v>-5.4639776529453298E-3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2173.4499999999998</v>
      </c>
      <c r="F93" s="37">
        <v>2171.9</v>
      </c>
      <c r="G93" s="38">
        <v>2155.8000000000002</v>
      </c>
      <c r="H93" s="38">
        <v>2138.15</v>
      </c>
      <c r="I93" s="38">
        <v>2122.0500000000002</v>
      </c>
      <c r="J93" s="38">
        <v>2189.5500000000002</v>
      </c>
      <c r="K93" s="38">
        <v>2205.6499999999996</v>
      </c>
      <c r="L93" s="38">
        <v>2223.3000000000002</v>
      </c>
      <c r="M93" s="28">
        <v>2188</v>
      </c>
      <c r="N93" s="28">
        <v>2154.25</v>
      </c>
      <c r="O93" s="39">
        <v>25309800</v>
      </c>
      <c r="P93" s="40">
        <v>-9.288725530490741E-3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1743.6</v>
      </c>
      <c r="F94" s="37">
        <v>1752.0333333333335</v>
      </c>
      <c r="G94" s="38">
        <v>1729.0666666666671</v>
      </c>
      <c r="H94" s="38">
        <v>1714.5333333333335</v>
      </c>
      <c r="I94" s="38">
        <v>1691.5666666666671</v>
      </c>
      <c r="J94" s="38">
        <v>1766.5666666666671</v>
      </c>
      <c r="K94" s="38">
        <v>1789.5333333333338</v>
      </c>
      <c r="L94" s="38">
        <v>1804.0666666666671</v>
      </c>
      <c r="M94" s="28">
        <v>1775</v>
      </c>
      <c r="N94" s="28">
        <v>1737.5</v>
      </c>
      <c r="O94" s="39">
        <v>3641700</v>
      </c>
      <c r="P94" s="40">
        <v>-9.1732136176580617E-2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1344.15</v>
      </c>
      <c r="F95" s="37">
        <v>1342.2333333333333</v>
      </c>
      <c r="G95" s="38">
        <v>1335.5166666666667</v>
      </c>
      <c r="H95" s="38">
        <v>1326.8833333333332</v>
      </c>
      <c r="I95" s="38">
        <v>1320.1666666666665</v>
      </c>
      <c r="J95" s="38">
        <v>1350.8666666666668</v>
      </c>
      <c r="K95" s="38">
        <v>1357.5833333333335</v>
      </c>
      <c r="L95" s="38">
        <v>1366.2166666666669</v>
      </c>
      <c r="M95" s="28">
        <v>1348.95</v>
      </c>
      <c r="N95" s="28">
        <v>1333.6</v>
      </c>
      <c r="O95" s="39">
        <v>62866100</v>
      </c>
      <c r="P95" s="40">
        <v>1.0163320135746607E-2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541.9</v>
      </c>
      <c r="F96" s="37">
        <v>547.38333333333333</v>
      </c>
      <c r="G96" s="38">
        <v>532.76666666666665</v>
      </c>
      <c r="H96" s="38">
        <v>523.63333333333333</v>
      </c>
      <c r="I96" s="38">
        <v>509.01666666666665</v>
      </c>
      <c r="J96" s="38">
        <v>556.51666666666665</v>
      </c>
      <c r="K96" s="38">
        <v>571.13333333333321</v>
      </c>
      <c r="L96" s="38">
        <v>580.26666666666665</v>
      </c>
      <c r="M96" s="28">
        <v>562</v>
      </c>
      <c r="N96" s="28">
        <v>538.25</v>
      </c>
      <c r="O96" s="39">
        <v>22135300</v>
      </c>
      <c r="P96" s="40">
        <v>5.6713753085123143E-2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2755.8</v>
      </c>
      <c r="F97" s="37">
        <v>2755.6</v>
      </c>
      <c r="G97" s="38">
        <v>2729.35</v>
      </c>
      <c r="H97" s="38">
        <v>2702.9</v>
      </c>
      <c r="I97" s="38">
        <v>2676.65</v>
      </c>
      <c r="J97" s="38">
        <v>2782.0499999999997</v>
      </c>
      <c r="K97" s="38">
        <v>2808.2999999999997</v>
      </c>
      <c r="L97" s="38">
        <v>2834.7499999999995</v>
      </c>
      <c r="M97" s="28">
        <v>2781.85</v>
      </c>
      <c r="N97" s="28">
        <v>2729.15</v>
      </c>
      <c r="O97" s="39">
        <v>3937800</v>
      </c>
      <c r="P97" s="40">
        <v>3.3299220656537828E-2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344</v>
      </c>
      <c r="F98" s="37">
        <v>341.4666666666667</v>
      </c>
      <c r="G98" s="38">
        <v>337.73333333333341</v>
      </c>
      <c r="H98" s="38">
        <v>331.4666666666667</v>
      </c>
      <c r="I98" s="38">
        <v>327.73333333333341</v>
      </c>
      <c r="J98" s="38">
        <v>347.73333333333341</v>
      </c>
      <c r="K98" s="38">
        <v>351.46666666666675</v>
      </c>
      <c r="L98" s="38">
        <v>357.73333333333341</v>
      </c>
      <c r="M98" s="28">
        <v>345.2</v>
      </c>
      <c r="N98" s="28">
        <v>335.2</v>
      </c>
      <c r="O98" s="39">
        <v>53053400</v>
      </c>
      <c r="P98" s="40">
        <v>-5.4812187651136551E-3</v>
      </c>
    </row>
    <row r="99" spans="1:16" ht="12.75" customHeight="1">
      <c r="A99" s="28">
        <v>89</v>
      </c>
      <c r="B99" s="29" t="s">
        <v>119</v>
      </c>
      <c r="C99" s="30" t="s">
        <v>381</v>
      </c>
      <c r="D99" s="31">
        <v>44742</v>
      </c>
      <c r="E99" s="37">
        <v>89.15</v>
      </c>
      <c r="F99" s="37">
        <v>89.40000000000002</v>
      </c>
      <c r="G99" s="38">
        <v>88.150000000000034</v>
      </c>
      <c r="H99" s="38">
        <v>87.15000000000002</v>
      </c>
      <c r="I99" s="38">
        <v>85.900000000000034</v>
      </c>
      <c r="J99" s="38">
        <v>90.400000000000034</v>
      </c>
      <c r="K99" s="38">
        <v>91.65</v>
      </c>
      <c r="L99" s="38">
        <v>92.650000000000034</v>
      </c>
      <c r="M99" s="28">
        <v>90.65</v>
      </c>
      <c r="N99" s="28">
        <v>88.4</v>
      </c>
      <c r="O99" s="39">
        <v>12087300</v>
      </c>
      <c r="P99" s="40">
        <v>-2.8680027643400139E-2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223.75</v>
      </c>
      <c r="F100" s="37">
        <v>222.53333333333333</v>
      </c>
      <c r="G100" s="38">
        <v>220.71666666666667</v>
      </c>
      <c r="H100" s="38">
        <v>217.68333333333334</v>
      </c>
      <c r="I100" s="38">
        <v>215.86666666666667</v>
      </c>
      <c r="J100" s="38">
        <v>225.56666666666666</v>
      </c>
      <c r="K100" s="38">
        <v>227.38333333333333</v>
      </c>
      <c r="L100" s="38">
        <v>230.41666666666666</v>
      </c>
      <c r="M100" s="28">
        <v>224.35</v>
      </c>
      <c r="N100" s="28">
        <v>219.5</v>
      </c>
      <c r="O100" s="39">
        <v>21011400</v>
      </c>
      <c r="P100" s="40">
        <v>-7.4452901998097051E-2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2236.6</v>
      </c>
      <c r="F101" s="37">
        <v>2252.1</v>
      </c>
      <c r="G101" s="38">
        <v>2210.7999999999997</v>
      </c>
      <c r="H101" s="38">
        <v>2185</v>
      </c>
      <c r="I101" s="38">
        <v>2143.6999999999998</v>
      </c>
      <c r="J101" s="38">
        <v>2277.8999999999996</v>
      </c>
      <c r="K101" s="38">
        <v>2319.1999999999998</v>
      </c>
      <c r="L101" s="38">
        <v>2344.9999999999995</v>
      </c>
      <c r="M101" s="28">
        <v>2293.4</v>
      </c>
      <c r="N101" s="28">
        <v>2226.3000000000002</v>
      </c>
      <c r="O101" s="39">
        <v>12381900</v>
      </c>
      <c r="P101" s="40">
        <v>-8.6946079020055241E-3</v>
      </c>
    </row>
    <row r="102" spans="1:16" ht="12.75" customHeight="1">
      <c r="A102" s="28">
        <v>92</v>
      </c>
      <c r="B102" s="29" t="s">
        <v>44</v>
      </c>
      <c r="C102" s="30" t="s">
        <v>382</v>
      </c>
      <c r="D102" s="31">
        <v>44742</v>
      </c>
      <c r="E102" s="37">
        <v>33321.699999999997</v>
      </c>
      <c r="F102" s="37">
        <v>33829.583333333336</v>
      </c>
      <c r="G102" s="38">
        <v>32510.76666666667</v>
      </c>
      <c r="H102" s="38">
        <v>31699.833333333336</v>
      </c>
      <c r="I102" s="38">
        <v>30381.01666666667</v>
      </c>
      <c r="J102" s="38">
        <v>34640.51666666667</v>
      </c>
      <c r="K102" s="38">
        <v>35959.333333333336</v>
      </c>
      <c r="L102" s="38">
        <v>36770.26666666667</v>
      </c>
      <c r="M102" s="28">
        <v>35148.400000000001</v>
      </c>
      <c r="N102" s="28">
        <v>33018.65</v>
      </c>
      <c r="O102" s="39">
        <v>15150</v>
      </c>
      <c r="P102" s="40">
        <v>-0.12554112554112554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97.9</v>
      </c>
      <c r="F103" s="37">
        <v>98.833333333333329</v>
      </c>
      <c r="G103" s="38">
        <v>95.816666666666663</v>
      </c>
      <c r="H103" s="38">
        <v>93.733333333333334</v>
      </c>
      <c r="I103" s="38">
        <v>90.716666666666669</v>
      </c>
      <c r="J103" s="38">
        <v>100.91666666666666</v>
      </c>
      <c r="K103" s="38">
        <v>103.93333333333334</v>
      </c>
      <c r="L103" s="38">
        <v>106.01666666666665</v>
      </c>
      <c r="M103" s="28">
        <v>101.85</v>
      </c>
      <c r="N103" s="28">
        <v>96.75</v>
      </c>
      <c r="O103" s="39">
        <v>33456400</v>
      </c>
      <c r="P103" s="40">
        <v>4.9428178892492611E-2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703.8</v>
      </c>
      <c r="F104" s="37">
        <v>703.69999999999993</v>
      </c>
      <c r="G104" s="38">
        <v>701.09999999999991</v>
      </c>
      <c r="H104" s="38">
        <v>698.4</v>
      </c>
      <c r="I104" s="38">
        <v>695.8</v>
      </c>
      <c r="J104" s="38">
        <v>706.39999999999986</v>
      </c>
      <c r="K104" s="38">
        <v>709</v>
      </c>
      <c r="L104" s="38">
        <v>711.69999999999982</v>
      </c>
      <c r="M104" s="28">
        <v>706.3</v>
      </c>
      <c r="N104" s="28">
        <v>701</v>
      </c>
      <c r="O104" s="39">
        <v>85142750</v>
      </c>
      <c r="P104" s="40">
        <v>-1.4404634949941904E-2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1110.2</v>
      </c>
      <c r="F105" s="37">
        <v>1105.2333333333333</v>
      </c>
      <c r="G105" s="38">
        <v>1088.4666666666667</v>
      </c>
      <c r="H105" s="38">
        <v>1066.7333333333333</v>
      </c>
      <c r="I105" s="38">
        <v>1049.9666666666667</v>
      </c>
      <c r="J105" s="38">
        <v>1126.9666666666667</v>
      </c>
      <c r="K105" s="38">
        <v>1143.7333333333336</v>
      </c>
      <c r="L105" s="38">
        <v>1165.4666666666667</v>
      </c>
      <c r="M105" s="28">
        <v>1122</v>
      </c>
      <c r="N105" s="28">
        <v>1083.5</v>
      </c>
      <c r="O105" s="39">
        <v>3686450</v>
      </c>
      <c r="P105" s="40">
        <v>-4.5974483062032556E-2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481.4</v>
      </c>
      <c r="F106" s="37">
        <v>483.41666666666669</v>
      </c>
      <c r="G106" s="38">
        <v>473.08333333333337</v>
      </c>
      <c r="H106" s="38">
        <v>464.76666666666671</v>
      </c>
      <c r="I106" s="38">
        <v>454.43333333333339</v>
      </c>
      <c r="J106" s="38">
        <v>491.73333333333335</v>
      </c>
      <c r="K106" s="38">
        <v>502.06666666666672</v>
      </c>
      <c r="L106" s="38">
        <v>510.38333333333333</v>
      </c>
      <c r="M106" s="28">
        <v>493.75</v>
      </c>
      <c r="N106" s="28">
        <v>475.1</v>
      </c>
      <c r="O106" s="39">
        <v>7035750</v>
      </c>
      <c r="P106" s="40">
        <v>-6.386588164853807E-2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8.65</v>
      </c>
      <c r="F107" s="37">
        <v>8.6666666666666661</v>
      </c>
      <c r="G107" s="38">
        <v>8.4833333333333325</v>
      </c>
      <c r="H107" s="38">
        <v>8.3166666666666664</v>
      </c>
      <c r="I107" s="38">
        <v>8.1333333333333329</v>
      </c>
      <c r="J107" s="38">
        <v>8.8333333333333321</v>
      </c>
      <c r="K107" s="38">
        <v>9.0166666666666657</v>
      </c>
      <c r="L107" s="38">
        <v>9.1833333333333318</v>
      </c>
      <c r="M107" s="28">
        <v>8.85</v>
      </c>
      <c r="N107" s="28">
        <v>8.5</v>
      </c>
      <c r="O107" s="39">
        <v>818160000</v>
      </c>
      <c r="P107" s="40">
        <v>5.8695652173913045E-2</v>
      </c>
    </row>
    <row r="108" spans="1:16" ht="12.75" customHeight="1">
      <c r="A108" s="28">
        <v>98</v>
      </c>
      <c r="B108" s="29" t="s">
        <v>63</v>
      </c>
      <c r="C108" s="30" t="s">
        <v>386</v>
      </c>
      <c r="D108" s="31">
        <v>44742</v>
      </c>
      <c r="E108" s="37">
        <v>49.85</v>
      </c>
      <c r="F108" s="37">
        <v>49.70000000000001</v>
      </c>
      <c r="G108" s="38">
        <v>49.100000000000023</v>
      </c>
      <c r="H108" s="38">
        <v>48.350000000000016</v>
      </c>
      <c r="I108" s="38">
        <v>47.750000000000028</v>
      </c>
      <c r="J108" s="38">
        <v>50.450000000000017</v>
      </c>
      <c r="K108" s="38">
        <v>51.05</v>
      </c>
      <c r="L108" s="38">
        <v>51.800000000000011</v>
      </c>
      <c r="M108" s="28">
        <v>50.3</v>
      </c>
      <c r="N108" s="28">
        <v>48.95</v>
      </c>
      <c r="O108" s="39">
        <v>112220000</v>
      </c>
      <c r="P108" s="40">
        <v>-2.3834377174669449E-2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31.65</v>
      </c>
      <c r="F109" s="37">
        <v>31.616666666666664</v>
      </c>
      <c r="G109" s="38">
        <v>31.233333333333327</v>
      </c>
      <c r="H109" s="38">
        <v>30.816666666666663</v>
      </c>
      <c r="I109" s="38">
        <v>30.433333333333326</v>
      </c>
      <c r="J109" s="38">
        <v>32.033333333333331</v>
      </c>
      <c r="K109" s="38">
        <v>32.416666666666657</v>
      </c>
      <c r="L109" s="38">
        <v>32.833333333333329</v>
      </c>
      <c r="M109" s="28">
        <v>32</v>
      </c>
      <c r="N109" s="28">
        <v>31.2</v>
      </c>
      <c r="O109" s="39">
        <v>267444900</v>
      </c>
      <c r="P109" s="40">
        <v>6.2305084975331926E-3</v>
      </c>
    </row>
    <row r="110" spans="1:16" ht="12.75" customHeight="1">
      <c r="A110" s="28">
        <v>100</v>
      </c>
      <c r="B110" s="29" t="s">
        <v>44</v>
      </c>
      <c r="C110" s="30" t="s">
        <v>396</v>
      </c>
      <c r="D110" s="31">
        <v>44742</v>
      </c>
      <c r="E110" s="37">
        <v>161.44999999999999</v>
      </c>
      <c r="F110" s="37">
        <v>162.04999999999998</v>
      </c>
      <c r="G110" s="38">
        <v>159.09999999999997</v>
      </c>
      <c r="H110" s="38">
        <v>156.74999999999997</v>
      </c>
      <c r="I110" s="38">
        <v>153.79999999999995</v>
      </c>
      <c r="J110" s="38">
        <v>164.39999999999998</v>
      </c>
      <c r="K110" s="38">
        <v>167.34999999999997</v>
      </c>
      <c r="L110" s="38">
        <v>169.7</v>
      </c>
      <c r="M110" s="28">
        <v>165</v>
      </c>
      <c r="N110" s="28">
        <v>159.69999999999999</v>
      </c>
      <c r="O110" s="39">
        <v>51555000</v>
      </c>
      <c r="P110" s="40">
        <v>8.3970669399984224E-2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364</v>
      </c>
      <c r="F111" s="37">
        <v>363.76666666666665</v>
      </c>
      <c r="G111" s="38">
        <v>359.73333333333329</v>
      </c>
      <c r="H111" s="38">
        <v>355.46666666666664</v>
      </c>
      <c r="I111" s="38">
        <v>351.43333333333328</v>
      </c>
      <c r="J111" s="38">
        <v>368.0333333333333</v>
      </c>
      <c r="K111" s="38">
        <v>372.06666666666661</v>
      </c>
      <c r="L111" s="38">
        <v>376.33333333333331</v>
      </c>
      <c r="M111" s="28">
        <v>367.8</v>
      </c>
      <c r="N111" s="28">
        <v>359.5</v>
      </c>
      <c r="O111" s="39">
        <v>11365750</v>
      </c>
      <c r="P111" s="40">
        <v>-8.1963571745890709E-2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231.25</v>
      </c>
      <c r="F112" s="37">
        <v>229.43333333333331</v>
      </c>
      <c r="G112" s="38">
        <v>226.96666666666661</v>
      </c>
      <c r="H112" s="38">
        <v>222.68333333333331</v>
      </c>
      <c r="I112" s="38">
        <v>220.21666666666661</v>
      </c>
      <c r="J112" s="38">
        <v>233.71666666666661</v>
      </c>
      <c r="K112" s="38">
        <v>236.18333333333331</v>
      </c>
      <c r="L112" s="38">
        <v>240.46666666666661</v>
      </c>
      <c r="M112" s="28">
        <v>231.9</v>
      </c>
      <c r="N112" s="28">
        <v>225.15</v>
      </c>
      <c r="O112" s="39">
        <v>20725366</v>
      </c>
      <c r="P112" s="40">
        <v>-1.8102134146341462E-2</v>
      </c>
    </row>
    <row r="113" spans="1:16" ht="12.75" customHeight="1">
      <c r="A113" s="28">
        <v>103</v>
      </c>
      <c r="B113" s="29" t="s">
        <v>42</v>
      </c>
      <c r="C113" s="30" t="s">
        <v>393</v>
      </c>
      <c r="D113" s="31">
        <v>44742</v>
      </c>
      <c r="E113" s="37">
        <v>162.05000000000001</v>
      </c>
      <c r="F113" s="37">
        <v>160.35</v>
      </c>
      <c r="G113" s="38">
        <v>156.69999999999999</v>
      </c>
      <c r="H113" s="38">
        <v>151.35</v>
      </c>
      <c r="I113" s="38">
        <v>147.69999999999999</v>
      </c>
      <c r="J113" s="38">
        <v>165.7</v>
      </c>
      <c r="K113" s="38">
        <v>169.35000000000002</v>
      </c>
      <c r="L113" s="38">
        <v>174.7</v>
      </c>
      <c r="M113" s="28">
        <v>164</v>
      </c>
      <c r="N113" s="28">
        <v>155</v>
      </c>
      <c r="O113" s="39">
        <v>10793800</v>
      </c>
      <c r="P113" s="40">
        <v>1.7495899398578457E-2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3921.9</v>
      </c>
      <c r="F114" s="37">
        <v>3940.2166666666667</v>
      </c>
      <c r="G114" s="38">
        <v>3871.2833333333333</v>
      </c>
      <c r="H114" s="38">
        <v>3820.6666666666665</v>
      </c>
      <c r="I114" s="38">
        <v>3751.7333333333331</v>
      </c>
      <c r="J114" s="38">
        <v>3990.8333333333335</v>
      </c>
      <c r="K114" s="38">
        <v>4059.7666666666669</v>
      </c>
      <c r="L114" s="38">
        <v>4110.3833333333332</v>
      </c>
      <c r="M114" s="28">
        <v>4009.15</v>
      </c>
      <c r="N114" s="28">
        <v>3889.6</v>
      </c>
      <c r="O114" s="39">
        <v>300225</v>
      </c>
      <c r="P114" s="40">
        <v>-4.9714143673875218E-3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1617.65</v>
      </c>
      <c r="F115" s="37">
        <v>1619.8333333333333</v>
      </c>
      <c r="G115" s="38">
        <v>1600.7166666666665</v>
      </c>
      <c r="H115" s="38">
        <v>1583.7833333333333</v>
      </c>
      <c r="I115" s="38">
        <v>1564.6666666666665</v>
      </c>
      <c r="J115" s="38">
        <v>1636.7666666666664</v>
      </c>
      <c r="K115" s="38">
        <v>1655.8833333333332</v>
      </c>
      <c r="L115" s="38">
        <v>1672.8166666666664</v>
      </c>
      <c r="M115" s="28">
        <v>1638.95</v>
      </c>
      <c r="N115" s="28">
        <v>1602.9</v>
      </c>
      <c r="O115" s="39">
        <v>3225400</v>
      </c>
      <c r="P115" s="40">
        <v>-2.5102389336396198E-2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809.1</v>
      </c>
      <c r="F116" s="37">
        <v>804.21666666666658</v>
      </c>
      <c r="G116" s="38">
        <v>792.43333333333317</v>
      </c>
      <c r="H116" s="38">
        <v>775.76666666666654</v>
      </c>
      <c r="I116" s="38">
        <v>763.98333333333312</v>
      </c>
      <c r="J116" s="38">
        <v>820.88333333333321</v>
      </c>
      <c r="K116" s="38">
        <v>832.66666666666674</v>
      </c>
      <c r="L116" s="38">
        <v>849.33333333333326</v>
      </c>
      <c r="M116" s="28">
        <v>816</v>
      </c>
      <c r="N116" s="28">
        <v>787.55</v>
      </c>
      <c r="O116" s="39">
        <v>31473900</v>
      </c>
      <c r="P116" s="40">
        <v>5.0117110083478467E-2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203.7</v>
      </c>
      <c r="F117" s="37">
        <v>205</v>
      </c>
      <c r="G117" s="38">
        <v>200.9</v>
      </c>
      <c r="H117" s="38">
        <v>198.1</v>
      </c>
      <c r="I117" s="38">
        <v>194</v>
      </c>
      <c r="J117" s="38">
        <v>207.8</v>
      </c>
      <c r="K117" s="38">
        <v>211.90000000000003</v>
      </c>
      <c r="L117" s="38">
        <v>214.70000000000002</v>
      </c>
      <c r="M117" s="28">
        <v>209.1</v>
      </c>
      <c r="N117" s="28">
        <v>202.2</v>
      </c>
      <c r="O117" s="39">
        <v>17718400</v>
      </c>
      <c r="P117" s="40">
        <v>-1.9978318104382841E-2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1464.85</v>
      </c>
      <c r="F118" s="37">
        <v>1467.1500000000003</v>
      </c>
      <c r="G118" s="38">
        <v>1456.1000000000006</v>
      </c>
      <c r="H118" s="38">
        <v>1447.3500000000004</v>
      </c>
      <c r="I118" s="38">
        <v>1436.3000000000006</v>
      </c>
      <c r="J118" s="38">
        <v>1475.9000000000005</v>
      </c>
      <c r="K118" s="38">
        <v>1486.9500000000003</v>
      </c>
      <c r="L118" s="38">
        <v>1495.7000000000005</v>
      </c>
      <c r="M118" s="28">
        <v>1478.2</v>
      </c>
      <c r="N118" s="28">
        <v>1458.4</v>
      </c>
      <c r="O118" s="39">
        <v>43260600</v>
      </c>
      <c r="P118" s="40">
        <v>-9.7512738459848095E-3</v>
      </c>
    </row>
    <row r="119" spans="1:16" ht="12.75" customHeight="1">
      <c r="A119" s="28">
        <v>109</v>
      </c>
      <c r="B119" s="29" t="s">
        <v>86</v>
      </c>
      <c r="C119" s="30" t="s">
        <v>402</v>
      </c>
      <c r="D119" s="31">
        <v>44742</v>
      </c>
      <c r="E119" s="37">
        <v>648.1</v>
      </c>
      <c r="F119" s="37">
        <v>653.43333333333339</v>
      </c>
      <c r="G119" s="38">
        <v>638.66666666666674</v>
      </c>
      <c r="H119" s="38">
        <v>629.23333333333335</v>
      </c>
      <c r="I119" s="38">
        <v>614.4666666666667</v>
      </c>
      <c r="J119" s="38">
        <v>662.86666666666679</v>
      </c>
      <c r="K119" s="38">
        <v>677.63333333333344</v>
      </c>
      <c r="L119" s="38">
        <v>687.06666666666683</v>
      </c>
      <c r="M119" s="28">
        <v>668.2</v>
      </c>
      <c r="N119" s="28">
        <v>644</v>
      </c>
      <c r="O119" s="39">
        <v>816750</v>
      </c>
      <c r="P119" s="40">
        <v>-7.945900253592561E-2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109.7</v>
      </c>
      <c r="F120" s="37">
        <v>109.16666666666667</v>
      </c>
      <c r="G120" s="38">
        <v>108.43333333333334</v>
      </c>
      <c r="H120" s="38">
        <v>107.16666666666667</v>
      </c>
      <c r="I120" s="38">
        <v>106.43333333333334</v>
      </c>
      <c r="J120" s="38">
        <v>110.43333333333334</v>
      </c>
      <c r="K120" s="38">
        <v>111.16666666666666</v>
      </c>
      <c r="L120" s="38">
        <v>112.43333333333334</v>
      </c>
      <c r="M120" s="28">
        <v>109.9</v>
      </c>
      <c r="N120" s="28">
        <v>107.9</v>
      </c>
      <c r="O120" s="39">
        <v>45571500</v>
      </c>
      <c r="P120" s="40">
        <v>-4.0771651388698864E-2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896.9</v>
      </c>
      <c r="F121" s="37">
        <v>895.76666666666677</v>
      </c>
      <c r="G121" s="38">
        <v>881.58333333333348</v>
      </c>
      <c r="H121" s="38">
        <v>866.26666666666677</v>
      </c>
      <c r="I121" s="38">
        <v>852.08333333333348</v>
      </c>
      <c r="J121" s="38">
        <v>911.08333333333348</v>
      </c>
      <c r="K121" s="38">
        <v>925.26666666666665</v>
      </c>
      <c r="L121" s="38">
        <v>940.58333333333348</v>
      </c>
      <c r="M121" s="28">
        <v>909.95</v>
      </c>
      <c r="N121" s="28">
        <v>880.45</v>
      </c>
      <c r="O121" s="39">
        <v>850050</v>
      </c>
      <c r="P121" s="40">
        <v>-0.11003507302517929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602.85</v>
      </c>
      <c r="F122" s="37">
        <v>606.06666666666672</v>
      </c>
      <c r="G122" s="38">
        <v>595.48333333333346</v>
      </c>
      <c r="H122" s="38">
        <v>588.11666666666679</v>
      </c>
      <c r="I122" s="38">
        <v>577.53333333333353</v>
      </c>
      <c r="J122" s="38">
        <v>613.43333333333339</v>
      </c>
      <c r="K122" s="38">
        <v>624.01666666666665</v>
      </c>
      <c r="L122" s="38">
        <v>631.38333333333333</v>
      </c>
      <c r="M122" s="28">
        <v>616.65</v>
      </c>
      <c r="N122" s="28">
        <v>598.70000000000005</v>
      </c>
      <c r="O122" s="39">
        <v>12453875</v>
      </c>
      <c r="P122" s="40">
        <v>1.6207339711552193E-2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272.7</v>
      </c>
      <c r="F123" s="37">
        <v>271.63333333333327</v>
      </c>
      <c r="G123" s="38">
        <v>270.11666666666656</v>
      </c>
      <c r="H123" s="38">
        <v>267.5333333333333</v>
      </c>
      <c r="I123" s="38">
        <v>266.01666666666659</v>
      </c>
      <c r="J123" s="38">
        <v>274.21666666666653</v>
      </c>
      <c r="K123" s="38">
        <v>275.73333333333329</v>
      </c>
      <c r="L123" s="38">
        <v>278.31666666666649</v>
      </c>
      <c r="M123" s="28">
        <v>273.14999999999998</v>
      </c>
      <c r="N123" s="28">
        <v>269.05</v>
      </c>
      <c r="O123" s="39">
        <v>94499200</v>
      </c>
      <c r="P123" s="40">
        <v>8.8480459141842029E-3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340.1</v>
      </c>
      <c r="F124" s="37">
        <v>335.90000000000003</v>
      </c>
      <c r="G124" s="38">
        <v>330.65000000000009</v>
      </c>
      <c r="H124" s="38">
        <v>321.20000000000005</v>
      </c>
      <c r="I124" s="38">
        <v>315.9500000000001</v>
      </c>
      <c r="J124" s="38">
        <v>345.35000000000008</v>
      </c>
      <c r="K124" s="38">
        <v>350.59999999999997</v>
      </c>
      <c r="L124" s="38">
        <v>360.05000000000007</v>
      </c>
      <c r="M124" s="28">
        <v>341.15</v>
      </c>
      <c r="N124" s="28">
        <v>326.45</v>
      </c>
      <c r="O124" s="39">
        <v>39413750</v>
      </c>
      <c r="P124" s="40">
        <v>-2.4045306419464042E-3</v>
      </c>
    </row>
    <row r="125" spans="1:16" ht="12.75" customHeight="1">
      <c r="A125" s="28">
        <v>115</v>
      </c>
      <c r="B125" s="29" t="s">
        <v>42</v>
      </c>
      <c r="C125" s="30" t="s">
        <v>404</v>
      </c>
      <c r="D125" s="31">
        <v>44742</v>
      </c>
      <c r="E125" s="37">
        <v>2124.3000000000002</v>
      </c>
      <c r="F125" s="37">
        <v>2106.416666666667</v>
      </c>
      <c r="G125" s="38">
        <v>2067.9333333333338</v>
      </c>
      <c r="H125" s="38">
        <v>2011.5666666666671</v>
      </c>
      <c r="I125" s="38">
        <v>1973.0833333333339</v>
      </c>
      <c r="J125" s="38">
        <v>2162.7833333333338</v>
      </c>
      <c r="K125" s="38">
        <v>2201.2666666666673</v>
      </c>
      <c r="L125" s="38">
        <v>2257.6333333333337</v>
      </c>
      <c r="M125" s="28">
        <v>2144.9</v>
      </c>
      <c r="N125" s="28">
        <v>2050.0500000000002</v>
      </c>
      <c r="O125" s="39">
        <v>563975</v>
      </c>
      <c r="P125" s="40">
        <v>-4.9466986895883372E-2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574.70000000000005</v>
      </c>
      <c r="F126" s="37">
        <v>574.75000000000011</v>
      </c>
      <c r="G126" s="38">
        <v>568.9000000000002</v>
      </c>
      <c r="H126" s="38">
        <v>563.10000000000014</v>
      </c>
      <c r="I126" s="38">
        <v>557.25000000000023</v>
      </c>
      <c r="J126" s="38">
        <v>580.55000000000018</v>
      </c>
      <c r="K126" s="38">
        <v>586.40000000000009</v>
      </c>
      <c r="L126" s="38">
        <v>592.20000000000016</v>
      </c>
      <c r="M126" s="28">
        <v>580.6</v>
      </c>
      <c r="N126" s="28">
        <v>568.95000000000005</v>
      </c>
      <c r="O126" s="39">
        <v>52839000</v>
      </c>
      <c r="P126" s="40">
        <v>-8.9342693044033188E-4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512.35</v>
      </c>
      <c r="F127" s="37">
        <v>515.15</v>
      </c>
      <c r="G127" s="38">
        <v>502.19999999999993</v>
      </c>
      <c r="H127" s="38">
        <v>492.04999999999995</v>
      </c>
      <c r="I127" s="38">
        <v>479.09999999999991</v>
      </c>
      <c r="J127" s="38">
        <v>525.29999999999995</v>
      </c>
      <c r="K127" s="38">
        <v>538.25</v>
      </c>
      <c r="L127" s="38">
        <v>548.4</v>
      </c>
      <c r="M127" s="28">
        <v>528.1</v>
      </c>
      <c r="N127" s="28">
        <v>505</v>
      </c>
      <c r="O127" s="39">
        <v>9676250</v>
      </c>
      <c r="P127" s="40">
        <v>2.3738676188586921E-2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1645.85</v>
      </c>
      <c r="F128" s="37">
        <v>1649.0666666666666</v>
      </c>
      <c r="G128" s="38">
        <v>1637.4833333333331</v>
      </c>
      <c r="H128" s="38">
        <v>1629.1166666666666</v>
      </c>
      <c r="I128" s="38">
        <v>1617.5333333333331</v>
      </c>
      <c r="J128" s="38">
        <v>1657.4333333333332</v>
      </c>
      <c r="K128" s="38">
        <v>1669.0166666666667</v>
      </c>
      <c r="L128" s="38">
        <v>1677.3833333333332</v>
      </c>
      <c r="M128" s="28">
        <v>1660.65</v>
      </c>
      <c r="N128" s="28">
        <v>1640.7</v>
      </c>
      <c r="O128" s="39">
        <v>18099200</v>
      </c>
      <c r="P128" s="40">
        <v>7.0097436382556055E-2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69.150000000000006</v>
      </c>
      <c r="F129" s="37">
        <v>69.100000000000009</v>
      </c>
      <c r="G129" s="38">
        <v>68.600000000000023</v>
      </c>
      <c r="H129" s="38">
        <v>68.050000000000011</v>
      </c>
      <c r="I129" s="38">
        <v>67.550000000000026</v>
      </c>
      <c r="J129" s="38">
        <v>69.65000000000002</v>
      </c>
      <c r="K129" s="38">
        <v>70.149999999999991</v>
      </c>
      <c r="L129" s="38">
        <v>70.700000000000017</v>
      </c>
      <c r="M129" s="28">
        <v>69.599999999999994</v>
      </c>
      <c r="N129" s="28">
        <v>68.55</v>
      </c>
      <c r="O129" s="39">
        <v>58898400</v>
      </c>
      <c r="P129" s="40">
        <v>-5.1315222078482103E-2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2182.3000000000002</v>
      </c>
      <c r="F130" s="37">
        <v>2181.5499999999997</v>
      </c>
      <c r="G130" s="38">
        <v>2125.7499999999995</v>
      </c>
      <c r="H130" s="38">
        <v>2069.1999999999998</v>
      </c>
      <c r="I130" s="38">
        <v>2013.3999999999996</v>
      </c>
      <c r="J130" s="38">
        <v>2238.0999999999995</v>
      </c>
      <c r="K130" s="38">
        <v>2293.8999999999996</v>
      </c>
      <c r="L130" s="38">
        <v>2350.4499999999994</v>
      </c>
      <c r="M130" s="28">
        <v>2237.35</v>
      </c>
      <c r="N130" s="28">
        <v>2125</v>
      </c>
      <c r="O130" s="39">
        <v>1192125</v>
      </c>
      <c r="P130" s="40">
        <v>-3.5985039927221268E-2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465.3</v>
      </c>
      <c r="F131" s="37">
        <v>464.8</v>
      </c>
      <c r="G131" s="38">
        <v>460.75</v>
      </c>
      <c r="H131" s="38">
        <v>456.2</v>
      </c>
      <c r="I131" s="38">
        <v>452.15</v>
      </c>
      <c r="J131" s="38">
        <v>469.35</v>
      </c>
      <c r="K131" s="38">
        <v>473.40000000000009</v>
      </c>
      <c r="L131" s="38">
        <v>477.95000000000005</v>
      </c>
      <c r="M131" s="28">
        <v>468.85</v>
      </c>
      <c r="N131" s="28">
        <v>460.25</v>
      </c>
      <c r="O131" s="39">
        <v>6283800</v>
      </c>
      <c r="P131" s="40">
        <v>-5.6103825875354875E-2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324.89999999999998</v>
      </c>
      <c r="F132" s="37">
        <v>324.93333333333334</v>
      </c>
      <c r="G132" s="38">
        <v>322.7166666666667</v>
      </c>
      <c r="H132" s="38">
        <v>320.53333333333336</v>
      </c>
      <c r="I132" s="38">
        <v>318.31666666666672</v>
      </c>
      <c r="J132" s="38">
        <v>327.11666666666667</v>
      </c>
      <c r="K132" s="38">
        <v>329.33333333333326</v>
      </c>
      <c r="L132" s="38">
        <v>331.51666666666665</v>
      </c>
      <c r="M132" s="28">
        <v>327.14999999999998</v>
      </c>
      <c r="N132" s="28">
        <v>322.75</v>
      </c>
      <c r="O132" s="39">
        <v>20196000</v>
      </c>
      <c r="P132" s="40">
        <v>-7.4087658169814774E-2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1545.45</v>
      </c>
      <c r="F133" s="37">
        <v>1537.5833333333333</v>
      </c>
      <c r="G133" s="38">
        <v>1520.9666666666665</v>
      </c>
      <c r="H133" s="38">
        <v>1496.4833333333331</v>
      </c>
      <c r="I133" s="38">
        <v>1479.8666666666663</v>
      </c>
      <c r="J133" s="38">
        <v>1562.0666666666666</v>
      </c>
      <c r="K133" s="38">
        <v>1578.6833333333334</v>
      </c>
      <c r="L133" s="38">
        <v>1603.1666666666667</v>
      </c>
      <c r="M133" s="28">
        <v>1554.2</v>
      </c>
      <c r="N133" s="28">
        <v>1513.1</v>
      </c>
      <c r="O133" s="39">
        <v>13827125</v>
      </c>
      <c r="P133" s="40">
        <v>-7.1239897297941765E-2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4063.3</v>
      </c>
      <c r="F134" s="37">
        <v>4094.0166666666664</v>
      </c>
      <c r="G134" s="38">
        <v>4013.9833333333327</v>
      </c>
      <c r="H134" s="38">
        <v>3964.6666666666661</v>
      </c>
      <c r="I134" s="38">
        <v>3884.6333333333323</v>
      </c>
      <c r="J134" s="38">
        <v>4143.333333333333</v>
      </c>
      <c r="K134" s="38">
        <v>4223.3666666666659</v>
      </c>
      <c r="L134" s="38">
        <v>4272.6833333333334</v>
      </c>
      <c r="M134" s="28">
        <v>4174.05</v>
      </c>
      <c r="N134" s="28">
        <v>4044.7</v>
      </c>
      <c r="O134" s="39">
        <v>1453950</v>
      </c>
      <c r="P134" s="40">
        <v>-6.6612010657921706E-3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3087.6</v>
      </c>
      <c r="F135" s="37">
        <v>3113.6333333333337</v>
      </c>
      <c r="G135" s="38">
        <v>3044.7666666666673</v>
      </c>
      <c r="H135" s="38">
        <v>3001.9333333333338</v>
      </c>
      <c r="I135" s="38">
        <v>2933.0666666666675</v>
      </c>
      <c r="J135" s="38">
        <v>3156.4666666666672</v>
      </c>
      <c r="K135" s="38">
        <v>3225.333333333333</v>
      </c>
      <c r="L135" s="38">
        <v>3268.166666666667</v>
      </c>
      <c r="M135" s="28">
        <v>3182.5</v>
      </c>
      <c r="N135" s="28">
        <v>3070.8</v>
      </c>
      <c r="O135" s="39">
        <v>1684800</v>
      </c>
      <c r="P135" s="40">
        <v>-4.3488134438514819E-2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620.29999999999995</v>
      </c>
      <c r="F136" s="37">
        <v>624.15</v>
      </c>
      <c r="G136" s="38">
        <v>614.84999999999991</v>
      </c>
      <c r="H136" s="38">
        <v>609.4</v>
      </c>
      <c r="I136" s="38">
        <v>600.09999999999991</v>
      </c>
      <c r="J136" s="38">
        <v>629.59999999999991</v>
      </c>
      <c r="K136" s="38">
        <v>638.89999999999986</v>
      </c>
      <c r="L136" s="38">
        <v>644.34999999999991</v>
      </c>
      <c r="M136" s="28">
        <v>633.45000000000005</v>
      </c>
      <c r="N136" s="28">
        <v>618.70000000000005</v>
      </c>
      <c r="O136" s="39">
        <v>9093300</v>
      </c>
      <c r="P136" s="40">
        <v>-3.3604336043360432E-2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1103.6500000000001</v>
      </c>
      <c r="F137" s="37">
        <v>1098.5666666666666</v>
      </c>
      <c r="G137" s="38">
        <v>1089.8333333333333</v>
      </c>
      <c r="H137" s="38">
        <v>1076.0166666666667</v>
      </c>
      <c r="I137" s="38">
        <v>1067.2833333333333</v>
      </c>
      <c r="J137" s="38">
        <v>1112.3833333333332</v>
      </c>
      <c r="K137" s="38">
        <v>1121.1166666666668</v>
      </c>
      <c r="L137" s="38">
        <v>1134.9333333333332</v>
      </c>
      <c r="M137" s="28">
        <v>1107.3</v>
      </c>
      <c r="N137" s="28">
        <v>1084.75</v>
      </c>
      <c r="O137" s="39">
        <v>19230400</v>
      </c>
      <c r="P137" s="40">
        <v>2.7643736206187111E-2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178.85</v>
      </c>
      <c r="F138" s="37">
        <v>179.25</v>
      </c>
      <c r="G138" s="38">
        <v>177.35</v>
      </c>
      <c r="H138" s="38">
        <v>175.85</v>
      </c>
      <c r="I138" s="38">
        <v>173.95</v>
      </c>
      <c r="J138" s="38">
        <v>180.75</v>
      </c>
      <c r="K138" s="38">
        <v>182.64999999999998</v>
      </c>
      <c r="L138" s="38">
        <v>184.15</v>
      </c>
      <c r="M138" s="28">
        <v>181.15</v>
      </c>
      <c r="N138" s="28">
        <v>177.75</v>
      </c>
      <c r="O138" s="39">
        <v>24700000</v>
      </c>
      <c r="P138" s="40">
        <v>2.5747508305647839E-2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86</v>
      </c>
      <c r="F139" s="37">
        <v>86.100000000000009</v>
      </c>
      <c r="G139" s="38">
        <v>84.90000000000002</v>
      </c>
      <c r="H139" s="38">
        <v>83.800000000000011</v>
      </c>
      <c r="I139" s="38">
        <v>82.600000000000023</v>
      </c>
      <c r="J139" s="38">
        <v>87.200000000000017</v>
      </c>
      <c r="K139" s="38">
        <v>88.4</v>
      </c>
      <c r="L139" s="38">
        <v>89.500000000000014</v>
      </c>
      <c r="M139" s="28">
        <v>87.3</v>
      </c>
      <c r="N139" s="28">
        <v>85</v>
      </c>
      <c r="O139" s="39">
        <v>29397000</v>
      </c>
      <c r="P139" s="40">
        <v>4.6119355183089572E-2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476.5</v>
      </c>
      <c r="F140" s="37">
        <v>480.31666666666666</v>
      </c>
      <c r="G140" s="38">
        <v>470.73333333333335</v>
      </c>
      <c r="H140" s="38">
        <v>464.9666666666667</v>
      </c>
      <c r="I140" s="38">
        <v>455.38333333333338</v>
      </c>
      <c r="J140" s="38">
        <v>486.08333333333331</v>
      </c>
      <c r="K140" s="38">
        <v>495.66666666666669</v>
      </c>
      <c r="L140" s="38">
        <v>501.43333333333328</v>
      </c>
      <c r="M140" s="28">
        <v>489.9</v>
      </c>
      <c r="N140" s="28">
        <v>474.55</v>
      </c>
      <c r="O140" s="39">
        <v>11192400</v>
      </c>
      <c r="P140" s="40">
        <v>1.4484346391603068E-2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8507.1</v>
      </c>
      <c r="F141" s="37">
        <v>8469.25</v>
      </c>
      <c r="G141" s="38">
        <v>8414.15</v>
      </c>
      <c r="H141" s="38">
        <v>8321.1999999999989</v>
      </c>
      <c r="I141" s="38">
        <v>8266.0999999999985</v>
      </c>
      <c r="J141" s="38">
        <v>8562.2000000000007</v>
      </c>
      <c r="K141" s="38">
        <v>8617.2999999999993</v>
      </c>
      <c r="L141" s="38">
        <v>8710.2500000000018</v>
      </c>
      <c r="M141" s="28">
        <v>8524.35</v>
      </c>
      <c r="N141" s="28">
        <v>8376.2999999999993</v>
      </c>
      <c r="O141" s="39">
        <v>4106100</v>
      </c>
      <c r="P141" s="40">
        <v>-1.2790613805207606E-2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746.5</v>
      </c>
      <c r="F142" s="37">
        <v>752.68333333333339</v>
      </c>
      <c r="G142" s="38">
        <v>736.36666666666679</v>
      </c>
      <c r="H142" s="38">
        <v>726.23333333333335</v>
      </c>
      <c r="I142" s="38">
        <v>709.91666666666674</v>
      </c>
      <c r="J142" s="38">
        <v>762.81666666666683</v>
      </c>
      <c r="K142" s="38">
        <v>779.13333333333344</v>
      </c>
      <c r="L142" s="38">
        <v>789.26666666666688</v>
      </c>
      <c r="M142" s="28">
        <v>769</v>
      </c>
      <c r="N142" s="28">
        <v>742.55</v>
      </c>
      <c r="O142" s="39">
        <v>14788125</v>
      </c>
      <c r="P142" s="40">
        <v>1.0074706510138741E-2</v>
      </c>
    </row>
    <row r="143" spans="1:16" ht="12.75" customHeight="1">
      <c r="A143" s="28">
        <v>133</v>
      </c>
      <c r="B143" s="29" t="s">
        <v>44</v>
      </c>
      <c r="C143" s="30" t="s">
        <v>436</v>
      </c>
      <c r="D143" s="31">
        <v>44742</v>
      </c>
      <c r="E143" s="37">
        <v>1274.75</v>
      </c>
      <c r="F143" s="37">
        <v>1279.75</v>
      </c>
      <c r="G143" s="38">
        <v>1247.05</v>
      </c>
      <c r="H143" s="38">
        <v>1219.3499999999999</v>
      </c>
      <c r="I143" s="38">
        <v>1186.6499999999999</v>
      </c>
      <c r="J143" s="38">
        <v>1307.45</v>
      </c>
      <c r="K143" s="38">
        <v>1340.1499999999999</v>
      </c>
      <c r="L143" s="38">
        <v>1367.8500000000001</v>
      </c>
      <c r="M143" s="28">
        <v>1312.45</v>
      </c>
      <c r="N143" s="28">
        <v>1252.05</v>
      </c>
      <c r="O143" s="39">
        <v>3173900</v>
      </c>
      <c r="P143" s="40">
        <v>-2.0930053211999693E-2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1419.9</v>
      </c>
      <c r="F144" s="37">
        <v>1413.95</v>
      </c>
      <c r="G144" s="38">
        <v>1377.9</v>
      </c>
      <c r="H144" s="38">
        <v>1335.9</v>
      </c>
      <c r="I144" s="38">
        <v>1299.8500000000001</v>
      </c>
      <c r="J144" s="38">
        <v>1455.95</v>
      </c>
      <c r="K144" s="38">
        <v>1491.9999999999998</v>
      </c>
      <c r="L144" s="38">
        <v>1534</v>
      </c>
      <c r="M144" s="28">
        <v>1450</v>
      </c>
      <c r="N144" s="28">
        <v>1371.95</v>
      </c>
      <c r="O144" s="39">
        <v>1227100</v>
      </c>
      <c r="P144" s="40">
        <v>-2.5414978953220556E-2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776.3</v>
      </c>
      <c r="F145" s="37">
        <v>794.76666666666677</v>
      </c>
      <c r="G145" s="38">
        <v>747.53333333333353</v>
      </c>
      <c r="H145" s="38">
        <v>718.76666666666677</v>
      </c>
      <c r="I145" s="38">
        <v>671.53333333333353</v>
      </c>
      <c r="J145" s="38">
        <v>823.53333333333353</v>
      </c>
      <c r="K145" s="38">
        <v>870.76666666666688</v>
      </c>
      <c r="L145" s="38">
        <v>899.53333333333353</v>
      </c>
      <c r="M145" s="28">
        <v>842</v>
      </c>
      <c r="N145" s="28">
        <v>766</v>
      </c>
      <c r="O145" s="39">
        <v>1937650</v>
      </c>
      <c r="P145" s="40">
        <v>5.9346126510305616E-2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763.05</v>
      </c>
      <c r="F146" s="37">
        <v>763.2166666666667</v>
      </c>
      <c r="G146" s="38">
        <v>754.83333333333337</v>
      </c>
      <c r="H146" s="38">
        <v>746.61666666666667</v>
      </c>
      <c r="I146" s="38">
        <v>738.23333333333335</v>
      </c>
      <c r="J146" s="38">
        <v>771.43333333333339</v>
      </c>
      <c r="K146" s="38">
        <v>779.81666666666661</v>
      </c>
      <c r="L146" s="38">
        <v>788.03333333333342</v>
      </c>
      <c r="M146" s="28">
        <v>771.6</v>
      </c>
      <c r="N146" s="28">
        <v>755</v>
      </c>
      <c r="O146" s="39">
        <v>3153000</v>
      </c>
      <c r="P146" s="40">
        <v>-3.6025786879029199E-3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2937.75</v>
      </c>
      <c r="F147" s="37">
        <v>2962.2166666666672</v>
      </c>
      <c r="G147" s="38">
        <v>2900.8333333333344</v>
      </c>
      <c r="H147" s="38">
        <v>2863.9166666666674</v>
      </c>
      <c r="I147" s="38">
        <v>2802.5333333333347</v>
      </c>
      <c r="J147" s="38">
        <v>2999.1333333333341</v>
      </c>
      <c r="K147" s="38">
        <v>3060.5166666666673</v>
      </c>
      <c r="L147" s="38">
        <v>3097.4333333333338</v>
      </c>
      <c r="M147" s="28">
        <v>3023.6</v>
      </c>
      <c r="N147" s="28">
        <v>2925.3</v>
      </c>
      <c r="O147" s="39">
        <v>2620800</v>
      </c>
      <c r="P147" s="40">
        <v>7.302636636174956E-3</v>
      </c>
    </row>
    <row r="148" spans="1:16" ht="12.75" customHeight="1">
      <c r="A148" s="28">
        <v>138</v>
      </c>
      <c r="B148" s="29" t="s">
        <v>49</v>
      </c>
      <c r="C148" s="30" t="s">
        <v>913</v>
      </c>
      <c r="D148" s="31">
        <v>44742</v>
      </c>
      <c r="E148" s="37">
        <v>122.15</v>
      </c>
      <c r="F148" s="37">
        <v>122.11666666666667</v>
      </c>
      <c r="G148" s="38">
        <v>120.08333333333334</v>
      </c>
      <c r="H148" s="38">
        <v>118.01666666666667</v>
      </c>
      <c r="I148" s="38">
        <v>115.98333333333333</v>
      </c>
      <c r="J148" s="38">
        <v>124.18333333333335</v>
      </c>
      <c r="K148" s="38">
        <v>126.21666666666668</v>
      </c>
      <c r="L148" s="38">
        <v>128.28333333333336</v>
      </c>
      <c r="M148" s="28">
        <v>124.15</v>
      </c>
      <c r="N148" s="28">
        <v>120.05</v>
      </c>
      <c r="O148" s="39">
        <v>35389500</v>
      </c>
      <c r="P148" s="40">
        <v>-8.822417342351804E-3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2312.6999999999998</v>
      </c>
      <c r="F149" s="37">
        <v>2317.4166666666665</v>
      </c>
      <c r="G149" s="38">
        <v>2299.083333333333</v>
      </c>
      <c r="H149" s="38">
        <v>2285.4666666666667</v>
      </c>
      <c r="I149" s="38">
        <v>2267.1333333333332</v>
      </c>
      <c r="J149" s="38">
        <v>2331.0333333333328</v>
      </c>
      <c r="K149" s="38">
        <v>2349.3666666666659</v>
      </c>
      <c r="L149" s="38">
        <v>2362.9833333333327</v>
      </c>
      <c r="M149" s="28">
        <v>2335.75</v>
      </c>
      <c r="N149" s="28">
        <v>2303.8000000000002</v>
      </c>
      <c r="O149" s="39">
        <v>1993950</v>
      </c>
      <c r="P149" s="40">
        <v>-9.9061522419186653E-3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71221.7</v>
      </c>
      <c r="F150" s="37">
        <v>71392.516666666663</v>
      </c>
      <c r="G150" s="38">
        <v>70770.18333333332</v>
      </c>
      <c r="H150" s="38">
        <v>70318.666666666657</v>
      </c>
      <c r="I150" s="38">
        <v>69696.333333333314</v>
      </c>
      <c r="J150" s="38">
        <v>71844.033333333326</v>
      </c>
      <c r="K150" s="38">
        <v>72466.366666666669</v>
      </c>
      <c r="L150" s="38">
        <v>72917.883333333331</v>
      </c>
      <c r="M150" s="28">
        <v>72014.850000000006</v>
      </c>
      <c r="N150" s="28">
        <v>70941</v>
      </c>
      <c r="O150" s="39">
        <v>103110</v>
      </c>
      <c r="P150" s="40">
        <v>3.2107413893753649E-3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969.15</v>
      </c>
      <c r="F151" s="37">
        <v>972.83333333333337</v>
      </c>
      <c r="G151" s="38">
        <v>955.66666666666674</v>
      </c>
      <c r="H151" s="38">
        <v>942.18333333333339</v>
      </c>
      <c r="I151" s="38">
        <v>925.01666666666677</v>
      </c>
      <c r="J151" s="38">
        <v>986.31666666666672</v>
      </c>
      <c r="K151" s="38">
        <v>1003.4833333333335</v>
      </c>
      <c r="L151" s="38">
        <v>1016.9666666666667</v>
      </c>
      <c r="M151" s="28">
        <v>990</v>
      </c>
      <c r="N151" s="28">
        <v>959.35</v>
      </c>
      <c r="O151" s="39">
        <v>4590000</v>
      </c>
      <c r="P151" s="40">
        <v>1.3245033112582781E-2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265.75</v>
      </c>
      <c r="F152" s="37">
        <v>263.01666666666665</v>
      </c>
      <c r="G152" s="38">
        <v>258.48333333333329</v>
      </c>
      <c r="H152" s="38">
        <v>251.21666666666664</v>
      </c>
      <c r="I152" s="38">
        <v>246.68333333333328</v>
      </c>
      <c r="J152" s="38">
        <v>270.2833333333333</v>
      </c>
      <c r="K152" s="38">
        <v>274.81666666666661</v>
      </c>
      <c r="L152" s="38">
        <v>282.08333333333331</v>
      </c>
      <c r="M152" s="28">
        <v>267.55</v>
      </c>
      <c r="N152" s="28">
        <v>255.75</v>
      </c>
      <c r="O152" s="39">
        <v>3156800</v>
      </c>
      <c r="P152" s="40">
        <v>-1.053159478435306E-2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71.25</v>
      </c>
      <c r="F153" s="37">
        <v>71.11666666666666</v>
      </c>
      <c r="G153" s="38">
        <v>70.283333333333317</v>
      </c>
      <c r="H153" s="38">
        <v>69.316666666666663</v>
      </c>
      <c r="I153" s="38">
        <v>68.48333333333332</v>
      </c>
      <c r="J153" s="38">
        <v>72.083333333333314</v>
      </c>
      <c r="K153" s="38">
        <v>72.916666666666657</v>
      </c>
      <c r="L153" s="38">
        <v>73.883333333333312</v>
      </c>
      <c r="M153" s="28">
        <v>71.95</v>
      </c>
      <c r="N153" s="28">
        <v>70.150000000000006</v>
      </c>
      <c r="O153" s="39">
        <v>61867250</v>
      </c>
      <c r="P153" s="40">
        <v>1.3757996835660727E-3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3762.85</v>
      </c>
      <c r="F154" s="37">
        <v>3790.4333333333329</v>
      </c>
      <c r="G154" s="38">
        <v>3715.7166666666658</v>
      </c>
      <c r="H154" s="38">
        <v>3668.583333333333</v>
      </c>
      <c r="I154" s="38">
        <v>3593.8666666666659</v>
      </c>
      <c r="J154" s="38">
        <v>3837.5666666666657</v>
      </c>
      <c r="K154" s="38">
        <v>3912.2833333333328</v>
      </c>
      <c r="L154" s="38">
        <v>3959.4166666666656</v>
      </c>
      <c r="M154" s="28">
        <v>3865.15</v>
      </c>
      <c r="N154" s="28">
        <v>3743.3</v>
      </c>
      <c r="O154" s="39">
        <v>1611250</v>
      </c>
      <c r="P154" s="40">
        <v>-6.958279197343728E-2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3735.9</v>
      </c>
      <c r="F155" s="37">
        <v>3723.6666666666665</v>
      </c>
      <c r="G155" s="38">
        <v>3686.2333333333331</v>
      </c>
      <c r="H155" s="38">
        <v>3636.5666666666666</v>
      </c>
      <c r="I155" s="38">
        <v>3599.1333333333332</v>
      </c>
      <c r="J155" s="38">
        <v>3773.333333333333</v>
      </c>
      <c r="K155" s="38">
        <v>3810.7666666666664</v>
      </c>
      <c r="L155" s="38">
        <v>3860.4333333333329</v>
      </c>
      <c r="M155" s="28">
        <v>3761.1</v>
      </c>
      <c r="N155" s="28">
        <v>3674</v>
      </c>
      <c r="O155" s="39">
        <v>396900</v>
      </c>
      <c r="P155" s="40">
        <v>-1.8363939899833055E-2</v>
      </c>
    </row>
    <row r="156" spans="1:16" ht="12.75" customHeight="1">
      <c r="A156" s="28">
        <v>146</v>
      </c>
      <c r="B156" s="254" t="s">
        <v>44</v>
      </c>
      <c r="C156" s="30" t="s">
        <v>437</v>
      </c>
      <c r="D156" s="31">
        <v>44742</v>
      </c>
      <c r="E156" s="37">
        <v>28.85</v>
      </c>
      <c r="F156" s="37">
        <v>28.849999999999998</v>
      </c>
      <c r="G156" s="38">
        <v>28.549999999999997</v>
      </c>
      <c r="H156" s="38">
        <v>28.25</v>
      </c>
      <c r="I156" s="38">
        <v>27.95</v>
      </c>
      <c r="J156" s="38">
        <v>29.149999999999995</v>
      </c>
      <c r="K156" s="38">
        <v>29.45</v>
      </c>
      <c r="L156" s="38">
        <v>29.749999999999993</v>
      </c>
      <c r="M156" s="28">
        <v>29.15</v>
      </c>
      <c r="N156" s="28">
        <v>28.55</v>
      </c>
      <c r="O156" s="39">
        <v>21975000</v>
      </c>
      <c r="P156" s="40">
        <v>-3.9434321457710092E-3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17472.099999999999</v>
      </c>
      <c r="F157" s="37">
        <v>17390.649999999998</v>
      </c>
      <c r="G157" s="38">
        <v>17271.299999999996</v>
      </c>
      <c r="H157" s="38">
        <v>17070.499999999996</v>
      </c>
      <c r="I157" s="38">
        <v>16951.149999999994</v>
      </c>
      <c r="J157" s="38">
        <v>17591.449999999997</v>
      </c>
      <c r="K157" s="38">
        <v>17710.799999999996</v>
      </c>
      <c r="L157" s="38">
        <v>17911.599999999999</v>
      </c>
      <c r="M157" s="28">
        <v>17510</v>
      </c>
      <c r="N157" s="28">
        <v>17189.849999999999</v>
      </c>
      <c r="O157" s="39">
        <v>408905</v>
      </c>
      <c r="P157" s="40">
        <v>-5.4844829263547036E-3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109.7</v>
      </c>
      <c r="F158" s="37">
        <v>110.01666666666667</v>
      </c>
      <c r="G158" s="38">
        <v>108.83333333333333</v>
      </c>
      <c r="H158" s="38">
        <v>107.96666666666667</v>
      </c>
      <c r="I158" s="38">
        <v>106.78333333333333</v>
      </c>
      <c r="J158" s="38">
        <v>110.88333333333333</v>
      </c>
      <c r="K158" s="38">
        <v>112.06666666666666</v>
      </c>
      <c r="L158" s="38">
        <v>112.93333333333332</v>
      </c>
      <c r="M158" s="28">
        <v>111.2</v>
      </c>
      <c r="N158" s="28">
        <v>109.15</v>
      </c>
      <c r="O158" s="39">
        <v>58970050</v>
      </c>
      <c r="P158" s="40">
        <v>-7.6107791182771448E-3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141.80000000000001</v>
      </c>
      <c r="F159" s="37">
        <v>140.53333333333333</v>
      </c>
      <c r="G159" s="38">
        <v>138.06666666666666</v>
      </c>
      <c r="H159" s="38">
        <v>134.33333333333334</v>
      </c>
      <c r="I159" s="38">
        <v>131.86666666666667</v>
      </c>
      <c r="J159" s="38">
        <v>144.26666666666665</v>
      </c>
      <c r="K159" s="38">
        <v>146.73333333333329</v>
      </c>
      <c r="L159" s="38">
        <v>150.46666666666664</v>
      </c>
      <c r="M159" s="28">
        <v>143</v>
      </c>
      <c r="N159" s="28">
        <v>136.80000000000001</v>
      </c>
      <c r="O159" s="39">
        <v>95492100</v>
      </c>
      <c r="P159" s="40">
        <v>-8.6982248520710067E-3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740.7</v>
      </c>
      <c r="F160" s="37">
        <v>741.25</v>
      </c>
      <c r="G160" s="38">
        <v>734.55</v>
      </c>
      <c r="H160" s="38">
        <v>728.4</v>
      </c>
      <c r="I160" s="38">
        <v>721.69999999999993</v>
      </c>
      <c r="J160" s="38">
        <v>747.4</v>
      </c>
      <c r="K160" s="38">
        <v>754.1</v>
      </c>
      <c r="L160" s="38">
        <v>760.25</v>
      </c>
      <c r="M160" s="28">
        <v>747.95</v>
      </c>
      <c r="N160" s="28">
        <v>735.1</v>
      </c>
      <c r="O160" s="39">
        <v>4689300</v>
      </c>
      <c r="P160" s="40">
        <v>-3.0535455861070912E-2</v>
      </c>
    </row>
    <row r="161" spans="1:16" ht="12.75" customHeight="1">
      <c r="A161" s="28">
        <v>151</v>
      </c>
      <c r="B161" s="29" t="s">
        <v>86</v>
      </c>
      <c r="C161" s="30" t="s">
        <v>445</v>
      </c>
      <c r="D161" s="31">
        <v>44742</v>
      </c>
      <c r="E161" s="37">
        <v>3139.6</v>
      </c>
      <c r="F161" s="37">
        <v>3135.0833333333335</v>
      </c>
      <c r="G161" s="38">
        <v>3109.166666666667</v>
      </c>
      <c r="H161" s="38">
        <v>3078.7333333333336</v>
      </c>
      <c r="I161" s="38">
        <v>3052.8166666666671</v>
      </c>
      <c r="J161" s="38">
        <v>3165.5166666666669</v>
      </c>
      <c r="K161" s="38">
        <v>3191.4333333333338</v>
      </c>
      <c r="L161" s="38">
        <v>3221.8666666666668</v>
      </c>
      <c r="M161" s="28">
        <v>3161</v>
      </c>
      <c r="N161" s="28">
        <v>3104.65</v>
      </c>
      <c r="O161" s="39">
        <v>304525</v>
      </c>
      <c r="P161" s="40">
        <v>7.9875886524822692E-2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152.85</v>
      </c>
      <c r="F162" s="37">
        <v>151.13333333333333</v>
      </c>
      <c r="G162" s="38">
        <v>147.71666666666664</v>
      </c>
      <c r="H162" s="38">
        <v>142.58333333333331</v>
      </c>
      <c r="I162" s="38">
        <v>139.16666666666663</v>
      </c>
      <c r="J162" s="38">
        <v>156.26666666666665</v>
      </c>
      <c r="K162" s="38">
        <v>159.68333333333334</v>
      </c>
      <c r="L162" s="38">
        <v>164.81666666666666</v>
      </c>
      <c r="M162" s="28">
        <v>154.55000000000001</v>
      </c>
      <c r="N162" s="28">
        <v>146</v>
      </c>
      <c r="O162" s="39">
        <v>70347200</v>
      </c>
      <c r="P162" s="40">
        <v>0.20448253131179961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41029.25</v>
      </c>
      <c r="F163" s="37">
        <v>40640.949999999997</v>
      </c>
      <c r="G163" s="38">
        <v>39852.749999999993</v>
      </c>
      <c r="H163" s="38">
        <v>38676.249999999993</v>
      </c>
      <c r="I163" s="38">
        <v>37888.049999999988</v>
      </c>
      <c r="J163" s="38">
        <v>41817.449999999997</v>
      </c>
      <c r="K163" s="38">
        <v>42605.650000000009</v>
      </c>
      <c r="L163" s="38">
        <v>43782.15</v>
      </c>
      <c r="M163" s="28">
        <v>41429.15</v>
      </c>
      <c r="N163" s="28">
        <v>39464.449999999997</v>
      </c>
      <c r="O163" s="39">
        <v>107715</v>
      </c>
      <c r="P163" s="40">
        <v>-4.7360042451578668E-2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1662.85</v>
      </c>
      <c r="F164" s="37">
        <v>1662.4166666666667</v>
      </c>
      <c r="G164" s="38">
        <v>1642.9833333333336</v>
      </c>
      <c r="H164" s="38">
        <v>1623.1166666666668</v>
      </c>
      <c r="I164" s="38">
        <v>1603.6833333333336</v>
      </c>
      <c r="J164" s="38">
        <v>1682.2833333333335</v>
      </c>
      <c r="K164" s="38">
        <v>1701.7166666666665</v>
      </c>
      <c r="L164" s="38">
        <v>1721.5833333333335</v>
      </c>
      <c r="M164" s="28">
        <v>1681.85</v>
      </c>
      <c r="N164" s="28">
        <v>1642.55</v>
      </c>
      <c r="O164" s="39">
        <v>3279375</v>
      </c>
      <c r="P164" s="40">
        <v>3.560573165436387E-2</v>
      </c>
    </row>
    <row r="165" spans="1:16" ht="12.75" customHeight="1">
      <c r="A165" s="28">
        <v>155</v>
      </c>
      <c r="B165" s="29" t="s">
        <v>86</v>
      </c>
      <c r="C165" s="30" t="s">
        <v>450</v>
      </c>
      <c r="D165" s="31">
        <v>44742</v>
      </c>
      <c r="E165" s="37">
        <v>3496.1</v>
      </c>
      <c r="F165" s="37">
        <v>3466.7666666666664</v>
      </c>
      <c r="G165" s="38">
        <v>3410.6333333333328</v>
      </c>
      <c r="H165" s="38">
        <v>3325.1666666666665</v>
      </c>
      <c r="I165" s="38">
        <v>3269.0333333333328</v>
      </c>
      <c r="J165" s="38">
        <v>3552.2333333333327</v>
      </c>
      <c r="K165" s="38">
        <v>3608.3666666666659</v>
      </c>
      <c r="L165" s="38">
        <v>3693.8333333333326</v>
      </c>
      <c r="M165" s="28">
        <v>3522.9</v>
      </c>
      <c r="N165" s="28">
        <v>3381.3</v>
      </c>
      <c r="O165" s="39">
        <v>462600</v>
      </c>
      <c r="P165" s="40">
        <v>-5.0492610837438424E-2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218.35</v>
      </c>
      <c r="F166" s="37">
        <v>217.14999999999998</v>
      </c>
      <c r="G166" s="38">
        <v>215.34999999999997</v>
      </c>
      <c r="H166" s="38">
        <v>212.35</v>
      </c>
      <c r="I166" s="38">
        <v>210.54999999999998</v>
      </c>
      <c r="J166" s="38">
        <v>220.14999999999995</v>
      </c>
      <c r="K166" s="38">
        <v>221.94999999999996</v>
      </c>
      <c r="L166" s="38">
        <v>224.94999999999993</v>
      </c>
      <c r="M166" s="28">
        <v>218.95</v>
      </c>
      <c r="N166" s="28">
        <v>214.15</v>
      </c>
      <c r="O166" s="39">
        <v>16452000</v>
      </c>
      <c r="P166" s="40">
        <v>-4.9072307959077507E-2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103.75</v>
      </c>
      <c r="F167" s="37">
        <v>103.39999999999999</v>
      </c>
      <c r="G167" s="38">
        <v>102.89999999999998</v>
      </c>
      <c r="H167" s="38">
        <v>102.04999999999998</v>
      </c>
      <c r="I167" s="38">
        <v>101.54999999999997</v>
      </c>
      <c r="J167" s="38">
        <v>104.24999999999999</v>
      </c>
      <c r="K167" s="38">
        <v>104.75000000000001</v>
      </c>
      <c r="L167" s="38">
        <v>105.6</v>
      </c>
      <c r="M167" s="28">
        <v>103.9</v>
      </c>
      <c r="N167" s="28">
        <v>102.55</v>
      </c>
      <c r="O167" s="39">
        <v>37603000</v>
      </c>
      <c r="P167" s="40">
        <v>-1.7017828200972446E-2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2101.25</v>
      </c>
      <c r="F168" s="37">
        <v>2111.5333333333333</v>
      </c>
      <c r="G168" s="38">
        <v>2081.0666666666666</v>
      </c>
      <c r="H168" s="38">
        <v>2060.8833333333332</v>
      </c>
      <c r="I168" s="38">
        <v>2030.4166666666665</v>
      </c>
      <c r="J168" s="38">
        <v>2131.7166666666667</v>
      </c>
      <c r="K168" s="38">
        <v>2162.1833333333329</v>
      </c>
      <c r="L168" s="38">
        <v>2182.3666666666668</v>
      </c>
      <c r="M168" s="28">
        <v>2142</v>
      </c>
      <c r="N168" s="28">
        <v>2091.35</v>
      </c>
      <c r="O168" s="39">
        <v>3284000</v>
      </c>
      <c r="P168" s="40">
        <v>-6.8302716504716643E-2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2584.4</v>
      </c>
      <c r="F169" s="37">
        <v>2605.0499999999997</v>
      </c>
      <c r="G169" s="38">
        <v>2557.8499999999995</v>
      </c>
      <c r="H169" s="38">
        <v>2531.2999999999997</v>
      </c>
      <c r="I169" s="38">
        <v>2484.0999999999995</v>
      </c>
      <c r="J169" s="38">
        <v>2631.5999999999995</v>
      </c>
      <c r="K169" s="38">
        <v>2678.7999999999993</v>
      </c>
      <c r="L169" s="38">
        <v>2705.3499999999995</v>
      </c>
      <c r="M169" s="28">
        <v>2652.25</v>
      </c>
      <c r="N169" s="28">
        <v>2578.5</v>
      </c>
      <c r="O169" s="39">
        <v>1773000</v>
      </c>
      <c r="P169" s="40">
        <v>-3.092493674444757E-3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29.7</v>
      </c>
      <c r="F170" s="37">
        <v>29.583333333333332</v>
      </c>
      <c r="G170" s="38">
        <v>29.416666666666664</v>
      </c>
      <c r="H170" s="38">
        <v>29.133333333333333</v>
      </c>
      <c r="I170" s="38">
        <v>28.966666666666665</v>
      </c>
      <c r="J170" s="38">
        <v>29.866666666666664</v>
      </c>
      <c r="K170" s="38">
        <v>30.033333333333328</v>
      </c>
      <c r="L170" s="38">
        <v>30.316666666666663</v>
      </c>
      <c r="M170" s="28">
        <v>29.75</v>
      </c>
      <c r="N170" s="28">
        <v>29.3</v>
      </c>
      <c r="O170" s="39">
        <v>251392000</v>
      </c>
      <c r="P170" s="40">
        <v>-3.1379076505764131E-2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2215.4499999999998</v>
      </c>
      <c r="F171" s="37">
        <v>2217.8833333333332</v>
      </c>
      <c r="G171" s="38">
        <v>2195.9666666666662</v>
      </c>
      <c r="H171" s="38">
        <v>2176.4833333333331</v>
      </c>
      <c r="I171" s="38">
        <v>2154.5666666666662</v>
      </c>
      <c r="J171" s="38">
        <v>2237.3666666666663</v>
      </c>
      <c r="K171" s="38">
        <v>2259.2833333333333</v>
      </c>
      <c r="L171" s="38">
        <v>2278.7666666666664</v>
      </c>
      <c r="M171" s="28">
        <v>2239.8000000000002</v>
      </c>
      <c r="N171" s="28">
        <v>2198.4</v>
      </c>
      <c r="O171" s="39">
        <v>864000</v>
      </c>
      <c r="P171" s="40">
        <v>-6.7659436710909682E-2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211.5</v>
      </c>
      <c r="F172" s="37">
        <v>211.65</v>
      </c>
      <c r="G172" s="38">
        <v>208.3</v>
      </c>
      <c r="H172" s="38">
        <v>205.1</v>
      </c>
      <c r="I172" s="38">
        <v>201.75</v>
      </c>
      <c r="J172" s="38">
        <v>214.85000000000002</v>
      </c>
      <c r="K172" s="38">
        <v>218.2</v>
      </c>
      <c r="L172" s="38">
        <v>221.40000000000003</v>
      </c>
      <c r="M172" s="28">
        <v>215</v>
      </c>
      <c r="N172" s="28">
        <v>208.45</v>
      </c>
      <c r="O172" s="39">
        <v>61935225</v>
      </c>
      <c r="P172" s="40">
        <v>-1.0023167758449608E-3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1841.05</v>
      </c>
      <c r="F173" s="37">
        <v>1837.0333333333331</v>
      </c>
      <c r="G173" s="38">
        <v>1823.7166666666662</v>
      </c>
      <c r="H173" s="38">
        <v>1806.3833333333332</v>
      </c>
      <c r="I173" s="38">
        <v>1793.0666666666664</v>
      </c>
      <c r="J173" s="38">
        <v>1854.3666666666661</v>
      </c>
      <c r="K173" s="38">
        <v>1867.6833333333332</v>
      </c>
      <c r="L173" s="38">
        <v>1885.016666666666</v>
      </c>
      <c r="M173" s="28">
        <v>1850.35</v>
      </c>
      <c r="N173" s="28">
        <v>1819.7</v>
      </c>
      <c r="O173" s="39">
        <v>2256815</v>
      </c>
      <c r="P173" s="40">
        <v>-2.8215913073957238E-2</v>
      </c>
    </row>
    <row r="174" spans="1:16" ht="12.75" customHeight="1">
      <c r="A174" s="28">
        <v>164</v>
      </c>
      <c r="B174" s="29" t="s">
        <v>44</v>
      </c>
      <c r="C174" s="30" t="s">
        <v>462</v>
      </c>
      <c r="D174" s="31">
        <v>44742</v>
      </c>
      <c r="E174" s="37">
        <v>149.4</v>
      </c>
      <c r="F174" s="37">
        <v>147.78333333333333</v>
      </c>
      <c r="G174" s="38">
        <v>144.96666666666667</v>
      </c>
      <c r="H174" s="38">
        <v>140.53333333333333</v>
      </c>
      <c r="I174" s="38">
        <v>137.71666666666667</v>
      </c>
      <c r="J174" s="38">
        <v>152.21666666666667</v>
      </c>
      <c r="K174" s="38">
        <v>155.03333333333333</v>
      </c>
      <c r="L174" s="38">
        <v>159.46666666666667</v>
      </c>
      <c r="M174" s="28">
        <v>150.6</v>
      </c>
      <c r="N174" s="28">
        <v>143.35</v>
      </c>
      <c r="O174" s="39">
        <v>7809500</v>
      </c>
      <c r="P174" s="40">
        <v>-3.3238425352810103E-2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627.6</v>
      </c>
      <c r="F175" s="37">
        <v>624.2166666666667</v>
      </c>
      <c r="G175" s="38">
        <v>618.38333333333344</v>
      </c>
      <c r="H175" s="38">
        <v>609.16666666666674</v>
      </c>
      <c r="I175" s="38">
        <v>603.33333333333348</v>
      </c>
      <c r="J175" s="38">
        <v>633.43333333333339</v>
      </c>
      <c r="K175" s="38">
        <v>639.26666666666665</v>
      </c>
      <c r="L175" s="38">
        <v>648.48333333333335</v>
      </c>
      <c r="M175" s="28">
        <v>630.04999999999995</v>
      </c>
      <c r="N175" s="28">
        <v>615</v>
      </c>
      <c r="O175" s="39">
        <v>4059600</v>
      </c>
      <c r="P175" s="40">
        <v>-8.717310087173101E-3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84.4</v>
      </c>
      <c r="F176" s="37">
        <v>85.350000000000009</v>
      </c>
      <c r="G176" s="38">
        <v>83.050000000000011</v>
      </c>
      <c r="H176" s="38">
        <v>81.7</v>
      </c>
      <c r="I176" s="38">
        <v>79.400000000000006</v>
      </c>
      <c r="J176" s="38">
        <v>86.700000000000017</v>
      </c>
      <c r="K176" s="38">
        <v>89</v>
      </c>
      <c r="L176" s="38">
        <v>90.350000000000023</v>
      </c>
      <c r="M176" s="28">
        <v>87.65</v>
      </c>
      <c r="N176" s="28">
        <v>84</v>
      </c>
      <c r="O176" s="39">
        <v>47474300</v>
      </c>
      <c r="P176" s="40">
        <v>2.2949144526829596E-3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120.2</v>
      </c>
      <c r="F177" s="37">
        <v>119.84999999999998</v>
      </c>
      <c r="G177" s="38">
        <v>119.19999999999996</v>
      </c>
      <c r="H177" s="38">
        <v>118.19999999999997</v>
      </c>
      <c r="I177" s="38">
        <v>117.54999999999995</v>
      </c>
      <c r="J177" s="38">
        <v>120.84999999999997</v>
      </c>
      <c r="K177" s="38">
        <v>121.49999999999997</v>
      </c>
      <c r="L177" s="38">
        <v>122.49999999999997</v>
      </c>
      <c r="M177" s="28">
        <v>120.5</v>
      </c>
      <c r="N177" s="28">
        <v>118.85</v>
      </c>
      <c r="O177" s="39">
        <v>50184000</v>
      </c>
      <c r="P177" s="40">
        <v>8.2578307015273106E-2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2577.4499999999998</v>
      </c>
      <c r="F178" s="37">
        <v>2558.5666666666666</v>
      </c>
      <c r="G178" s="38">
        <v>2520.6333333333332</v>
      </c>
      <c r="H178" s="38">
        <v>2463.8166666666666</v>
      </c>
      <c r="I178" s="38">
        <v>2425.8833333333332</v>
      </c>
      <c r="J178" s="38">
        <v>2615.3833333333332</v>
      </c>
      <c r="K178" s="38">
        <v>2653.3166666666666</v>
      </c>
      <c r="L178" s="38">
        <v>2710.1333333333332</v>
      </c>
      <c r="M178" s="28">
        <v>2596.5</v>
      </c>
      <c r="N178" s="28">
        <v>2501.75</v>
      </c>
      <c r="O178" s="39">
        <v>34187500</v>
      </c>
      <c r="P178" s="40">
        <v>-1.9586756714127986E-2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70.2</v>
      </c>
      <c r="F179" s="37">
        <v>70.216666666666654</v>
      </c>
      <c r="G179" s="38">
        <v>69.683333333333309</v>
      </c>
      <c r="H179" s="38">
        <v>69.166666666666657</v>
      </c>
      <c r="I179" s="38">
        <v>68.633333333333312</v>
      </c>
      <c r="J179" s="38">
        <v>70.733333333333306</v>
      </c>
      <c r="K179" s="38">
        <v>71.266666666666637</v>
      </c>
      <c r="L179" s="38">
        <v>71.783333333333303</v>
      </c>
      <c r="M179" s="28">
        <v>70.75</v>
      </c>
      <c r="N179" s="28">
        <v>69.7</v>
      </c>
      <c r="O179" s="39">
        <v>107707250</v>
      </c>
      <c r="P179" s="40">
        <v>6.9344788740294764E-3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774.85</v>
      </c>
      <c r="F180" s="37">
        <v>770.7833333333333</v>
      </c>
      <c r="G180" s="38">
        <v>759.96666666666658</v>
      </c>
      <c r="H180" s="38">
        <v>745.08333333333326</v>
      </c>
      <c r="I180" s="38">
        <v>734.26666666666654</v>
      </c>
      <c r="J180" s="38">
        <v>785.66666666666663</v>
      </c>
      <c r="K180" s="38">
        <v>796.48333333333323</v>
      </c>
      <c r="L180" s="38">
        <v>811.36666666666667</v>
      </c>
      <c r="M180" s="28">
        <v>781.6</v>
      </c>
      <c r="N180" s="28">
        <v>755.9</v>
      </c>
      <c r="O180" s="39">
        <v>7230900</v>
      </c>
      <c r="P180" s="40">
        <v>-1.0197935773537383E-2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1064.1500000000001</v>
      </c>
      <c r="F181" s="37">
        <v>1066.8833333333334</v>
      </c>
      <c r="G181" s="38">
        <v>1047.5166666666669</v>
      </c>
      <c r="H181" s="38">
        <v>1030.8833333333334</v>
      </c>
      <c r="I181" s="38">
        <v>1011.5166666666669</v>
      </c>
      <c r="J181" s="38">
        <v>1083.5166666666669</v>
      </c>
      <c r="K181" s="38">
        <v>1102.8833333333332</v>
      </c>
      <c r="L181" s="38">
        <v>1119.5166666666669</v>
      </c>
      <c r="M181" s="28">
        <v>1086.25</v>
      </c>
      <c r="N181" s="28">
        <v>1050.25</v>
      </c>
      <c r="O181" s="39">
        <v>7815750</v>
      </c>
      <c r="P181" s="40">
        <v>8.4188116895684145E-3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459.5</v>
      </c>
      <c r="F182" s="37">
        <v>460.25</v>
      </c>
      <c r="G182" s="38">
        <v>457.85</v>
      </c>
      <c r="H182" s="38">
        <v>456.20000000000005</v>
      </c>
      <c r="I182" s="38">
        <v>453.80000000000007</v>
      </c>
      <c r="J182" s="38">
        <v>461.9</v>
      </c>
      <c r="K182" s="38">
        <v>464.29999999999995</v>
      </c>
      <c r="L182" s="38">
        <v>465.94999999999993</v>
      </c>
      <c r="M182" s="28">
        <v>462.65</v>
      </c>
      <c r="N182" s="28">
        <v>458.6</v>
      </c>
      <c r="O182" s="39">
        <v>63804000</v>
      </c>
      <c r="P182" s="40">
        <v>-1.1916653116216404E-2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19260.2</v>
      </c>
      <c r="F183" s="37">
        <v>19147.033333333333</v>
      </c>
      <c r="G183" s="38">
        <v>18830.516666666666</v>
      </c>
      <c r="H183" s="38">
        <v>18400.833333333332</v>
      </c>
      <c r="I183" s="38">
        <v>18084.316666666666</v>
      </c>
      <c r="J183" s="38">
        <v>19576.716666666667</v>
      </c>
      <c r="K183" s="38">
        <v>19893.23333333333</v>
      </c>
      <c r="L183" s="38">
        <v>20322.916666666668</v>
      </c>
      <c r="M183" s="28">
        <v>19463.55</v>
      </c>
      <c r="N183" s="28">
        <v>18717.349999999999</v>
      </c>
      <c r="O183" s="39">
        <v>290675</v>
      </c>
      <c r="P183" s="40">
        <v>-5.8466272572677946E-2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2396.8000000000002</v>
      </c>
      <c r="F184" s="37">
        <v>2380.2333333333336</v>
      </c>
      <c r="G184" s="38">
        <v>2352.5666666666671</v>
      </c>
      <c r="H184" s="38">
        <v>2308.3333333333335</v>
      </c>
      <c r="I184" s="38">
        <v>2280.666666666667</v>
      </c>
      <c r="J184" s="38">
        <v>2424.4666666666672</v>
      </c>
      <c r="K184" s="38">
        <v>2452.1333333333332</v>
      </c>
      <c r="L184" s="38">
        <v>2496.3666666666672</v>
      </c>
      <c r="M184" s="28">
        <v>2407.9</v>
      </c>
      <c r="N184" s="28">
        <v>2336</v>
      </c>
      <c r="O184" s="39">
        <v>1643400</v>
      </c>
      <c r="P184" s="40">
        <v>-5.6572379367720469E-3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2282</v>
      </c>
      <c r="F185" s="37">
        <v>2280.2999999999997</v>
      </c>
      <c r="G185" s="38">
        <v>2267.6999999999994</v>
      </c>
      <c r="H185" s="38">
        <v>2253.3999999999996</v>
      </c>
      <c r="I185" s="38">
        <v>2240.7999999999993</v>
      </c>
      <c r="J185" s="38">
        <v>2294.5999999999995</v>
      </c>
      <c r="K185" s="38">
        <v>2307.1999999999998</v>
      </c>
      <c r="L185" s="38">
        <v>2321.4999999999995</v>
      </c>
      <c r="M185" s="28">
        <v>2292.9</v>
      </c>
      <c r="N185" s="28">
        <v>2266</v>
      </c>
      <c r="O185" s="39">
        <v>3417375</v>
      </c>
      <c r="P185" s="40">
        <v>-2.2420081527569191E-2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1226.8499999999999</v>
      </c>
      <c r="F186" s="37">
        <v>1236.6333333333332</v>
      </c>
      <c r="G186" s="38">
        <v>1210.4166666666665</v>
      </c>
      <c r="H186" s="38">
        <v>1193.9833333333333</v>
      </c>
      <c r="I186" s="38">
        <v>1167.7666666666667</v>
      </c>
      <c r="J186" s="38">
        <v>1253.0666666666664</v>
      </c>
      <c r="K186" s="38">
        <v>1279.2833333333331</v>
      </c>
      <c r="L186" s="38">
        <v>1295.7166666666662</v>
      </c>
      <c r="M186" s="28">
        <v>1262.8499999999999</v>
      </c>
      <c r="N186" s="28">
        <v>1220.2</v>
      </c>
      <c r="O186" s="39">
        <v>3568800</v>
      </c>
      <c r="P186" s="40">
        <v>-4.0645161290322578E-2</v>
      </c>
    </row>
    <row r="187" spans="1:16" ht="12.75" customHeight="1">
      <c r="A187" s="28">
        <v>177</v>
      </c>
      <c r="B187" s="29" t="s">
        <v>47</v>
      </c>
      <c r="C187" s="30" t="s">
        <v>487</v>
      </c>
      <c r="D187" s="31">
        <v>44742</v>
      </c>
      <c r="E187" s="37">
        <v>346.2</v>
      </c>
      <c r="F187" s="37">
        <v>347.05</v>
      </c>
      <c r="G187" s="38">
        <v>338.25</v>
      </c>
      <c r="H187" s="38">
        <v>330.3</v>
      </c>
      <c r="I187" s="38">
        <v>321.5</v>
      </c>
      <c r="J187" s="38">
        <v>355</v>
      </c>
      <c r="K187" s="38">
        <v>363.80000000000007</v>
      </c>
      <c r="L187" s="38">
        <v>371.75</v>
      </c>
      <c r="M187" s="28">
        <v>355.85</v>
      </c>
      <c r="N187" s="28">
        <v>339.1</v>
      </c>
      <c r="O187" s="39">
        <v>1856700</v>
      </c>
      <c r="P187" s="40">
        <v>-0.12212765957446808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837.25</v>
      </c>
      <c r="F188" s="37">
        <v>833.81666666666661</v>
      </c>
      <c r="G188" s="38">
        <v>827.23333333333323</v>
      </c>
      <c r="H188" s="38">
        <v>817.21666666666658</v>
      </c>
      <c r="I188" s="38">
        <v>810.63333333333321</v>
      </c>
      <c r="J188" s="38">
        <v>843.83333333333326</v>
      </c>
      <c r="K188" s="38">
        <v>850.41666666666674</v>
      </c>
      <c r="L188" s="38">
        <v>860.43333333333328</v>
      </c>
      <c r="M188" s="28">
        <v>840.4</v>
      </c>
      <c r="N188" s="28">
        <v>823.8</v>
      </c>
      <c r="O188" s="39">
        <v>21509600</v>
      </c>
      <c r="P188" s="40">
        <v>-7.2370121478418196E-3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421.1</v>
      </c>
      <c r="F189" s="37">
        <v>419.36666666666662</v>
      </c>
      <c r="G189" s="38">
        <v>415.33333333333326</v>
      </c>
      <c r="H189" s="38">
        <v>409.56666666666666</v>
      </c>
      <c r="I189" s="38">
        <v>405.5333333333333</v>
      </c>
      <c r="J189" s="38">
        <v>425.13333333333321</v>
      </c>
      <c r="K189" s="38">
        <v>429.16666666666663</v>
      </c>
      <c r="L189" s="38">
        <v>434.93333333333317</v>
      </c>
      <c r="M189" s="28">
        <v>423.4</v>
      </c>
      <c r="N189" s="28">
        <v>413.6</v>
      </c>
      <c r="O189" s="39">
        <v>12540000</v>
      </c>
      <c r="P189" s="40">
        <v>-4.40251572327044E-2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561.29999999999995</v>
      </c>
      <c r="F190" s="37">
        <v>563.93333333333328</v>
      </c>
      <c r="G190" s="38">
        <v>556.46666666666658</v>
      </c>
      <c r="H190" s="38">
        <v>551.63333333333333</v>
      </c>
      <c r="I190" s="38">
        <v>544.16666666666663</v>
      </c>
      <c r="J190" s="38">
        <v>568.76666666666654</v>
      </c>
      <c r="K190" s="38">
        <v>576.23333333333323</v>
      </c>
      <c r="L190" s="38">
        <v>581.06666666666649</v>
      </c>
      <c r="M190" s="28">
        <v>571.4</v>
      </c>
      <c r="N190" s="28">
        <v>559.1</v>
      </c>
      <c r="O190" s="39">
        <v>1039700</v>
      </c>
      <c r="P190" s="40">
        <v>-5.5000239131474489E-3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806.2</v>
      </c>
      <c r="F191" s="37">
        <v>807.08333333333337</v>
      </c>
      <c r="G191" s="38">
        <v>803.16666666666674</v>
      </c>
      <c r="H191" s="38">
        <v>800.13333333333333</v>
      </c>
      <c r="I191" s="38">
        <v>796.2166666666667</v>
      </c>
      <c r="J191" s="38">
        <v>810.11666666666679</v>
      </c>
      <c r="K191" s="38">
        <v>814.03333333333353</v>
      </c>
      <c r="L191" s="38">
        <v>817.06666666666683</v>
      </c>
      <c r="M191" s="28">
        <v>811</v>
      </c>
      <c r="N191" s="28">
        <v>804.05</v>
      </c>
      <c r="O191" s="39">
        <v>5188000</v>
      </c>
      <c r="P191" s="40">
        <v>-2.0392749244712991E-2</v>
      </c>
    </row>
    <row r="192" spans="1:16" ht="12.75" customHeight="1">
      <c r="A192" s="28">
        <v>182</v>
      </c>
      <c r="B192" s="29" t="s">
        <v>74</v>
      </c>
      <c r="C192" s="30" t="s">
        <v>505</v>
      </c>
      <c r="D192" s="31">
        <v>44742</v>
      </c>
      <c r="E192" s="37">
        <v>923.95</v>
      </c>
      <c r="F192" s="37">
        <v>921.81666666666661</v>
      </c>
      <c r="G192" s="38">
        <v>908.13333333333321</v>
      </c>
      <c r="H192" s="38">
        <v>892.31666666666661</v>
      </c>
      <c r="I192" s="38">
        <v>878.63333333333321</v>
      </c>
      <c r="J192" s="38">
        <v>937.63333333333321</v>
      </c>
      <c r="K192" s="38">
        <v>951.31666666666661</v>
      </c>
      <c r="L192" s="38">
        <v>967.13333333333321</v>
      </c>
      <c r="M192" s="28">
        <v>935.5</v>
      </c>
      <c r="N192" s="28">
        <v>906</v>
      </c>
      <c r="O192" s="39">
        <v>3447200</v>
      </c>
      <c r="P192" s="40">
        <v>-4.7636920056586887E-3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721.4</v>
      </c>
      <c r="F193" s="37">
        <v>726.76666666666677</v>
      </c>
      <c r="G193" s="38">
        <v>711.53333333333353</v>
      </c>
      <c r="H193" s="38">
        <v>701.66666666666674</v>
      </c>
      <c r="I193" s="38">
        <v>686.43333333333351</v>
      </c>
      <c r="J193" s="38">
        <v>736.63333333333355</v>
      </c>
      <c r="K193" s="38">
        <v>751.8666666666669</v>
      </c>
      <c r="L193" s="38">
        <v>761.73333333333358</v>
      </c>
      <c r="M193" s="28">
        <v>742</v>
      </c>
      <c r="N193" s="28">
        <v>716.9</v>
      </c>
      <c r="O193" s="39">
        <v>8023050</v>
      </c>
      <c r="P193" s="40">
        <v>-1.1148086522462563E-2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416.85</v>
      </c>
      <c r="F194" s="37">
        <v>416.26666666666665</v>
      </c>
      <c r="G194" s="38">
        <v>412.7833333333333</v>
      </c>
      <c r="H194" s="38">
        <v>408.71666666666664</v>
      </c>
      <c r="I194" s="38">
        <v>405.23333333333329</v>
      </c>
      <c r="J194" s="38">
        <v>420.33333333333331</v>
      </c>
      <c r="K194" s="38">
        <v>423.81666666666666</v>
      </c>
      <c r="L194" s="38">
        <v>427.88333333333333</v>
      </c>
      <c r="M194" s="28">
        <v>419.75</v>
      </c>
      <c r="N194" s="28">
        <v>412.2</v>
      </c>
      <c r="O194" s="39">
        <v>66001725</v>
      </c>
      <c r="P194" s="40">
        <v>-1.9580034714872359E-2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207.4</v>
      </c>
      <c r="F195" s="37">
        <v>207.61666666666667</v>
      </c>
      <c r="G195" s="38">
        <v>205.68333333333334</v>
      </c>
      <c r="H195" s="38">
        <v>203.96666666666667</v>
      </c>
      <c r="I195" s="38">
        <v>202.03333333333333</v>
      </c>
      <c r="J195" s="38">
        <v>209.33333333333334</v>
      </c>
      <c r="K195" s="38">
        <v>211.26666666666668</v>
      </c>
      <c r="L195" s="38">
        <v>212.98333333333335</v>
      </c>
      <c r="M195" s="28">
        <v>209.55</v>
      </c>
      <c r="N195" s="28">
        <v>205.9</v>
      </c>
      <c r="O195" s="39">
        <v>86322375</v>
      </c>
      <c r="P195" s="40">
        <v>-1.0867043081444814E-2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881.35</v>
      </c>
      <c r="F196" s="37">
        <v>880.06666666666661</v>
      </c>
      <c r="G196" s="38">
        <v>870.23333333333323</v>
      </c>
      <c r="H196" s="38">
        <v>859.11666666666667</v>
      </c>
      <c r="I196" s="38">
        <v>849.2833333333333</v>
      </c>
      <c r="J196" s="38">
        <v>891.18333333333317</v>
      </c>
      <c r="K196" s="38">
        <v>901.01666666666665</v>
      </c>
      <c r="L196" s="38">
        <v>912.1333333333331</v>
      </c>
      <c r="M196" s="28">
        <v>889.9</v>
      </c>
      <c r="N196" s="28">
        <v>868.95</v>
      </c>
      <c r="O196" s="39">
        <v>31523950</v>
      </c>
      <c r="P196" s="40">
        <v>1.2683459621817189E-2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3293.1</v>
      </c>
      <c r="F197" s="37">
        <v>3298.9499999999994</v>
      </c>
      <c r="G197" s="38">
        <v>3270.1999999999989</v>
      </c>
      <c r="H197" s="38">
        <v>3247.2999999999997</v>
      </c>
      <c r="I197" s="38">
        <v>3218.5499999999993</v>
      </c>
      <c r="J197" s="38">
        <v>3321.8499999999985</v>
      </c>
      <c r="K197" s="38">
        <v>3350.5999999999995</v>
      </c>
      <c r="L197" s="38">
        <v>3373.4999999999982</v>
      </c>
      <c r="M197" s="28">
        <v>3327.7</v>
      </c>
      <c r="N197" s="28">
        <v>3276.05</v>
      </c>
      <c r="O197" s="39">
        <v>11873400</v>
      </c>
      <c r="P197" s="40">
        <v>-1.8573164381183824E-2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1018.45</v>
      </c>
      <c r="F198" s="37">
        <v>1015.15</v>
      </c>
      <c r="G198" s="38">
        <v>1005.5</v>
      </c>
      <c r="H198" s="38">
        <v>992.55000000000007</v>
      </c>
      <c r="I198" s="38">
        <v>982.90000000000009</v>
      </c>
      <c r="J198" s="38">
        <v>1028.0999999999999</v>
      </c>
      <c r="K198" s="38">
        <v>1037.7499999999998</v>
      </c>
      <c r="L198" s="38">
        <v>1050.6999999999998</v>
      </c>
      <c r="M198" s="28">
        <v>1024.8</v>
      </c>
      <c r="N198" s="28">
        <v>1002.2</v>
      </c>
      <c r="O198" s="39">
        <v>24974400</v>
      </c>
      <c r="P198" s="40">
        <v>-1.3859603402118031E-2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1936.3</v>
      </c>
      <c r="F199" s="37">
        <v>1939.95</v>
      </c>
      <c r="G199" s="38">
        <v>1920.45</v>
      </c>
      <c r="H199" s="38">
        <v>1904.6</v>
      </c>
      <c r="I199" s="38">
        <v>1885.1</v>
      </c>
      <c r="J199" s="38">
        <v>1955.8000000000002</v>
      </c>
      <c r="K199" s="38">
        <v>1975.3000000000002</v>
      </c>
      <c r="L199" s="38">
        <v>1991.1500000000003</v>
      </c>
      <c r="M199" s="28">
        <v>1959.45</v>
      </c>
      <c r="N199" s="28">
        <v>1924.1</v>
      </c>
      <c r="O199" s="39">
        <v>8334000</v>
      </c>
      <c r="P199" s="40">
        <v>4.475366679202708E-2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2844.05</v>
      </c>
      <c r="F200" s="37">
        <v>2865.1</v>
      </c>
      <c r="G200" s="38">
        <v>2816.6499999999996</v>
      </c>
      <c r="H200" s="38">
        <v>2789.2499999999995</v>
      </c>
      <c r="I200" s="38">
        <v>2740.7999999999993</v>
      </c>
      <c r="J200" s="38">
        <v>2892.5</v>
      </c>
      <c r="K200" s="38">
        <v>2940.95</v>
      </c>
      <c r="L200" s="38">
        <v>2968.3500000000004</v>
      </c>
      <c r="M200" s="28">
        <v>2913.55</v>
      </c>
      <c r="N200" s="28">
        <v>2837.7</v>
      </c>
      <c r="O200" s="39">
        <v>981750</v>
      </c>
      <c r="P200" s="40">
        <v>0.02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459.95</v>
      </c>
      <c r="F201" s="37">
        <v>469.55</v>
      </c>
      <c r="G201" s="38">
        <v>448</v>
      </c>
      <c r="H201" s="38">
        <v>436.05</v>
      </c>
      <c r="I201" s="38">
        <v>414.5</v>
      </c>
      <c r="J201" s="38">
        <v>481.5</v>
      </c>
      <c r="K201" s="38">
        <v>503.05000000000007</v>
      </c>
      <c r="L201" s="38">
        <v>515</v>
      </c>
      <c r="M201" s="28">
        <v>491.1</v>
      </c>
      <c r="N201" s="28">
        <v>457.6</v>
      </c>
      <c r="O201" s="39">
        <v>4153500</v>
      </c>
      <c r="P201" s="40">
        <v>-5.2685596989394456E-2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1106.9000000000001</v>
      </c>
      <c r="F202" s="37">
        <v>1086.5333333333333</v>
      </c>
      <c r="G202" s="38">
        <v>1058.7666666666667</v>
      </c>
      <c r="H202" s="38">
        <v>1010.6333333333334</v>
      </c>
      <c r="I202" s="38">
        <v>982.86666666666679</v>
      </c>
      <c r="J202" s="38">
        <v>1134.6666666666665</v>
      </c>
      <c r="K202" s="38">
        <v>1162.4333333333329</v>
      </c>
      <c r="L202" s="38">
        <v>1210.5666666666664</v>
      </c>
      <c r="M202" s="28">
        <v>1114.3</v>
      </c>
      <c r="N202" s="28">
        <v>1038.4000000000001</v>
      </c>
      <c r="O202" s="39">
        <v>4515300</v>
      </c>
      <c r="P202" s="40">
        <v>1.6082341588935349E-3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824.5</v>
      </c>
      <c r="F203" s="37">
        <v>818.9666666666667</v>
      </c>
      <c r="G203" s="38">
        <v>810.28333333333342</v>
      </c>
      <c r="H203" s="38">
        <v>796.06666666666672</v>
      </c>
      <c r="I203" s="38">
        <v>787.38333333333344</v>
      </c>
      <c r="J203" s="38">
        <v>833.18333333333339</v>
      </c>
      <c r="K203" s="38">
        <v>841.86666666666679</v>
      </c>
      <c r="L203" s="38">
        <v>856.08333333333337</v>
      </c>
      <c r="M203" s="28">
        <v>827.65</v>
      </c>
      <c r="N203" s="28">
        <v>804.75</v>
      </c>
      <c r="O203" s="39">
        <v>11235000</v>
      </c>
      <c r="P203" s="40">
        <v>-7.6630997583707283E-2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1435.4</v>
      </c>
      <c r="F204" s="37">
        <v>1440.3666666666668</v>
      </c>
      <c r="G204" s="38">
        <v>1424.2333333333336</v>
      </c>
      <c r="H204" s="38">
        <v>1413.0666666666668</v>
      </c>
      <c r="I204" s="38">
        <v>1396.9333333333336</v>
      </c>
      <c r="J204" s="38">
        <v>1451.5333333333335</v>
      </c>
      <c r="K204" s="38">
        <v>1467.6666666666667</v>
      </c>
      <c r="L204" s="38">
        <v>1478.8333333333335</v>
      </c>
      <c r="M204" s="28">
        <v>1456.5</v>
      </c>
      <c r="N204" s="28">
        <v>1429.2</v>
      </c>
      <c r="O204" s="39">
        <v>1000700</v>
      </c>
      <c r="P204" s="40">
        <v>-0.13009084191767722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5596.3</v>
      </c>
      <c r="F205" s="37">
        <v>5584.25</v>
      </c>
      <c r="G205" s="38">
        <v>5526.55</v>
      </c>
      <c r="H205" s="38">
        <v>5456.8</v>
      </c>
      <c r="I205" s="38">
        <v>5399.1</v>
      </c>
      <c r="J205" s="38">
        <v>5654</v>
      </c>
      <c r="K205" s="38">
        <v>5711.7000000000007</v>
      </c>
      <c r="L205" s="38">
        <v>5781.45</v>
      </c>
      <c r="M205" s="28">
        <v>5641.95</v>
      </c>
      <c r="N205" s="28">
        <v>5514.5</v>
      </c>
      <c r="O205" s="39">
        <v>3108200</v>
      </c>
      <c r="P205" s="40">
        <v>-3.4600571499565164E-2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646.35</v>
      </c>
      <c r="F206" s="37">
        <v>648.25</v>
      </c>
      <c r="G206" s="38">
        <v>640.1</v>
      </c>
      <c r="H206" s="38">
        <v>633.85</v>
      </c>
      <c r="I206" s="38">
        <v>625.70000000000005</v>
      </c>
      <c r="J206" s="38">
        <v>654.5</v>
      </c>
      <c r="K206" s="38">
        <v>662.65000000000009</v>
      </c>
      <c r="L206" s="38">
        <v>668.9</v>
      </c>
      <c r="M206" s="28">
        <v>656.4</v>
      </c>
      <c r="N206" s="28">
        <v>642</v>
      </c>
      <c r="O206" s="39">
        <v>21890700</v>
      </c>
      <c r="P206" s="40">
        <v>2.7708269758925846E-2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232.2</v>
      </c>
      <c r="F207" s="37">
        <v>232.76666666666665</v>
      </c>
      <c r="G207" s="38">
        <v>230.2833333333333</v>
      </c>
      <c r="H207" s="38">
        <v>228.36666666666665</v>
      </c>
      <c r="I207" s="38">
        <v>225.8833333333333</v>
      </c>
      <c r="J207" s="38">
        <v>234.68333333333331</v>
      </c>
      <c r="K207" s="38">
        <v>237.16666666666666</v>
      </c>
      <c r="L207" s="38">
        <v>239.08333333333331</v>
      </c>
      <c r="M207" s="28">
        <v>235.25</v>
      </c>
      <c r="N207" s="28">
        <v>230.85</v>
      </c>
      <c r="O207" s="39">
        <v>65685900</v>
      </c>
      <c r="P207" s="40">
        <v>-2.0343057931480883E-2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974</v>
      </c>
      <c r="F208" s="37">
        <v>972.01666666666677</v>
      </c>
      <c r="G208" s="38">
        <v>961.53333333333353</v>
      </c>
      <c r="H208" s="38">
        <v>949.06666666666672</v>
      </c>
      <c r="I208" s="38">
        <v>938.58333333333348</v>
      </c>
      <c r="J208" s="38">
        <v>984.48333333333358</v>
      </c>
      <c r="K208" s="38">
        <v>994.96666666666692</v>
      </c>
      <c r="L208" s="38">
        <v>1007.4333333333336</v>
      </c>
      <c r="M208" s="28">
        <v>982.5</v>
      </c>
      <c r="N208" s="28">
        <v>959.55</v>
      </c>
      <c r="O208" s="39">
        <v>4431500</v>
      </c>
      <c r="P208" s="40">
        <v>-1.5112790310034449E-2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1561.25</v>
      </c>
      <c r="F209" s="37">
        <v>1544.5666666666666</v>
      </c>
      <c r="G209" s="38">
        <v>1516.9333333333332</v>
      </c>
      <c r="H209" s="38">
        <v>1472.6166666666666</v>
      </c>
      <c r="I209" s="38">
        <v>1444.9833333333331</v>
      </c>
      <c r="J209" s="38">
        <v>1588.8833333333332</v>
      </c>
      <c r="K209" s="38">
        <v>1616.5166666666664</v>
      </c>
      <c r="L209" s="38">
        <v>1660.8333333333333</v>
      </c>
      <c r="M209" s="28">
        <v>1572.2</v>
      </c>
      <c r="N209" s="28">
        <v>1500.25</v>
      </c>
      <c r="O209" s="39">
        <v>541350</v>
      </c>
      <c r="P209" s="40">
        <v>-4.0499822757887272E-2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420.75</v>
      </c>
      <c r="F210" s="37">
        <v>421.18333333333334</v>
      </c>
      <c r="G210" s="38">
        <v>417.61666666666667</v>
      </c>
      <c r="H210" s="38">
        <v>414.48333333333335</v>
      </c>
      <c r="I210" s="38">
        <v>410.91666666666669</v>
      </c>
      <c r="J210" s="38">
        <v>424.31666666666666</v>
      </c>
      <c r="K210" s="38">
        <v>427.88333333333338</v>
      </c>
      <c r="L210" s="38">
        <v>431.01666666666665</v>
      </c>
      <c r="M210" s="28">
        <v>424.75</v>
      </c>
      <c r="N210" s="28">
        <v>418.05</v>
      </c>
      <c r="O210" s="39">
        <v>39403800</v>
      </c>
      <c r="P210" s="40">
        <v>-4.3058356201767815E-3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213.25</v>
      </c>
      <c r="F211" s="37">
        <v>214.08333333333334</v>
      </c>
      <c r="G211" s="38">
        <v>211.56666666666669</v>
      </c>
      <c r="H211" s="38">
        <v>209.88333333333335</v>
      </c>
      <c r="I211" s="38">
        <v>207.3666666666667</v>
      </c>
      <c r="J211" s="38">
        <v>215.76666666666668</v>
      </c>
      <c r="K211" s="38">
        <v>218.28333333333333</v>
      </c>
      <c r="L211" s="38">
        <v>219.96666666666667</v>
      </c>
      <c r="M211" s="28">
        <v>216.6</v>
      </c>
      <c r="N211" s="28">
        <v>212.4</v>
      </c>
      <c r="O211" s="39">
        <v>84588000</v>
      </c>
      <c r="P211" s="40">
        <v>7.4677528852681602E-3</v>
      </c>
    </row>
    <row r="212" spans="1:16" ht="12.75" customHeight="1">
      <c r="A212" s="28">
        <v>202</v>
      </c>
      <c r="B212" s="29" t="s">
        <v>47</v>
      </c>
      <c r="C212" s="30" t="s">
        <v>831</v>
      </c>
      <c r="D212" s="31">
        <v>44742</v>
      </c>
      <c r="E212" s="37">
        <v>356.2</v>
      </c>
      <c r="F212" s="37">
        <v>354.76666666666665</v>
      </c>
      <c r="G212" s="38">
        <v>350.83333333333331</v>
      </c>
      <c r="H212" s="38">
        <v>345.46666666666664</v>
      </c>
      <c r="I212" s="38">
        <v>341.5333333333333</v>
      </c>
      <c r="J212" s="38">
        <v>360.13333333333333</v>
      </c>
      <c r="K212" s="38">
        <v>364.06666666666672</v>
      </c>
      <c r="L212" s="38">
        <v>369.43333333333334</v>
      </c>
      <c r="M212" s="28">
        <v>358.7</v>
      </c>
      <c r="N212" s="28">
        <v>349.4</v>
      </c>
      <c r="O212" s="39">
        <v>11971500</v>
      </c>
      <c r="P212" s="40">
        <v>-2.948472663596861E-2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501" t="s">
        <v>16</v>
      </c>
      <c r="B8" s="503"/>
      <c r="C8" s="507" t="s">
        <v>20</v>
      </c>
      <c r="D8" s="507" t="s">
        <v>21</v>
      </c>
      <c r="E8" s="498" t="s">
        <v>22</v>
      </c>
      <c r="F8" s="499"/>
      <c r="G8" s="500"/>
      <c r="H8" s="498" t="s">
        <v>23</v>
      </c>
      <c r="I8" s="499"/>
      <c r="J8" s="500"/>
      <c r="K8" s="23"/>
      <c r="L8" s="50"/>
      <c r="M8" s="50"/>
      <c r="N8" s="1"/>
      <c r="O8" s="1"/>
    </row>
    <row r="9" spans="1:15" ht="36" customHeight="1">
      <c r="A9" s="505"/>
      <c r="B9" s="506"/>
      <c r="C9" s="506"/>
      <c r="D9" s="5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15799.1</v>
      </c>
      <c r="D10" s="32">
        <v>15782.833333333334</v>
      </c>
      <c r="E10" s="32">
        <v>15704.066666666668</v>
      </c>
      <c r="F10" s="32">
        <v>15609.033333333333</v>
      </c>
      <c r="G10" s="32">
        <v>15530.266666666666</v>
      </c>
      <c r="H10" s="32">
        <v>15877.866666666669</v>
      </c>
      <c r="I10" s="32">
        <v>15956.633333333335</v>
      </c>
      <c r="J10" s="32">
        <v>16051.66666666667</v>
      </c>
      <c r="K10" s="34">
        <v>15861.6</v>
      </c>
      <c r="L10" s="34">
        <v>15687.8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33269.9</v>
      </c>
      <c r="D11" s="37">
        <v>33292.65</v>
      </c>
      <c r="E11" s="37">
        <v>33162.5</v>
      </c>
      <c r="F11" s="37">
        <v>33055.1</v>
      </c>
      <c r="G11" s="37">
        <v>32924.949999999997</v>
      </c>
      <c r="H11" s="37">
        <v>33400.050000000003</v>
      </c>
      <c r="I11" s="37">
        <v>33530.200000000012</v>
      </c>
      <c r="J11" s="37">
        <v>33637.600000000006</v>
      </c>
      <c r="K11" s="28">
        <v>33422.800000000003</v>
      </c>
      <c r="L11" s="28">
        <v>33185.25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2479.3000000000002</v>
      </c>
      <c r="D12" s="37">
        <v>2464.65</v>
      </c>
      <c r="E12" s="37">
        <v>2439.7000000000003</v>
      </c>
      <c r="F12" s="37">
        <v>2400.1000000000004</v>
      </c>
      <c r="G12" s="37">
        <v>2375.1500000000005</v>
      </c>
      <c r="H12" s="37">
        <v>2504.25</v>
      </c>
      <c r="I12" s="37">
        <v>2529.1999999999998</v>
      </c>
      <c r="J12" s="37">
        <v>2568.7999999999997</v>
      </c>
      <c r="K12" s="28">
        <v>2489.6</v>
      </c>
      <c r="L12" s="28">
        <v>2425.0500000000002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4633.3999999999996</v>
      </c>
      <c r="D13" s="37">
        <v>4613.416666666667</v>
      </c>
      <c r="E13" s="37">
        <v>4582.5833333333339</v>
      </c>
      <c r="F13" s="37">
        <v>4531.7666666666673</v>
      </c>
      <c r="G13" s="37">
        <v>4500.9333333333343</v>
      </c>
      <c r="H13" s="37">
        <v>4664.2333333333336</v>
      </c>
      <c r="I13" s="37">
        <v>4695.0666666666675</v>
      </c>
      <c r="J13" s="37">
        <v>4745.8833333333332</v>
      </c>
      <c r="K13" s="28">
        <v>4644.25</v>
      </c>
      <c r="L13" s="28">
        <v>4562.6000000000004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28140.1</v>
      </c>
      <c r="D14" s="37">
        <v>28211.100000000002</v>
      </c>
      <c r="E14" s="37">
        <v>27975.750000000004</v>
      </c>
      <c r="F14" s="37">
        <v>27811.4</v>
      </c>
      <c r="G14" s="37">
        <v>27576.050000000003</v>
      </c>
      <c r="H14" s="37">
        <v>28375.450000000004</v>
      </c>
      <c r="I14" s="37">
        <v>28610.800000000003</v>
      </c>
      <c r="J14" s="37">
        <v>28775.150000000005</v>
      </c>
      <c r="K14" s="28">
        <v>28446.45</v>
      </c>
      <c r="L14" s="28">
        <v>28046.75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3857.75</v>
      </c>
      <c r="D15" s="37">
        <v>3840.1333333333332</v>
      </c>
      <c r="E15" s="37">
        <v>3811.8666666666663</v>
      </c>
      <c r="F15" s="37">
        <v>3765.9833333333331</v>
      </c>
      <c r="G15" s="37">
        <v>3737.7166666666662</v>
      </c>
      <c r="H15" s="37">
        <v>3886.0166666666664</v>
      </c>
      <c r="I15" s="37">
        <v>3914.2833333333328</v>
      </c>
      <c r="J15" s="37">
        <v>3960.1666666666665</v>
      </c>
      <c r="K15" s="28">
        <v>3868.4</v>
      </c>
      <c r="L15" s="28">
        <v>3794.25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7359.95</v>
      </c>
      <c r="D16" s="37">
        <v>7342.7166666666672</v>
      </c>
      <c r="E16" s="37">
        <v>7309.9833333333345</v>
      </c>
      <c r="F16" s="37">
        <v>7260.0166666666673</v>
      </c>
      <c r="G16" s="37">
        <v>7227.2833333333347</v>
      </c>
      <c r="H16" s="37">
        <v>7392.6833333333343</v>
      </c>
      <c r="I16" s="37">
        <v>7425.4166666666679</v>
      </c>
      <c r="J16" s="37">
        <v>7475.3833333333341</v>
      </c>
      <c r="K16" s="28">
        <v>7375.45</v>
      </c>
      <c r="L16" s="28">
        <v>7292.75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2310.1999999999998</v>
      </c>
      <c r="D17" s="37">
        <v>2288.4</v>
      </c>
      <c r="E17" s="37">
        <v>2251.8000000000002</v>
      </c>
      <c r="F17" s="37">
        <v>2193.4</v>
      </c>
      <c r="G17" s="37">
        <v>2156.8000000000002</v>
      </c>
      <c r="H17" s="37">
        <v>2346.8000000000002</v>
      </c>
      <c r="I17" s="37">
        <v>2383.3999999999996</v>
      </c>
      <c r="J17" s="37">
        <v>2441.8000000000002</v>
      </c>
      <c r="K17" s="28">
        <v>2325</v>
      </c>
      <c r="L17" s="28">
        <v>2230</v>
      </c>
      <c r="M17" s="28">
        <v>2.4806300000000001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2155.25</v>
      </c>
      <c r="D18" s="37">
        <v>2144.4166666666665</v>
      </c>
      <c r="E18" s="37">
        <v>2128.833333333333</v>
      </c>
      <c r="F18" s="37">
        <v>2102.4166666666665</v>
      </c>
      <c r="G18" s="37">
        <v>2086.833333333333</v>
      </c>
      <c r="H18" s="37">
        <v>2170.833333333333</v>
      </c>
      <c r="I18" s="37">
        <v>2186.4166666666661</v>
      </c>
      <c r="J18" s="37">
        <v>2212.833333333333</v>
      </c>
      <c r="K18" s="28">
        <v>2160</v>
      </c>
      <c r="L18" s="28">
        <v>2118</v>
      </c>
      <c r="M18" s="28">
        <v>5.4880800000000001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596.04999999999995</v>
      </c>
      <c r="D19" s="37">
        <v>588</v>
      </c>
      <c r="E19" s="37">
        <v>573.04999999999995</v>
      </c>
      <c r="F19" s="37">
        <v>550.04999999999995</v>
      </c>
      <c r="G19" s="37">
        <v>535.09999999999991</v>
      </c>
      <c r="H19" s="37">
        <v>611</v>
      </c>
      <c r="I19" s="37">
        <v>625.95000000000005</v>
      </c>
      <c r="J19" s="37">
        <v>648.95000000000005</v>
      </c>
      <c r="K19" s="28">
        <v>602.95000000000005</v>
      </c>
      <c r="L19" s="28">
        <v>565</v>
      </c>
      <c r="M19" s="28">
        <v>87.843710000000002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18992.8</v>
      </c>
      <c r="D20" s="37">
        <v>18704.650000000001</v>
      </c>
      <c r="E20" s="37">
        <v>18259.300000000003</v>
      </c>
      <c r="F20" s="37">
        <v>17525.800000000003</v>
      </c>
      <c r="G20" s="37">
        <v>17080.450000000004</v>
      </c>
      <c r="H20" s="37">
        <v>19438.150000000001</v>
      </c>
      <c r="I20" s="37">
        <v>19883.5</v>
      </c>
      <c r="J20" s="37">
        <v>20617</v>
      </c>
      <c r="K20" s="28">
        <v>19150</v>
      </c>
      <c r="L20" s="28">
        <v>17971.150000000001</v>
      </c>
      <c r="M20" s="28">
        <v>0.42662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2220.1</v>
      </c>
      <c r="D21" s="37">
        <v>2215.0333333333333</v>
      </c>
      <c r="E21" s="37">
        <v>2182.2666666666664</v>
      </c>
      <c r="F21" s="37">
        <v>2144.4333333333329</v>
      </c>
      <c r="G21" s="37">
        <v>2111.6666666666661</v>
      </c>
      <c r="H21" s="37">
        <v>2252.8666666666668</v>
      </c>
      <c r="I21" s="37">
        <v>2285.6333333333341</v>
      </c>
      <c r="J21" s="37">
        <v>2323.4666666666672</v>
      </c>
      <c r="K21" s="28">
        <v>2247.8000000000002</v>
      </c>
      <c r="L21" s="28">
        <v>2177.1999999999998</v>
      </c>
      <c r="M21" s="28">
        <v>16.92493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1901.7</v>
      </c>
      <c r="D22" s="37">
        <v>1903.2</v>
      </c>
      <c r="E22" s="37">
        <v>1859.75</v>
      </c>
      <c r="F22" s="37">
        <v>1817.8</v>
      </c>
      <c r="G22" s="37">
        <v>1774.35</v>
      </c>
      <c r="H22" s="37">
        <v>1945.15</v>
      </c>
      <c r="I22" s="37">
        <v>1988.6000000000004</v>
      </c>
      <c r="J22" s="37">
        <v>2030.5500000000002</v>
      </c>
      <c r="K22" s="28">
        <v>1946.65</v>
      </c>
      <c r="L22" s="28">
        <v>1861.25</v>
      </c>
      <c r="M22" s="28">
        <v>12.35652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677.8</v>
      </c>
      <c r="D23" s="37">
        <v>676.4</v>
      </c>
      <c r="E23" s="37">
        <v>668.4</v>
      </c>
      <c r="F23" s="37">
        <v>659</v>
      </c>
      <c r="G23" s="37">
        <v>651</v>
      </c>
      <c r="H23" s="37">
        <v>685.8</v>
      </c>
      <c r="I23" s="37">
        <v>693.8</v>
      </c>
      <c r="J23" s="37">
        <v>703.19999999999993</v>
      </c>
      <c r="K23" s="28">
        <v>684.4</v>
      </c>
      <c r="L23" s="28">
        <v>667</v>
      </c>
      <c r="M23" s="28">
        <v>33.325539999999997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2347.6999999999998</v>
      </c>
      <c r="D24" s="37">
        <v>2380.8166666666666</v>
      </c>
      <c r="E24" s="37">
        <v>2297.6333333333332</v>
      </c>
      <c r="F24" s="37">
        <v>2247.5666666666666</v>
      </c>
      <c r="G24" s="37">
        <v>2164.3833333333332</v>
      </c>
      <c r="H24" s="37">
        <v>2430.8833333333332</v>
      </c>
      <c r="I24" s="37">
        <v>2514.0666666666666</v>
      </c>
      <c r="J24" s="37">
        <v>2564.1333333333332</v>
      </c>
      <c r="K24" s="28">
        <v>2464</v>
      </c>
      <c r="L24" s="28">
        <v>2330.75</v>
      </c>
      <c r="M24" s="28">
        <v>5.3571299999999997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2347.9</v>
      </c>
      <c r="D25" s="37">
        <v>2280.9666666666667</v>
      </c>
      <c r="E25" s="37">
        <v>2196.9333333333334</v>
      </c>
      <c r="F25" s="37">
        <v>2045.9666666666667</v>
      </c>
      <c r="G25" s="37">
        <v>1961.9333333333334</v>
      </c>
      <c r="H25" s="37">
        <v>2431.9333333333334</v>
      </c>
      <c r="I25" s="37">
        <v>2515.9666666666672</v>
      </c>
      <c r="J25" s="37">
        <v>2666.9333333333334</v>
      </c>
      <c r="K25" s="28">
        <v>2365</v>
      </c>
      <c r="L25" s="28">
        <v>2130</v>
      </c>
      <c r="M25" s="28">
        <v>10.420730000000001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89.35</v>
      </c>
      <c r="D26" s="37">
        <v>89.816666666666663</v>
      </c>
      <c r="E26" s="37">
        <v>88.533333333333331</v>
      </c>
      <c r="F26" s="37">
        <v>87.716666666666669</v>
      </c>
      <c r="G26" s="37">
        <v>86.433333333333337</v>
      </c>
      <c r="H26" s="37">
        <v>90.633333333333326</v>
      </c>
      <c r="I26" s="37">
        <v>91.916666666666657</v>
      </c>
      <c r="J26" s="37">
        <v>92.73333333333332</v>
      </c>
      <c r="K26" s="28">
        <v>91.1</v>
      </c>
      <c r="L26" s="28">
        <v>89</v>
      </c>
      <c r="M26" s="28">
        <v>28.847850000000001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241.05</v>
      </c>
      <c r="D27" s="37">
        <v>239.51666666666668</v>
      </c>
      <c r="E27" s="37">
        <v>236.13333333333335</v>
      </c>
      <c r="F27" s="37">
        <v>231.21666666666667</v>
      </c>
      <c r="G27" s="37">
        <v>227.83333333333334</v>
      </c>
      <c r="H27" s="37">
        <v>244.43333333333337</v>
      </c>
      <c r="I27" s="37">
        <v>247.81666666666669</v>
      </c>
      <c r="J27" s="37">
        <v>252.73333333333338</v>
      </c>
      <c r="K27" s="28">
        <v>242.9</v>
      </c>
      <c r="L27" s="28">
        <v>234.6</v>
      </c>
      <c r="M27" s="28">
        <v>16.990100000000002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739.05</v>
      </c>
      <c r="D28" s="37">
        <v>735.41666666666663</v>
      </c>
      <c r="E28" s="37">
        <v>726.13333333333321</v>
      </c>
      <c r="F28" s="37">
        <v>713.21666666666658</v>
      </c>
      <c r="G28" s="37">
        <v>703.93333333333317</v>
      </c>
      <c r="H28" s="37">
        <v>748.33333333333326</v>
      </c>
      <c r="I28" s="37">
        <v>757.61666666666679</v>
      </c>
      <c r="J28" s="37">
        <v>770.5333333333333</v>
      </c>
      <c r="K28" s="28">
        <v>744.7</v>
      </c>
      <c r="L28" s="28">
        <v>722.5</v>
      </c>
      <c r="M28" s="28">
        <v>5.6471600000000004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2966.25</v>
      </c>
      <c r="D29" s="37">
        <v>2960.4833333333336</v>
      </c>
      <c r="E29" s="37">
        <v>2933.9666666666672</v>
      </c>
      <c r="F29" s="37">
        <v>2901.6833333333334</v>
      </c>
      <c r="G29" s="37">
        <v>2875.166666666667</v>
      </c>
      <c r="H29" s="37">
        <v>2992.7666666666673</v>
      </c>
      <c r="I29" s="37">
        <v>3019.2833333333338</v>
      </c>
      <c r="J29" s="37">
        <v>3051.5666666666675</v>
      </c>
      <c r="K29" s="28">
        <v>2987</v>
      </c>
      <c r="L29" s="28">
        <v>2928.2</v>
      </c>
      <c r="M29" s="28">
        <v>1.1383000000000001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365.5</v>
      </c>
      <c r="D30" s="37">
        <v>365.7</v>
      </c>
      <c r="E30" s="37">
        <v>363.9</v>
      </c>
      <c r="F30" s="37">
        <v>362.3</v>
      </c>
      <c r="G30" s="37">
        <v>360.5</v>
      </c>
      <c r="H30" s="37">
        <v>367.29999999999995</v>
      </c>
      <c r="I30" s="37">
        <v>369.1</v>
      </c>
      <c r="J30" s="37">
        <v>370.69999999999993</v>
      </c>
      <c r="K30" s="28">
        <v>367.5</v>
      </c>
      <c r="L30" s="28">
        <v>364.1</v>
      </c>
      <c r="M30" s="28">
        <v>45.862569999999998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3713</v>
      </c>
      <c r="D31" s="37">
        <v>3741.9833333333336</v>
      </c>
      <c r="E31" s="37">
        <v>3666.0166666666673</v>
      </c>
      <c r="F31" s="37">
        <v>3619.0333333333338</v>
      </c>
      <c r="G31" s="37">
        <v>3543.0666666666675</v>
      </c>
      <c r="H31" s="37">
        <v>3788.9666666666672</v>
      </c>
      <c r="I31" s="37">
        <v>3864.9333333333334</v>
      </c>
      <c r="J31" s="37">
        <v>3911.916666666667</v>
      </c>
      <c r="K31" s="28">
        <v>3817.95</v>
      </c>
      <c r="L31" s="28">
        <v>3695</v>
      </c>
      <c r="M31" s="28">
        <v>5.6747699999999996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186.9</v>
      </c>
      <c r="D32" s="37">
        <v>186.53333333333333</v>
      </c>
      <c r="E32" s="37">
        <v>185.21666666666667</v>
      </c>
      <c r="F32" s="37">
        <v>183.53333333333333</v>
      </c>
      <c r="G32" s="37">
        <v>182.21666666666667</v>
      </c>
      <c r="H32" s="37">
        <v>188.21666666666667</v>
      </c>
      <c r="I32" s="37">
        <v>189.53333333333333</v>
      </c>
      <c r="J32" s="37">
        <v>191.21666666666667</v>
      </c>
      <c r="K32" s="28">
        <v>187.85</v>
      </c>
      <c r="L32" s="28">
        <v>184.85</v>
      </c>
      <c r="M32" s="28">
        <v>22.634499999999999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146.55000000000001</v>
      </c>
      <c r="D33" s="37">
        <v>145.85</v>
      </c>
      <c r="E33" s="37">
        <v>144</v>
      </c>
      <c r="F33" s="37">
        <v>141.45000000000002</v>
      </c>
      <c r="G33" s="37">
        <v>139.60000000000002</v>
      </c>
      <c r="H33" s="37">
        <v>148.39999999999998</v>
      </c>
      <c r="I33" s="37">
        <v>150.24999999999994</v>
      </c>
      <c r="J33" s="37">
        <v>152.79999999999995</v>
      </c>
      <c r="K33" s="28">
        <v>147.69999999999999</v>
      </c>
      <c r="L33" s="28">
        <v>143.30000000000001</v>
      </c>
      <c r="M33" s="28">
        <v>186.86479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2697.8</v>
      </c>
      <c r="D34" s="37">
        <v>2698.2666666666669</v>
      </c>
      <c r="E34" s="37">
        <v>2677.5333333333338</v>
      </c>
      <c r="F34" s="37">
        <v>2657.2666666666669</v>
      </c>
      <c r="G34" s="37">
        <v>2636.5333333333338</v>
      </c>
      <c r="H34" s="37">
        <v>2718.5333333333338</v>
      </c>
      <c r="I34" s="37">
        <v>2739.2666666666664</v>
      </c>
      <c r="J34" s="37">
        <v>2759.5333333333338</v>
      </c>
      <c r="K34" s="28">
        <v>2719</v>
      </c>
      <c r="L34" s="28">
        <v>2678</v>
      </c>
      <c r="M34" s="28">
        <v>10.663539999999999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1668.35</v>
      </c>
      <c r="D35" s="37">
        <v>1648.8500000000001</v>
      </c>
      <c r="E35" s="37">
        <v>1624.7000000000003</v>
      </c>
      <c r="F35" s="37">
        <v>1581.0500000000002</v>
      </c>
      <c r="G35" s="37">
        <v>1556.9000000000003</v>
      </c>
      <c r="H35" s="37">
        <v>1692.5000000000002</v>
      </c>
      <c r="I35" s="37">
        <v>1716.6500000000003</v>
      </c>
      <c r="J35" s="37">
        <v>1760.3000000000002</v>
      </c>
      <c r="K35" s="28">
        <v>1673</v>
      </c>
      <c r="L35" s="28">
        <v>1605.2</v>
      </c>
      <c r="M35" s="28">
        <v>3.4241899999999998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514.45000000000005</v>
      </c>
      <c r="D36" s="37">
        <v>516.9666666666667</v>
      </c>
      <c r="E36" s="37">
        <v>510.93333333333339</v>
      </c>
      <c r="F36" s="37">
        <v>507.41666666666674</v>
      </c>
      <c r="G36" s="37">
        <v>501.38333333333344</v>
      </c>
      <c r="H36" s="37">
        <v>520.48333333333335</v>
      </c>
      <c r="I36" s="37">
        <v>526.51666666666665</v>
      </c>
      <c r="J36" s="37">
        <v>530.0333333333333</v>
      </c>
      <c r="K36" s="28">
        <v>523</v>
      </c>
      <c r="L36" s="28">
        <v>513.45000000000005</v>
      </c>
      <c r="M36" s="28">
        <v>9.9948399999999999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3445.25</v>
      </c>
      <c r="D37" s="37">
        <v>3465.75</v>
      </c>
      <c r="E37" s="37">
        <v>3404.5</v>
      </c>
      <c r="F37" s="37">
        <v>3363.75</v>
      </c>
      <c r="G37" s="37">
        <v>3302.5</v>
      </c>
      <c r="H37" s="37">
        <v>3506.5</v>
      </c>
      <c r="I37" s="37">
        <v>3567.75</v>
      </c>
      <c r="J37" s="37">
        <v>3608.5</v>
      </c>
      <c r="K37" s="28">
        <v>3527</v>
      </c>
      <c r="L37" s="28">
        <v>3425</v>
      </c>
      <c r="M37" s="28">
        <v>4.05633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625.54999999999995</v>
      </c>
      <c r="D38" s="37">
        <v>628.94999999999993</v>
      </c>
      <c r="E38" s="37">
        <v>620.09999999999991</v>
      </c>
      <c r="F38" s="37">
        <v>614.65</v>
      </c>
      <c r="G38" s="37">
        <v>605.79999999999995</v>
      </c>
      <c r="H38" s="37">
        <v>634.39999999999986</v>
      </c>
      <c r="I38" s="37">
        <v>643.25</v>
      </c>
      <c r="J38" s="37">
        <v>648.69999999999982</v>
      </c>
      <c r="K38" s="28">
        <v>637.79999999999995</v>
      </c>
      <c r="L38" s="28">
        <v>623.5</v>
      </c>
      <c r="M38" s="28">
        <v>136.20084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3867.55</v>
      </c>
      <c r="D39" s="37">
        <v>3874.5333333333333</v>
      </c>
      <c r="E39" s="37">
        <v>3849.0666666666666</v>
      </c>
      <c r="F39" s="37">
        <v>3830.5833333333335</v>
      </c>
      <c r="G39" s="37">
        <v>3805.1166666666668</v>
      </c>
      <c r="H39" s="37">
        <v>3893.0166666666664</v>
      </c>
      <c r="I39" s="37">
        <v>3918.4833333333327</v>
      </c>
      <c r="J39" s="37">
        <v>3936.9666666666662</v>
      </c>
      <c r="K39" s="28">
        <v>3900</v>
      </c>
      <c r="L39" s="28">
        <v>3856.05</v>
      </c>
      <c r="M39" s="28">
        <v>5.2439200000000001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5512.8</v>
      </c>
      <c r="D40" s="37">
        <v>5508.9333333333334</v>
      </c>
      <c r="E40" s="37">
        <v>5463.8666666666668</v>
      </c>
      <c r="F40" s="37">
        <v>5414.9333333333334</v>
      </c>
      <c r="G40" s="37">
        <v>5369.8666666666668</v>
      </c>
      <c r="H40" s="37">
        <v>5557.8666666666668</v>
      </c>
      <c r="I40" s="37">
        <v>5602.9333333333343</v>
      </c>
      <c r="J40" s="37">
        <v>5651.8666666666668</v>
      </c>
      <c r="K40" s="28">
        <v>5554</v>
      </c>
      <c r="L40" s="28">
        <v>5460</v>
      </c>
      <c r="M40" s="28">
        <v>7.5598200000000002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11109.75</v>
      </c>
      <c r="D41" s="37">
        <v>11133.066666666666</v>
      </c>
      <c r="E41" s="37">
        <v>11017.183333333331</v>
      </c>
      <c r="F41" s="37">
        <v>10924.616666666665</v>
      </c>
      <c r="G41" s="37">
        <v>10808.73333333333</v>
      </c>
      <c r="H41" s="37">
        <v>11225.633333333331</v>
      </c>
      <c r="I41" s="37">
        <v>11341.516666666666</v>
      </c>
      <c r="J41" s="37">
        <v>11434.083333333332</v>
      </c>
      <c r="K41" s="28">
        <v>11248.95</v>
      </c>
      <c r="L41" s="28">
        <v>11040.5</v>
      </c>
      <c r="M41" s="28">
        <v>3.90273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4533.5</v>
      </c>
      <c r="D42" s="37">
        <v>4645.833333333333</v>
      </c>
      <c r="E42" s="37">
        <v>4342.6666666666661</v>
      </c>
      <c r="F42" s="37">
        <v>4151.833333333333</v>
      </c>
      <c r="G42" s="37">
        <v>3848.6666666666661</v>
      </c>
      <c r="H42" s="37">
        <v>4836.6666666666661</v>
      </c>
      <c r="I42" s="37">
        <v>5139.8333333333321</v>
      </c>
      <c r="J42" s="37">
        <v>5330.6666666666661</v>
      </c>
      <c r="K42" s="28">
        <v>4949</v>
      </c>
      <c r="L42" s="28">
        <v>4455</v>
      </c>
      <c r="M42" s="28">
        <v>0.60046999999999995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2174.4</v>
      </c>
      <c r="D43" s="37">
        <v>2159.8166666666671</v>
      </c>
      <c r="E43" s="37">
        <v>2138.6833333333343</v>
      </c>
      <c r="F43" s="37">
        <v>2102.9666666666672</v>
      </c>
      <c r="G43" s="37">
        <v>2081.8333333333344</v>
      </c>
      <c r="H43" s="37">
        <v>2195.5333333333342</v>
      </c>
      <c r="I43" s="37">
        <v>2216.6666666666665</v>
      </c>
      <c r="J43" s="37">
        <v>2252.3833333333341</v>
      </c>
      <c r="K43" s="28">
        <v>2180.9499999999998</v>
      </c>
      <c r="L43" s="28">
        <v>2124.1</v>
      </c>
      <c r="M43" s="28">
        <v>1.9475499999999999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268.60000000000002</v>
      </c>
      <c r="D44" s="37">
        <v>269.13333333333338</v>
      </c>
      <c r="E44" s="37">
        <v>263.51666666666677</v>
      </c>
      <c r="F44" s="37">
        <v>258.43333333333339</v>
      </c>
      <c r="G44" s="37">
        <v>252.81666666666678</v>
      </c>
      <c r="H44" s="37">
        <v>274.21666666666675</v>
      </c>
      <c r="I44" s="37">
        <v>279.83333333333343</v>
      </c>
      <c r="J44" s="37">
        <v>284.91666666666674</v>
      </c>
      <c r="K44" s="28">
        <v>274.75</v>
      </c>
      <c r="L44" s="28">
        <v>264.05</v>
      </c>
      <c r="M44" s="28">
        <v>97.300219999999996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101.15</v>
      </c>
      <c r="D45" s="37">
        <v>100.88333333333333</v>
      </c>
      <c r="E45" s="37">
        <v>99.966666666666654</v>
      </c>
      <c r="F45" s="37">
        <v>98.783333333333331</v>
      </c>
      <c r="G45" s="37">
        <v>97.86666666666666</v>
      </c>
      <c r="H45" s="37">
        <v>102.06666666666665</v>
      </c>
      <c r="I45" s="37">
        <v>102.98333333333333</v>
      </c>
      <c r="J45" s="37">
        <v>104.16666666666664</v>
      </c>
      <c r="K45" s="28">
        <v>101.8</v>
      </c>
      <c r="L45" s="28">
        <v>99.7</v>
      </c>
      <c r="M45" s="28">
        <v>164.13604000000001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44.1</v>
      </c>
      <c r="D46" s="37">
        <v>44.333333333333336</v>
      </c>
      <c r="E46" s="37">
        <v>43.766666666666673</v>
      </c>
      <c r="F46" s="37">
        <v>43.433333333333337</v>
      </c>
      <c r="G46" s="37">
        <v>42.866666666666674</v>
      </c>
      <c r="H46" s="37">
        <v>44.666666666666671</v>
      </c>
      <c r="I46" s="37">
        <v>45.233333333333334</v>
      </c>
      <c r="J46" s="37">
        <v>45.56666666666667</v>
      </c>
      <c r="K46" s="28">
        <v>44.9</v>
      </c>
      <c r="L46" s="28">
        <v>44</v>
      </c>
      <c r="M46" s="28">
        <v>13.58709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1679.65</v>
      </c>
      <c r="D47" s="37">
        <v>1680.9166666666667</v>
      </c>
      <c r="E47" s="37">
        <v>1662.8333333333335</v>
      </c>
      <c r="F47" s="37">
        <v>1646.0166666666667</v>
      </c>
      <c r="G47" s="37">
        <v>1627.9333333333334</v>
      </c>
      <c r="H47" s="37">
        <v>1697.7333333333336</v>
      </c>
      <c r="I47" s="37">
        <v>1715.8166666666671</v>
      </c>
      <c r="J47" s="37">
        <v>1732.6333333333337</v>
      </c>
      <c r="K47" s="28">
        <v>1699</v>
      </c>
      <c r="L47" s="28">
        <v>1664.1</v>
      </c>
      <c r="M47" s="28">
        <v>3.4182000000000001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568.85</v>
      </c>
      <c r="D48" s="37">
        <v>572.03333333333342</v>
      </c>
      <c r="E48" s="37">
        <v>561.86666666666679</v>
      </c>
      <c r="F48" s="37">
        <v>554.88333333333333</v>
      </c>
      <c r="G48" s="37">
        <v>544.7166666666667</v>
      </c>
      <c r="H48" s="37">
        <v>579.01666666666688</v>
      </c>
      <c r="I48" s="37">
        <v>589.18333333333362</v>
      </c>
      <c r="J48" s="37">
        <v>596.16666666666697</v>
      </c>
      <c r="K48" s="28">
        <v>582.20000000000005</v>
      </c>
      <c r="L48" s="28">
        <v>565.04999999999995</v>
      </c>
      <c r="M48" s="28">
        <v>10.595219999999999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236.1</v>
      </c>
      <c r="D49" s="37">
        <v>236</v>
      </c>
      <c r="E49" s="37">
        <v>234.3</v>
      </c>
      <c r="F49" s="37">
        <v>232.5</v>
      </c>
      <c r="G49" s="37">
        <v>230.8</v>
      </c>
      <c r="H49" s="37">
        <v>237.8</v>
      </c>
      <c r="I49" s="37">
        <v>239.5</v>
      </c>
      <c r="J49" s="37">
        <v>241.3</v>
      </c>
      <c r="K49" s="28">
        <v>237.7</v>
      </c>
      <c r="L49" s="28">
        <v>234.2</v>
      </c>
      <c r="M49" s="28">
        <v>67.275409999999994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655.55</v>
      </c>
      <c r="D50" s="37">
        <v>652.65</v>
      </c>
      <c r="E50" s="37">
        <v>647.25</v>
      </c>
      <c r="F50" s="37">
        <v>638.95000000000005</v>
      </c>
      <c r="G50" s="37">
        <v>633.55000000000007</v>
      </c>
      <c r="H50" s="37">
        <v>660.94999999999993</v>
      </c>
      <c r="I50" s="37">
        <v>666.3499999999998</v>
      </c>
      <c r="J50" s="37">
        <v>674.64999999999986</v>
      </c>
      <c r="K50" s="28">
        <v>658.05</v>
      </c>
      <c r="L50" s="28">
        <v>644.35</v>
      </c>
      <c r="M50" s="28">
        <v>12.14583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46.15</v>
      </c>
      <c r="D51" s="37">
        <v>46.083333333333336</v>
      </c>
      <c r="E51" s="37">
        <v>45.716666666666669</v>
      </c>
      <c r="F51" s="37">
        <v>45.283333333333331</v>
      </c>
      <c r="G51" s="37">
        <v>44.916666666666664</v>
      </c>
      <c r="H51" s="37">
        <v>46.516666666666673</v>
      </c>
      <c r="I51" s="37">
        <v>46.883333333333333</v>
      </c>
      <c r="J51" s="37">
        <v>47.316666666666677</v>
      </c>
      <c r="K51" s="28">
        <v>46.45</v>
      </c>
      <c r="L51" s="28">
        <v>45.65</v>
      </c>
      <c r="M51" s="28">
        <v>124.44297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316.39999999999998</v>
      </c>
      <c r="D52" s="37">
        <v>316.61666666666667</v>
      </c>
      <c r="E52" s="37">
        <v>313.38333333333333</v>
      </c>
      <c r="F52" s="37">
        <v>310.36666666666667</v>
      </c>
      <c r="G52" s="37">
        <v>307.13333333333333</v>
      </c>
      <c r="H52" s="37">
        <v>319.63333333333333</v>
      </c>
      <c r="I52" s="37">
        <v>322.86666666666667</v>
      </c>
      <c r="J52" s="37">
        <v>325.88333333333333</v>
      </c>
      <c r="K52" s="28">
        <v>319.85000000000002</v>
      </c>
      <c r="L52" s="28">
        <v>313.60000000000002</v>
      </c>
      <c r="M52" s="28">
        <v>22.515879999999999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687.8</v>
      </c>
      <c r="D53" s="37">
        <v>683.9666666666667</v>
      </c>
      <c r="E53" s="37">
        <v>678.83333333333337</v>
      </c>
      <c r="F53" s="37">
        <v>669.86666666666667</v>
      </c>
      <c r="G53" s="37">
        <v>664.73333333333335</v>
      </c>
      <c r="H53" s="37">
        <v>692.93333333333339</v>
      </c>
      <c r="I53" s="37">
        <v>698.06666666666661</v>
      </c>
      <c r="J53" s="37">
        <v>707.03333333333342</v>
      </c>
      <c r="K53" s="28">
        <v>689.1</v>
      </c>
      <c r="L53" s="28">
        <v>675</v>
      </c>
      <c r="M53" s="28">
        <v>50.117980000000003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310.2</v>
      </c>
      <c r="D54" s="37">
        <v>311.13333333333327</v>
      </c>
      <c r="E54" s="37">
        <v>307.11666666666656</v>
      </c>
      <c r="F54" s="37">
        <v>304.0333333333333</v>
      </c>
      <c r="G54" s="37">
        <v>300.01666666666659</v>
      </c>
      <c r="H54" s="37">
        <v>314.21666666666653</v>
      </c>
      <c r="I54" s="37">
        <v>318.23333333333329</v>
      </c>
      <c r="J54" s="37">
        <v>321.31666666666649</v>
      </c>
      <c r="K54" s="28">
        <v>315.14999999999998</v>
      </c>
      <c r="L54" s="28">
        <v>308.05</v>
      </c>
      <c r="M54" s="28">
        <v>29.281009999999998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15523</v>
      </c>
      <c r="D55" s="37">
        <v>15237.666666666666</v>
      </c>
      <c r="E55" s="37">
        <v>14845.333333333332</v>
      </c>
      <c r="F55" s="37">
        <v>14167.666666666666</v>
      </c>
      <c r="G55" s="37">
        <v>13775.333333333332</v>
      </c>
      <c r="H55" s="37">
        <v>15915.333333333332</v>
      </c>
      <c r="I55" s="37">
        <v>16307.666666666664</v>
      </c>
      <c r="J55" s="37">
        <v>16985.333333333332</v>
      </c>
      <c r="K55" s="28">
        <v>15630</v>
      </c>
      <c r="L55" s="28">
        <v>14560</v>
      </c>
      <c r="M55" s="28">
        <v>1.28714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3404.15</v>
      </c>
      <c r="D56" s="37">
        <v>3406.5833333333335</v>
      </c>
      <c r="E56" s="37">
        <v>3357.5666666666671</v>
      </c>
      <c r="F56" s="37">
        <v>3310.9833333333336</v>
      </c>
      <c r="G56" s="37">
        <v>3261.9666666666672</v>
      </c>
      <c r="H56" s="37">
        <v>3453.166666666667</v>
      </c>
      <c r="I56" s="37">
        <v>3502.1833333333334</v>
      </c>
      <c r="J56" s="37">
        <v>3548.7666666666669</v>
      </c>
      <c r="K56" s="28">
        <v>3455.6</v>
      </c>
      <c r="L56" s="28">
        <v>3360</v>
      </c>
      <c r="M56" s="28">
        <v>3.74478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186.25</v>
      </c>
      <c r="D57" s="37">
        <v>185.80000000000004</v>
      </c>
      <c r="E57" s="37">
        <v>184.50000000000009</v>
      </c>
      <c r="F57" s="37">
        <v>182.75000000000006</v>
      </c>
      <c r="G57" s="37">
        <v>181.4500000000001</v>
      </c>
      <c r="H57" s="37">
        <v>187.55000000000007</v>
      </c>
      <c r="I57" s="37">
        <v>188.85000000000002</v>
      </c>
      <c r="J57" s="37">
        <v>190.60000000000005</v>
      </c>
      <c r="K57" s="28">
        <v>187.1</v>
      </c>
      <c r="L57" s="28">
        <v>184.05</v>
      </c>
      <c r="M57" s="28">
        <v>47.915970000000002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638.85</v>
      </c>
      <c r="D58" s="37">
        <v>633.93333333333339</v>
      </c>
      <c r="E58" s="37">
        <v>627.06666666666683</v>
      </c>
      <c r="F58" s="37">
        <v>615.28333333333342</v>
      </c>
      <c r="G58" s="37">
        <v>608.41666666666686</v>
      </c>
      <c r="H58" s="37">
        <v>645.71666666666681</v>
      </c>
      <c r="I58" s="37">
        <v>652.58333333333337</v>
      </c>
      <c r="J58" s="37">
        <v>664.36666666666679</v>
      </c>
      <c r="K58" s="28">
        <v>640.79999999999995</v>
      </c>
      <c r="L58" s="28">
        <v>622.15</v>
      </c>
      <c r="M58" s="28">
        <v>19.610399999999998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947.65</v>
      </c>
      <c r="D59" s="37">
        <v>944.15</v>
      </c>
      <c r="E59" s="37">
        <v>926.4</v>
      </c>
      <c r="F59" s="37">
        <v>905.15</v>
      </c>
      <c r="G59" s="37">
        <v>887.4</v>
      </c>
      <c r="H59" s="37">
        <v>965.4</v>
      </c>
      <c r="I59" s="37">
        <v>983.15</v>
      </c>
      <c r="J59" s="37">
        <v>1004.4</v>
      </c>
      <c r="K59" s="28">
        <v>961.9</v>
      </c>
      <c r="L59" s="28">
        <v>922.9</v>
      </c>
      <c r="M59" s="28">
        <v>24.550889999999999</v>
      </c>
      <c r="N59" s="1"/>
      <c r="O59" s="1"/>
    </row>
    <row r="60" spans="1:15" ht="12.75" customHeight="1">
      <c r="A60" s="53">
        <v>51</v>
      </c>
      <c r="B60" s="28" t="s">
        <v>1097</v>
      </c>
      <c r="C60" s="28">
        <v>1500.15</v>
      </c>
      <c r="D60" s="37">
        <v>1488.3833333333332</v>
      </c>
      <c r="E60" s="37">
        <v>1461.9666666666665</v>
      </c>
      <c r="F60" s="37">
        <v>1423.7833333333333</v>
      </c>
      <c r="G60" s="37">
        <v>1397.3666666666666</v>
      </c>
      <c r="H60" s="37">
        <v>1526.5666666666664</v>
      </c>
      <c r="I60" s="37">
        <v>1552.9833333333333</v>
      </c>
      <c r="J60" s="37">
        <v>1591.1666666666663</v>
      </c>
      <c r="K60" s="28">
        <v>1514.8</v>
      </c>
      <c r="L60" s="28">
        <v>1450.2</v>
      </c>
      <c r="M60" s="28">
        <v>1.3202400000000001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188.75</v>
      </c>
      <c r="D61" s="37">
        <v>187.54999999999998</v>
      </c>
      <c r="E61" s="37">
        <v>184.84999999999997</v>
      </c>
      <c r="F61" s="37">
        <v>180.95</v>
      </c>
      <c r="G61" s="37">
        <v>178.24999999999997</v>
      </c>
      <c r="H61" s="37">
        <v>191.44999999999996</v>
      </c>
      <c r="I61" s="37">
        <v>194.14999999999995</v>
      </c>
      <c r="J61" s="37">
        <v>198.04999999999995</v>
      </c>
      <c r="K61" s="28">
        <v>190.25</v>
      </c>
      <c r="L61" s="28">
        <v>183.65</v>
      </c>
      <c r="M61" s="28">
        <v>168.56241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3662.25</v>
      </c>
      <c r="D62" s="37">
        <v>3668.6166666666668</v>
      </c>
      <c r="E62" s="37">
        <v>3631.2333333333336</v>
      </c>
      <c r="F62" s="37">
        <v>3600.2166666666667</v>
      </c>
      <c r="G62" s="37">
        <v>3562.8333333333335</v>
      </c>
      <c r="H62" s="37">
        <v>3699.6333333333337</v>
      </c>
      <c r="I62" s="37">
        <v>3737.0166666666669</v>
      </c>
      <c r="J62" s="37">
        <v>3768.0333333333338</v>
      </c>
      <c r="K62" s="28">
        <v>3706</v>
      </c>
      <c r="L62" s="28">
        <v>3637.6</v>
      </c>
      <c r="M62" s="28">
        <v>3.9897300000000002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1492</v>
      </c>
      <c r="D63" s="37">
        <v>1496.6499999999999</v>
      </c>
      <c r="E63" s="37">
        <v>1481.3499999999997</v>
      </c>
      <c r="F63" s="37">
        <v>1470.6999999999998</v>
      </c>
      <c r="G63" s="37">
        <v>1455.3999999999996</v>
      </c>
      <c r="H63" s="37">
        <v>1507.2999999999997</v>
      </c>
      <c r="I63" s="37">
        <v>1522.6</v>
      </c>
      <c r="J63" s="37">
        <v>1533.2499999999998</v>
      </c>
      <c r="K63" s="28">
        <v>1511.95</v>
      </c>
      <c r="L63" s="28">
        <v>1486</v>
      </c>
      <c r="M63" s="28">
        <v>2.4759799999999998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617.95000000000005</v>
      </c>
      <c r="D64" s="37">
        <v>614.6</v>
      </c>
      <c r="E64" s="37">
        <v>608.45000000000005</v>
      </c>
      <c r="F64" s="37">
        <v>598.95000000000005</v>
      </c>
      <c r="G64" s="37">
        <v>592.80000000000007</v>
      </c>
      <c r="H64" s="37">
        <v>624.1</v>
      </c>
      <c r="I64" s="37">
        <v>630.24999999999989</v>
      </c>
      <c r="J64" s="37">
        <v>639.75</v>
      </c>
      <c r="K64" s="28">
        <v>620.75</v>
      </c>
      <c r="L64" s="28">
        <v>605.1</v>
      </c>
      <c r="M64" s="28">
        <v>9.3232599999999994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964.3</v>
      </c>
      <c r="D65" s="37">
        <v>953.43333333333339</v>
      </c>
      <c r="E65" s="37">
        <v>938.86666666666679</v>
      </c>
      <c r="F65" s="37">
        <v>913.43333333333339</v>
      </c>
      <c r="G65" s="37">
        <v>898.86666666666679</v>
      </c>
      <c r="H65" s="37">
        <v>978.86666666666679</v>
      </c>
      <c r="I65" s="37">
        <v>993.43333333333339</v>
      </c>
      <c r="J65" s="37">
        <v>1018.8666666666668</v>
      </c>
      <c r="K65" s="28">
        <v>968</v>
      </c>
      <c r="L65" s="28">
        <v>928</v>
      </c>
      <c r="M65" s="28">
        <v>9.8293900000000001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345.8</v>
      </c>
      <c r="D66" s="37">
        <v>343.88333333333338</v>
      </c>
      <c r="E66" s="37">
        <v>339.51666666666677</v>
      </c>
      <c r="F66" s="37">
        <v>333.23333333333341</v>
      </c>
      <c r="G66" s="37">
        <v>328.86666666666679</v>
      </c>
      <c r="H66" s="37">
        <v>350.16666666666674</v>
      </c>
      <c r="I66" s="37">
        <v>354.53333333333342</v>
      </c>
      <c r="J66" s="37">
        <v>360.81666666666672</v>
      </c>
      <c r="K66" s="28">
        <v>348.25</v>
      </c>
      <c r="L66" s="28">
        <v>337.6</v>
      </c>
      <c r="M66" s="28">
        <v>11.210940000000001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1022.1</v>
      </c>
      <c r="D67" s="37">
        <v>1013.0333333333333</v>
      </c>
      <c r="E67" s="37">
        <v>998.06666666666661</v>
      </c>
      <c r="F67" s="37">
        <v>974.0333333333333</v>
      </c>
      <c r="G67" s="37">
        <v>959.06666666666661</v>
      </c>
      <c r="H67" s="37">
        <v>1037.0666666666666</v>
      </c>
      <c r="I67" s="37">
        <v>1052.0333333333333</v>
      </c>
      <c r="J67" s="37">
        <v>1076.0666666666666</v>
      </c>
      <c r="K67" s="28">
        <v>1028</v>
      </c>
      <c r="L67" s="28">
        <v>989</v>
      </c>
      <c r="M67" s="28">
        <v>7.75732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318.55</v>
      </c>
      <c r="D68" s="37">
        <v>317</v>
      </c>
      <c r="E68" s="37">
        <v>314.75</v>
      </c>
      <c r="F68" s="37">
        <v>310.95</v>
      </c>
      <c r="G68" s="37">
        <v>308.7</v>
      </c>
      <c r="H68" s="37">
        <v>320.8</v>
      </c>
      <c r="I68" s="37">
        <v>323.05</v>
      </c>
      <c r="J68" s="37">
        <v>326.85000000000002</v>
      </c>
      <c r="K68" s="28">
        <v>319.25</v>
      </c>
      <c r="L68" s="28">
        <v>313.2</v>
      </c>
      <c r="M68" s="28">
        <v>31.641349999999999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501.2</v>
      </c>
      <c r="D69" s="37">
        <v>504.06666666666661</v>
      </c>
      <c r="E69" s="37">
        <v>495.23333333333323</v>
      </c>
      <c r="F69" s="37">
        <v>489.26666666666665</v>
      </c>
      <c r="G69" s="37">
        <v>480.43333333333328</v>
      </c>
      <c r="H69" s="37">
        <v>510.03333333333319</v>
      </c>
      <c r="I69" s="37">
        <v>518.86666666666656</v>
      </c>
      <c r="J69" s="37">
        <v>524.83333333333314</v>
      </c>
      <c r="K69" s="28">
        <v>512.9</v>
      </c>
      <c r="L69" s="28">
        <v>498.1</v>
      </c>
      <c r="M69" s="28">
        <v>16.989989999999999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1289.55</v>
      </c>
      <c r="D70" s="37">
        <v>1297.6166666666666</v>
      </c>
      <c r="E70" s="37">
        <v>1273.3833333333332</v>
      </c>
      <c r="F70" s="37">
        <v>1257.2166666666667</v>
      </c>
      <c r="G70" s="37">
        <v>1232.9833333333333</v>
      </c>
      <c r="H70" s="37">
        <v>1313.7833333333331</v>
      </c>
      <c r="I70" s="37">
        <v>1338.0166666666662</v>
      </c>
      <c r="J70" s="37">
        <v>1354.1833333333329</v>
      </c>
      <c r="K70" s="28">
        <v>1321.85</v>
      </c>
      <c r="L70" s="28">
        <v>1281.45</v>
      </c>
      <c r="M70" s="28">
        <v>1.671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1795.05</v>
      </c>
      <c r="D71" s="37">
        <v>1790.5999999999997</v>
      </c>
      <c r="E71" s="37">
        <v>1772.5499999999993</v>
      </c>
      <c r="F71" s="37">
        <v>1750.0499999999995</v>
      </c>
      <c r="G71" s="37">
        <v>1731.9999999999991</v>
      </c>
      <c r="H71" s="37">
        <v>1813.0999999999995</v>
      </c>
      <c r="I71" s="37">
        <v>1831.15</v>
      </c>
      <c r="J71" s="37">
        <v>1853.6499999999996</v>
      </c>
      <c r="K71" s="28">
        <v>1808.65</v>
      </c>
      <c r="L71" s="28">
        <v>1768.1</v>
      </c>
      <c r="M71" s="28">
        <v>7.0613700000000001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3583.35</v>
      </c>
      <c r="D72" s="37">
        <v>3576.1166666666668</v>
      </c>
      <c r="E72" s="37">
        <v>3552.2333333333336</v>
      </c>
      <c r="F72" s="37">
        <v>3521.1166666666668</v>
      </c>
      <c r="G72" s="37">
        <v>3497.2333333333336</v>
      </c>
      <c r="H72" s="37">
        <v>3607.2333333333336</v>
      </c>
      <c r="I72" s="37">
        <v>3631.1166666666668</v>
      </c>
      <c r="J72" s="37">
        <v>3662.2333333333336</v>
      </c>
      <c r="K72" s="28">
        <v>3600</v>
      </c>
      <c r="L72" s="28">
        <v>3545</v>
      </c>
      <c r="M72" s="28">
        <v>4.0464700000000002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3650.9</v>
      </c>
      <c r="D73" s="37">
        <v>3656.7833333333333</v>
      </c>
      <c r="E73" s="37">
        <v>3589.2666666666664</v>
      </c>
      <c r="F73" s="37">
        <v>3527.6333333333332</v>
      </c>
      <c r="G73" s="37">
        <v>3460.1166666666663</v>
      </c>
      <c r="H73" s="37">
        <v>3718.4166666666665</v>
      </c>
      <c r="I73" s="37">
        <v>3785.9333333333338</v>
      </c>
      <c r="J73" s="37">
        <v>3847.5666666666666</v>
      </c>
      <c r="K73" s="28">
        <v>3724.3</v>
      </c>
      <c r="L73" s="28">
        <v>3595.15</v>
      </c>
      <c r="M73" s="28">
        <v>3.00603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2181.9</v>
      </c>
      <c r="D74" s="37">
        <v>2176.7833333333333</v>
      </c>
      <c r="E74" s="37">
        <v>2118.5666666666666</v>
      </c>
      <c r="F74" s="37">
        <v>2055.2333333333331</v>
      </c>
      <c r="G74" s="37">
        <v>1997.0166666666664</v>
      </c>
      <c r="H74" s="37">
        <v>2240.1166666666668</v>
      </c>
      <c r="I74" s="37">
        <v>2298.333333333333</v>
      </c>
      <c r="J74" s="37">
        <v>2361.666666666667</v>
      </c>
      <c r="K74" s="28">
        <v>2235</v>
      </c>
      <c r="L74" s="28">
        <v>2113.4499999999998</v>
      </c>
      <c r="M74" s="28">
        <v>3.8054100000000002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4364.3500000000004</v>
      </c>
      <c r="D75" s="37">
        <v>4369.166666666667</v>
      </c>
      <c r="E75" s="37">
        <v>4329.5833333333339</v>
      </c>
      <c r="F75" s="37">
        <v>4294.8166666666666</v>
      </c>
      <c r="G75" s="37">
        <v>4255.2333333333336</v>
      </c>
      <c r="H75" s="37">
        <v>4403.9333333333343</v>
      </c>
      <c r="I75" s="37">
        <v>4443.5166666666682</v>
      </c>
      <c r="J75" s="37">
        <v>4478.2833333333347</v>
      </c>
      <c r="K75" s="28">
        <v>4408.75</v>
      </c>
      <c r="L75" s="28">
        <v>4334.3999999999996</v>
      </c>
      <c r="M75" s="28">
        <v>3.8114699999999999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2886.6</v>
      </c>
      <c r="D76" s="37">
        <v>2879.85</v>
      </c>
      <c r="E76" s="37">
        <v>2836.75</v>
      </c>
      <c r="F76" s="37">
        <v>2786.9</v>
      </c>
      <c r="G76" s="37">
        <v>2743.8</v>
      </c>
      <c r="H76" s="37">
        <v>2929.7</v>
      </c>
      <c r="I76" s="37">
        <v>2972.7999999999993</v>
      </c>
      <c r="J76" s="37">
        <v>3022.6499999999996</v>
      </c>
      <c r="K76" s="28">
        <v>2922.95</v>
      </c>
      <c r="L76" s="28">
        <v>2830</v>
      </c>
      <c r="M76" s="28">
        <v>8.5625800000000005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410.1</v>
      </c>
      <c r="D77" s="37">
        <v>408.8</v>
      </c>
      <c r="E77" s="37">
        <v>405.6</v>
      </c>
      <c r="F77" s="37">
        <v>401.1</v>
      </c>
      <c r="G77" s="37">
        <v>397.90000000000003</v>
      </c>
      <c r="H77" s="37">
        <v>413.3</v>
      </c>
      <c r="I77" s="37">
        <v>416.49999999999994</v>
      </c>
      <c r="J77" s="37">
        <v>421</v>
      </c>
      <c r="K77" s="28">
        <v>412</v>
      </c>
      <c r="L77" s="28">
        <v>404.3</v>
      </c>
      <c r="M77" s="28">
        <v>1.4963200000000001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1458.85</v>
      </c>
      <c r="D78" s="37">
        <v>1479.3166666666666</v>
      </c>
      <c r="E78" s="37">
        <v>1428.5333333333333</v>
      </c>
      <c r="F78" s="37">
        <v>1398.2166666666667</v>
      </c>
      <c r="G78" s="37">
        <v>1347.4333333333334</v>
      </c>
      <c r="H78" s="37">
        <v>1509.6333333333332</v>
      </c>
      <c r="I78" s="37">
        <v>1560.4166666666665</v>
      </c>
      <c r="J78" s="37">
        <v>1590.7333333333331</v>
      </c>
      <c r="K78" s="28">
        <v>1530.1</v>
      </c>
      <c r="L78" s="28">
        <v>1449</v>
      </c>
      <c r="M78" s="28">
        <v>5.5907799999999996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139.35</v>
      </c>
      <c r="D79" s="37">
        <v>139.33333333333334</v>
      </c>
      <c r="E79" s="37">
        <v>138.26666666666668</v>
      </c>
      <c r="F79" s="37">
        <v>137.18333333333334</v>
      </c>
      <c r="G79" s="37">
        <v>136.11666666666667</v>
      </c>
      <c r="H79" s="37">
        <v>140.41666666666669</v>
      </c>
      <c r="I79" s="37">
        <v>141.48333333333335</v>
      </c>
      <c r="J79" s="37">
        <v>142.56666666666669</v>
      </c>
      <c r="K79" s="28">
        <v>140.4</v>
      </c>
      <c r="L79" s="28">
        <v>138.25</v>
      </c>
      <c r="M79" s="28">
        <v>8.8786400000000008</v>
      </c>
      <c r="N79" s="1"/>
      <c r="O79" s="1"/>
    </row>
    <row r="80" spans="1:15" ht="12.75" customHeight="1">
      <c r="A80" s="53">
        <v>71</v>
      </c>
      <c r="B80" s="28" t="s">
        <v>1098</v>
      </c>
      <c r="C80" s="28">
        <v>1427.45</v>
      </c>
      <c r="D80" s="37">
        <v>1429.2833333333335</v>
      </c>
      <c r="E80" s="37">
        <v>1393.8166666666671</v>
      </c>
      <c r="F80" s="37">
        <v>1360.1833333333336</v>
      </c>
      <c r="G80" s="37">
        <v>1324.7166666666672</v>
      </c>
      <c r="H80" s="37">
        <v>1462.916666666667</v>
      </c>
      <c r="I80" s="37">
        <v>1498.3833333333337</v>
      </c>
      <c r="J80" s="37">
        <v>1532.0166666666669</v>
      </c>
      <c r="K80" s="28">
        <v>1464.75</v>
      </c>
      <c r="L80" s="28">
        <v>1395.65</v>
      </c>
      <c r="M80" s="28">
        <v>3.8269700000000002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91.6</v>
      </c>
      <c r="D81" s="37">
        <v>91.483333333333334</v>
      </c>
      <c r="E81" s="37">
        <v>90.616666666666674</v>
      </c>
      <c r="F81" s="37">
        <v>89.63333333333334</v>
      </c>
      <c r="G81" s="37">
        <v>88.76666666666668</v>
      </c>
      <c r="H81" s="37">
        <v>92.466666666666669</v>
      </c>
      <c r="I81" s="37">
        <v>93.333333333333314</v>
      </c>
      <c r="J81" s="37">
        <v>94.316666666666663</v>
      </c>
      <c r="K81" s="28">
        <v>92.35</v>
      </c>
      <c r="L81" s="28">
        <v>90.5</v>
      </c>
      <c r="M81" s="28">
        <v>86.296949999999995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233.65</v>
      </c>
      <c r="D82" s="37">
        <v>232.1</v>
      </c>
      <c r="E82" s="37">
        <v>229.7</v>
      </c>
      <c r="F82" s="37">
        <v>225.75</v>
      </c>
      <c r="G82" s="37">
        <v>223.35</v>
      </c>
      <c r="H82" s="37">
        <v>236.04999999999998</v>
      </c>
      <c r="I82" s="37">
        <v>238.45000000000002</v>
      </c>
      <c r="J82" s="37">
        <v>242.39999999999998</v>
      </c>
      <c r="K82" s="28">
        <v>234.5</v>
      </c>
      <c r="L82" s="28">
        <v>228.15</v>
      </c>
      <c r="M82" s="28">
        <v>3.1762700000000001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139.25</v>
      </c>
      <c r="D83" s="37">
        <v>138.23333333333332</v>
      </c>
      <c r="E83" s="37">
        <v>136.51666666666665</v>
      </c>
      <c r="F83" s="37">
        <v>133.78333333333333</v>
      </c>
      <c r="G83" s="37">
        <v>132.06666666666666</v>
      </c>
      <c r="H83" s="37">
        <v>140.96666666666664</v>
      </c>
      <c r="I83" s="37">
        <v>142.68333333333328</v>
      </c>
      <c r="J83" s="37">
        <v>145.41666666666663</v>
      </c>
      <c r="K83" s="28">
        <v>139.94999999999999</v>
      </c>
      <c r="L83" s="28">
        <v>135.5</v>
      </c>
      <c r="M83" s="28">
        <v>99.213750000000005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2655.25</v>
      </c>
      <c r="D84" s="37">
        <v>2661.0166666666669</v>
      </c>
      <c r="E84" s="37">
        <v>2622.0333333333338</v>
      </c>
      <c r="F84" s="37">
        <v>2588.8166666666671</v>
      </c>
      <c r="G84" s="37">
        <v>2549.8333333333339</v>
      </c>
      <c r="H84" s="37">
        <v>2694.2333333333336</v>
      </c>
      <c r="I84" s="37">
        <v>2733.2166666666662</v>
      </c>
      <c r="J84" s="37">
        <v>2766.4333333333334</v>
      </c>
      <c r="K84" s="28">
        <v>2700</v>
      </c>
      <c r="L84" s="28">
        <v>2627.8</v>
      </c>
      <c r="M84" s="28">
        <v>3.4714800000000001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389.25</v>
      </c>
      <c r="D85" s="37">
        <v>386.8</v>
      </c>
      <c r="E85" s="37">
        <v>383.45000000000005</v>
      </c>
      <c r="F85" s="37">
        <v>377.65000000000003</v>
      </c>
      <c r="G85" s="37">
        <v>374.30000000000007</v>
      </c>
      <c r="H85" s="37">
        <v>392.6</v>
      </c>
      <c r="I85" s="37">
        <v>395.95000000000005</v>
      </c>
      <c r="J85" s="37">
        <v>401.75</v>
      </c>
      <c r="K85" s="28">
        <v>390.15</v>
      </c>
      <c r="L85" s="28">
        <v>381</v>
      </c>
      <c r="M85" s="28">
        <v>5.1992099999999999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766.9</v>
      </c>
      <c r="D86" s="37">
        <v>773</v>
      </c>
      <c r="E86" s="37">
        <v>758</v>
      </c>
      <c r="F86" s="37">
        <v>749.1</v>
      </c>
      <c r="G86" s="37">
        <v>734.1</v>
      </c>
      <c r="H86" s="37">
        <v>781.9</v>
      </c>
      <c r="I86" s="37">
        <v>796.9</v>
      </c>
      <c r="J86" s="37">
        <v>805.8</v>
      </c>
      <c r="K86" s="28">
        <v>788</v>
      </c>
      <c r="L86" s="28">
        <v>764.1</v>
      </c>
      <c r="M86" s="28">
        <v>13.06038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1211.3499999999999</v>
      </c>
      <c r="D87" s="37">
        <v>1202.8333333333333</v>
      </c>
      <c r="E87" s="37">
        <v>1188.6666666666665</v>
      </c>
      <c r="F87" s="37">
        <v>1165.9833333333333</v>
      </c>
      <c r="G87" s="37">
        <v>1151.8166666666666</v>
      </c>
      <c r="H87" s="37">
        <v>1225.5166666666664</v>
      </c>
      <c r="I87" s="37">
        <v>1239.6833333333329</v>
      </c>
      <c r="J87" s="37">
        <v>1262.3666666666663</v>
      </c>
      <c r="K87" s="28">
        <v>1217</v>
      </c>
      <c r="L87" s="28">
        <v>1180.1500000000001</v>
      </c>
      <c r="M87" s="28">
        <v>5.5400700000000001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1323.25</v>
      </c>
      <c r="D88" s="37">
        <v>1333.9833333333333</v>
      </c>
      <c r="E88" s="37">
        <v>1308.0666666666666</v>
      </c>
      <c r="F88" s="37">
        <v>1292.8833333333332</v>
      </c>
      <c r="G88" s="37">
        <v>1266.9666666666665</v>
      </c>
      <c r="H88" s="37">
        <v>1349.1666666666667</v>
      </c>
      <c r="I88" s="37">
        <v>1375.0833333333333</v>
      </c>
      <c r="J88" s="37">
        <v>1390.2666666666669</v>
      </c>
      <c r="K88" s="28">
        <v>1359.9</v>
      </c>
      <c r="L88" s="28">
        <v>1318.8</v>
      </c>
      <c r="M88" s="28">
        <v>15.499750000000001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419.45</v>
      </c>
      <c r="D89" s="37">
        <v>422.8</v>
      </c>
      <c r="E89" s="37">
        <v>412.85</v>
      </c>
      <c r="F89" s="37">
        <v>406.25</v>
      </c>
      <c r="G89" s="37">
        <v>396.3</v>
      </c>
      <c r="H89" s="37">
        <v>429.40000000000003</v>
      </c>
      <c r="I89" s="37">
        <v>439.34999999999997</v>
      </c>
      <c r="J89" s="37">
        <v>445.95000000000005</v>
      </c>
      <c r="K89" s="28">
        <v>432.75</v>
      </c>
      <c r="L89" s="28">
        <v>416.2</v>
      </c>
      <c r="M89" s="28">
        <v>11.36195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216.4</v>
      </c>
      <c r="D90" s="37">
        <v>215.41666666666666</v>
      </c>
      <c r="E90" s="37">
        <v>211.43333333333331</v>
      </c>
      <c r="F90" s="37">
        <v>206.46666666666664</v>
      </c>
      <c r="G90" s="37">
        <v>202.48333333333329</v>
      </c>
      <c r="H90" s="37">
        <v>220.38333333333333</v>
      </c>
      <c r="I90" s="37">
        <v>224.36666666666667</v>
      </c>
      <c r="J90" s="37">
        <v>229.33333333333334</v>
      </c>
      <c r="K90" s="28">
        <v>219.4</v>
      </c>
      <c r="L90" s="28">
        <v>210.45</v>
      </c>
      <c r="M90" s="28">
        <v>10.404030000000001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987.55</v>
      </c>
      <c r="D91" s="37">
        <v>990.93333333333339</v>
      </c>
      <c r="E91" s="37">
        <v>981.61666666666679</v>
      </c>
      <c r="F91" s="37">
        <v>975.68333333333339</v>
      </c>
      <c r="G91" s="37">
        <v>966.36666666666679</v>
      </c>
      <c r="H91" s="37">
        <v>996.86666666666679</v>
      </c>
      <c r="I91" s="37">
        <v>1006.1833333333334</v>
      </c>
      <c r="J91" s="37">
        <v>1012.1166666666668</v>
      </c>
      <c r="K91" s="28">
        <v>1000.25</v>
      </c>
      <c r="L91" s="28">
        <v>985</v>
      </c>
      <c r="M91" s="28">
        <v>31.500150000000001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1744.85</v>
      </c>
      <c r="D92" s="37">
        <v>1752.45</v>
      </c>
      <c r="E92" s="37">
        <v>1730.25</v>
      </c>
      <c r="F92" s="37">
        <v>1715.6499999999999</v>
      </c>
      <c r="G92" s="37">
        <v>1693.4499999999998</v>
      </c>
      <c r="H92" s="37">
        <v>1767.0500000000002</v>
      </c>
      <c r="I92" s="37">
        <v>1789.2500000000005</v>
      </c>
      <c r="J92" s="37">
        <v>1803.8500000000004</v>
      </c>
      <c r="K92" s="28">
        <v>1774.65</v>
      </c>
      <c r="L92" s="28">
        <v>1737.85</v>
      </c>
      <c r="M92" s="28">
        <v>5.57376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1343.95</v>
      </c>
      <c r="D93" s="37">
        <v>1341.9833333333333</v>
      </c>
      <c r="E93" s="37">
        <v>1333.2166666666667</v>
      </c>
      <c r="F93" s="37">
        <v>1322.4833333333333</v>
      </c>
      <c r="G93" s="37">
        <v>1313.7166666666667</v>
      </c>
      <c r="H93" s="37">
        <v>1352.7166666666667</v>
      </c>
      <c r="I93" s="37">
        <v>1361.4833333333336</v>
      </c>
      <c r="J93" s="37">
        <v>1372.2166666666667</v>
      </c>
      <c r="K93" s="28">
        <v>1350.75</v>
      </c>
      <c r="L93" s="28">
        <v>1331.25</v>
      </c>
      <c r="M93" s="28">
        <v>49.970230000000001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541.25</v>
      </c>
      <c r="D94" s="37">
        <v>547.18333333333328</v>
      </c>
      <c r="E94" s="37">
        <v>532.81666666666661</v>
      </c>
      <c r="F94" s="37">
        <v>524.38333333333333</v>
      </c>
      <c r="G94" s="37">
        <v>510.01666666666665</v>
      </c>
      <c r="H94" s="37">
        <v>555.61666666666656</v>
      </c>
      <c r="I94" s="37">
        <v>569.98333333333312</v>
      </c>
      <c r="J94" s="37">
        <v>578.41666666666652</v>
      </c>
      <c r="K94" s="28">
        <v>561.54999999999995</v>
      </c>
      <c r="L94" s="28">
        <v>538.75</v>
      </c>
      <c r="M94" s="28">
        <v>42.683860000000003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1098.5999999999999</v>
      </c>
      <c r="D95" s="37">
        <v>1097.2</v>
      </c>
      <c r="E95" s="37">
        <v>1085.4000000000001</v>
      </c>
      <c r="F95" s="37">
        <v>1072.2</v>
      </c>
      <c r="G95" s="37">
        <v>1060.4000000000001</v>
      </c>
      <c r="H95" s="37">
        <v>1110.4000000000001</v>
      </c>
      <c r="I95" s="37">
        <v>1122.1999999999998</v>
      </c>
      <c r="J95" s="37">
        <v>1135.4000000000001</v>
      </c>
      <c r="K95" s="28">
        <v>1109</v>
      </c>
      <c r="L95" s="28">
        <v>1084</v>
      </c>
      <c r="M95" s="28">
        <v>9.3363099999999992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2752.4</v>
      </c>
      <c r="D96" s="37">
        <v>2755.7166666666667</v>
      </c>
      <c r="E96" s="37">
        <v>2726.6833333333334</v>
      </c>
      <c r="F96" s="37">
        <v>2700.9666666666667</v>
      </c>
      <c r="G96" s="37">
        <v>2671.9333333333334</v>
      </c>
      <c r="H96" s="37">
        <v>2781.4333333333334</v>
      </c>
      <c r="I96" s="37">
        <v>2810.4666666666672</v>
      </c>
      <c r="J96" s="37">
        <v>2836.1833333333334</v>
      </c>
      <c r="K96" s="28">
        <v>2784.75</v>
      </c>
      <c r="L96" s="28">
        <v>2730</v>
      </c>
      <c r="M96" s="28">
        <v>6.5392900000000003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344.15</v>
      </c>
      <c r="D97" s="37">
        <v>341.59999999999997</v>
      </c>
      <c r="E97" s="37">
        <v>337.59999999999991</v>
      </c>
      <c r="F97" s="37">
        <v>331.04999999999995</v>
      </c>
      <c r="G97" s="37">
        <v>327.0499999999999</v>
      </c>
      <c r="H97" s="37">
        <v>348.14999999999992</v>
      </c>
      <c r="I97" s="37">
        <v>352.15000000000003</v>
      </c>
      <c r="J97" s="37">
        <v>358.69999999999993</v>
      </c>
      <c r="K97" s="28">
        <v>345.6</v>
      </c>
      <c r="L97" s="28">
        <v>335.05</v>
      </c>
      <c r="M97" s="28">
        <v>126.59696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1783.7</v>
      </c>
      <c r="D98" s="37">
        <v>1787.1666666666667</v>
      </c>
      <c r="E98" s="37">
        <v>1772.5333333333335</v>
      </c>
      <c r="F98" s="37">
        <v>1761.3666666666668</v>
      </c>
      <c r="G98" s="37">
        <v>1746.7333333333336</v>
      </c>
      <c r="H98" s="37">
        <v>1798.3333333333335</v>
      </c>
      <c r="I98" s="37">
        <v>1812.9666666666667</v>
      </c>
      <c r="J98" s="37">
        <v>1824.1333333333334</v>
      </c>
      <c r="K98" s="28">
        <v>1801.8</v>
      </c>
      <c r="L98" s="28">
        <v>1776</v>
      </c>
      <c r="M98" s="28">
        <v>5.5042499999999999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224</v>
      </c>
      <c r="D99" s="37">
        <v>222.63333333333333</v>
      </c>
      <c r="E99" s="37">
        <v>220.56666666666666</v>
      </c>
      <c r="F99" s="37">
        <v>217.13333333333333</v>
      </c>
      <c r="G99" s="37">
        <v>215.06666666666666</v>
      </c>
      <c r="H99" s="37">
        <v>226.06666666666666</v>
      </c>
      <c r="I99" s="37">
        <v>228.13333333333333</v>
      </c>
      <c r="J99" s="37">
        <v>231.56666666666666</v>
      </c>
      <c r="K99" s="28">
        <v>224.7</v>
      </c>
      <c r="L99" s="28">
        <v>219.2</v>
      </c>
      <c r="M99" s="28">
        <v>32.26491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2233.4499999999998</v>
      </c>
      <c r="D100" s="37">
        <v>2252.7833333333333</v>
      </c>
      <c r="E100" s="37">
        <v>2205.6666666666665</v>
      </c>
      <c r="F100" s="37">
        <v>2177.8833333333332</v>
      </c>
      <c r="G100" s="37">
        <v>2130.7666666666664</v>
      </c>
      <c r="H100" s="37">
        <v>2280.5666666666666</v>
      </c>
      <c r="I100" s="37">
        <v>2327.6833333333334</v>
      </c>
      <c r="J100" s="37">
        <v>2355.4666666666667</v>
      </c>
      <c r="K100" s="28">
        <v>2299.9</v>
      </c>
      <c r="L100" s="28">
        <v>2225</v>
      </c>
      <c r="M100" s="28">
        <v>16.829139999999999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253.5</v>
      </c>
      <c r="D101" s="37">
        <v>253</v>
      </c>
      <c r="E101" s="37">
        <v>249</v>
      </c>
      <c r="F101" s="37">
        <v>244.5</v>
      </c>
      <c r="G101" s="37">
        <v>240.5</v>
      </c>
      <c r="H101" s="37">
        <v>257.5</v>
      </c>
      <c r="I101" s="37">
        <v>261.5</v>
      </c>
      <c r="J101" s="37">
        <v>266</v>
      </c>
      <c r="K101" s="28">
        <v>257</v>
      </c>
      <c r="L101" s="28">
        <v>248.5</v>
      </c>
      <c r="M101" s="28">
        <v>4.9101800000000004</v>
      </c>
      <c r="N101" s="1"/>
      <c r="O101" s="1"/>
    </row>
    <row r="102" spans="1:15" ht="12.75" customHeight="1">
      <c r="A102" s="53">
        <v>93</v>
      </c>
      <c r="B102" s="28" t="s">
        <v>382</v>
      </c>
      <c r="C102" s="28">
        <v>33583.5</v>
      </c>
      <c r="D102" s="37">
        <v>33785.599999999999</v>
      </c>
      <c r="E102" s="37">
        <v>33063.899999999994</v>
      </c>
      <c r="F102" s="37">
        <v>32544.299999999996</v>
      </c>
      <c r="G102" s="37">
        <v>31822.599999999991</v>
      </c>
      <c r="H102" s="37">
        <v>34305.199999999997</v>
      </c>
      <c r="I102" s="37">
        <v>35026.899999999994</v>
      </c>
      <c r="J102" s="37">
        <v>35546.5</v>
      </c>
      <c r="K102" s="28">
        <v>34507.300000000003</v>
      </c>
      <c r="L102" s="28">
        <v>33266</v>
      </c>
      <c r="M102" s="28">
        <v>2.4400000000000002E-2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2177.15</v>
      </c>
      <c r="D103" s="37">
        <v>2177.0666666666671</v>
      </c>
      <c r="E103" s="37">
        <v>2164.1833333333343</v>
      </c>
      <c r="F103" s="37">
        <v>2151.2166666666672</v>
      </c>
      <c r="G103" s="37">
        <v>2138.3333333333344</v>
      </c>
      <c r="H103" s="37">
        <v>2190.0333333333342</v>
      </c>
      <c r="I103" s="37">
        <v>2202.9166666666665</v>
      </c>
      <c r="J103" s="37">
        <v>2215.8833333333341</v>
      </c>
      <c r="K103" s="28">
        <v>2189.9499999999998</v>
      </c>
      <c r="L103" s="28">
        <v>2164.1</v>
      </c>
      <c r="M103" s="28">
        <v>21.37621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702.75</v>
      </c>
      <c r="D104" s="37">
        <v>703.4666666666667</v>
      </c>
      <c r="E104" s="37">
        <v>700.23333333333335</v>
      </c>
      <c r="F104" s="37">
        <v>697.7166666666667</v>
      </c>
      <c r="G104" s="37">
        <v>694.48333333333335</v>
      </c>
      <c r="H104" s="37">
        <v>705.98333333333335</v>
      </c>
      <c r="I104" s="37">
        <v>709.2166666666667</v>
      </c>
      <c r="J104" s="37">
        <v>711.73333333333335</v>
      </c>
      <c r="K104" s="28">
        <v>706.7</v>
      </c>
      <c r="L104" s="28">
        <v>700.95</v>
      </c>
      <c r="M104" s="28">
        <v>95.705569999999994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1111.5999999999999</v>
      </c>
      <c r="D105" s="37">
        <v>1113.0333333333333</v>
      </c>
      <c r="E105" s="37">
        <v>1102.5666666666666</v>
      </c>
      <c r="F105" s="37">
        <v>1093.5333333333333</v>
      </c>
      <c r="G105" s="37">
        <v>1083.0666666666666</v>
      </c>
      <c r="H105" s="37">
        <v>1122.0666666666666</v>
      </c>
      <c r="I105" s="37">
        <v>1132.5333333333333</v>
      </c>
      <c r="J105" s="37">
        <v>1141.5666666666666</v>
      </c>
      <c r="K105" s="28">
        <v>1123.5</v>
      </c>
      <c r="L105" s="28">
        <v>1104</v>
      </c>
      <c r="M105" s="28">
        <v>3.9208500000000002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482.65</v>
      </c>
      <c r="D106" s="37">
        <v>483.33333333333331</v>
      </c>
      <c r="E106" s="37">
        <v>474.31666666666661</v>
      </c>
      <c r="F106" s="37">
        <v>465.98333333333329</v>
      </c>
      <c r="G106" s="37">
        <v>456.96666666666658</v>
      </c>
      <c r="H106" s="37">
        <v>491.66666666666663</v>
      </c>
      <c r="I106" s="37">
        <v>500.68333333333339</v>
      </c>
      <c r="J106" s="37">
        <v>509.01666666666665</v>
      </c>
      <c r="K106" s="28">
        <v>492.35</v>
      </c>
      <c r="L106" s="28">
        <v>475</v>
      </c>
      <c r="M106" s="28">
        <v>16.074780000000001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436.5</v>
      </c>
      <c r="D107" s="37">
        <v>433.40000000000003</v>
      </c>
      <c r="E107" s="37">
        <v>427.10000000000008</v>
      </c>
      <c r="F107" s="37">
        <v>417.70000000000005</v>
      </c>
      <c r="G107" s="37">
        <v>411.40000000000009</v>
      </c>
      <c r="H107" s="37">
        <v>442.80000000000007</v>
      </c>
      <c r="I107" s="37">
        <v>449.1</v>
      </c>
      <c r="J107" s="37">
        <v>458.50000000000006</v>
      </c>
      <c r="K107" s="28">
        <v>439.7</v>
      </c>
      <c r="L107" s="28">
        <v>424</v>
      </c>
      <c r="M107" s="28">
        <v>3.30308</v>
      </c>
      <c r="N107" s="1"/>
      <c r="O107" s="1"/>
    </row>
    <row r="108" spans="1:15" ht="12.75" customHeight="1">
      <c r="A108" s="53">
        <v>99</v>
      </c>
      <c r="B108" s="28" t="s">
        <v>385</v>
      </c>
      <c r="C108" s="28">
        <v>30.8</v>
      </c>
      <c r="D108" s="37">
        <v>30.899999999999995</v>
      </c>
      <c r="E108" s="37">
        <v>30.54999999999999</v>
      </c>
      <c r="F108" s="37">
        <v>30.299999999999994</v>
      </c>
      <c r="G108" s="37">
        <v>29.949999999999989</v>
      </c>
      <c r="H108" s="37">
        <v>31.149999999999991</v>
      </c>
      <c r="I108" s="37">
        <v>31.499999999999993</v>
      </c>
      <c r="J108" s="37">
        <v>31.749999999999993</v>
      </c>
      <c r="K108" s="28">
        <v>31.25</v>
      </c>
      <c r="L108" s="28">
        <v>30.65</v>
      </c>
      <c r="M108" s="28">
        <v>42.924680000000002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31.65</v>
      </c>
      <c r="D109" s="37">
        <v>31.599999999999998</v>
      </c>
      <c r="E109" s="37">
        <v>31.249999999999996</v>
      </c>
      <c r="F109" s="37">
        <v>30.849999999999998</v>
      </c>
      <c r="G109" s="37">
        <v>30.499999999999996</v>
      </c>
      <c r="H109" s="37">
        <v>31.999999999999996</v>
      </c>
      <c r="I109" s="37">
        <v>32.349999999999994</v>
      </c>
      <c r="J109" s="37">
        <v>32.75</v>
      </c>
      <c r="K109" s="28">
        <v>31.95</v>
      </c>
      <c r="L109" s="28">
        <v>31.2</v>
      </c>
      <c r="M109" s="28">
        <v>332.39528999999999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274.05</v>
      </c>
      <c r="D110" s="37">
        <v>272.73333333333329</v>
      </c>
      <c r="E110" s="37">
        <v>270.46666666666658</v>
      </c>
      <c r="F110" s="37">
        <v>266.88333333333327</v>
      </c>
      <c r="G110" s="37">
        <v>264.61666666666656</v>
      </c>
      <c r="H110" s="37">
        <v>276.31666666666661</v>
      </c>
      <c r="I110" s="37">
        <v>278.58333333333337</v>
      </c>
      <c r="J110" s="37">
        <v>282.16666666666663</v>
      </c>
      <c r="K110" s="28">
        <v>275</v>
      </c>
      <c r="L110" s="28">
        <v>269.14999999999998</v>
      </c>
      <c r="M110" s="28">
        <v>160.18449000000001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3910.15</v>
      </c>
      <c r="D111" s="37">
        <v>3941.7666666666664</v>
      </c>
      <c r="E111" s="37">
        <v>3858.5333333333328</v>
      </c>
      <c r="F111" s="37">
        <v>3806.9166666666665</v>
      </c>
      <c r="G111" s="37">
        <v>3723.6833333333329</v>
      </c>
      <c r="H111" s="37">
        <v>3993.3833333333328</v>
      </c>
      <c r="I111" s="37">
        <v>4076.6166666666663</v>
      </c>
      <c r="J111" s="37">
        <v>4128.2333333333327</v>
      </c>
      <c r="K111" s="28">
        <v>4025</v>
      </c>
      <c r="L111" s="28">
        <v>3890.15</v>
      </c>
      <c r="M111" s="28">
        <v>2.7322600000000001</v>
      </c>
      <c r="N111" s="1"/>
      <c r="O111" s="1"/>
    </row>
    <row r="112" spans="1:15" ht="12.75" customHeight="1">
      <c r="A112" s="53">
        <v>103</v>
      </c>
      <c r="B112" s="28" t="s">
        <v>395</v>
      </c>
      <c r="C112" s="28">
        <v>150.05000000000001</v>
      </c>
      <c r="D112" s="37">
        <v>150.41666666666666</v>
      </c>
      <c r="E112" s="37">
        <v>149.0333333333333</v>
      </c>
      <c r="F112" s="37">
        <v>148.01666666666665</v>
      </c>
      <c r="G112" s="37">
        <v>146.6333333333333</v>
      </c>
      <c r="H112" s="37">
        <v>151.43333333333331</v>
      </c>
      <c r="I112" s="37">
        <v>152.81666666666669</v>
      </c>
      <c r="J112" s="37">
        <v>153.83333333333331</v>
      </c>
      <c r="K112" s="28">
        <v>151.80000000000001</v>
      </c>
      <c r="L112" s="28">
        <v>149.4</v>
      </c>
      <c r="M112" s="28">
        <v>4.1610399999999998</v>
      </c>
      <c r="N112" s="1"/>
      <c r="O112" s="1"/>
    </row>
    <row r="113" spans="1:15" ht="12.75" customHeight="1">
      <c r="A113" s="53">
        <v>104</v>
      </c>
      <c r="B113" s="28" t="s">
        <v>396</v>
      </c>
      <c r="C113" s="28">
        <v>161.30000000000001</v>
      </c>
      <c r="D113" s="37">
        <v>162.11666666666667</v>
      </c>
      <c r="E113" s="37">
        <v>158.93333333333334</v>
      </c>
      <c r="F113" s="37">
        <v>156.56666666666666</v>
      </c>
      <c r="G113" s="37">
        <v>153.38333333333333</v>
      </c>
      <c r="H113" s="37">
        <v>164.48333333333335</v>
      </c>
      <c r="I113" s="37">
        <v>167.66666666666669</v>
      </c>
      <c r="J113" s="37">
        <v>170.03333333333336</v>
      </c>
      <c r="K113" s="28">
        <v>165.3</v>
      </c>
      <c r="L113" s="28">
        <v>159.75</v>
      </c>
      <c r="M113" s="28">
        <v>195.50863000000001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231.75</v>
      </c>
      <c r="D114" s="37">
        <v>229.68333333333331</v>
      </c>
      <c r="E114" s="37">
        <v>226.96666666666661</v>
      </c>
      <c r="F114" s="37">
        <v>222.18333333333331</v>
      </c>
      <c r="G114" s="37">
        <v>219.46666666666661</v>
      </c>
      <c r="H114" s="37">
        <v>234.46666666666661</v>
      </c>
      <c r="I114" s="37">
        <v>237.18333333333331</v>
      </c>
      <c r="J114" s="37">
        <v>241.96666666666661</v>
      </c>
      <c r="K114" s="28">
        <v>232.4</v>
      </c>
      <c r="L114" s="28">
        <v>224.9</v>
      </c>
      <c r="M114" s="28">
        <v>50.920879999999997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109.8</v>
      </c>
      <c r="D115" s="37">
        <v>109.28333333333335</v>
      </c>
      <c r="E115" s="37">
        <v>108.51666666666669</v>
      </c>
      <c r="F115" s="37">
        <v>107.23333333333335</v>
      </c>
      <c r="G115" s="37">
        <v>106.4666666666667</v>
      </c>
      <c r="H115" s="37">
        <v>110.56666666666669</v>
      </c>
      <c r="I115" s="37">
        <v>111.33333333333334</v>
      </c>
      <c r="J115" s="37">
        <v>112.61666666666669</v>
      </c>
      <c r="K115" s="28">
        <v>110.05</v>
      </c>
      <c r="L115" s="28">
        <v>108</v>
      </c>
      <c r="M115" s="28">
        <v>126.026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601.15</v>
      </c>
      <c r="D116" s="37">
        <v>604.36666666666667</v>
      </c>
      <c r="E116" s="37">
        <v>593.7833333333333</v>
      </c>
      <c r="F116" s="37">
        <v>586.41666666666663</v>
      </c>
      <c r="G116" s="37">
        <v>575.83333333333326</v>
      </c>
      <c r="H116" s="37">
        <v>611.73333333333335</v>
      </c>
      <c r="I116" s="37">
        <v>622.31666666666661</v>
      </c>
      <c r="J116" s="37">
        <v>629.68333333333339</v>
      </c>
      <c r="K116" s="28">
        <v>614.95000000000005</v>
      </c>
      <c r="L116" s="28">
        <v>597</v>
      </c>
      <c r="M116" s="28">
        <v>21.432510000000001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364.25</v>
      </c>
      <c r="D117" s="37">
        <v>363.7833333333333</v>
      </c>
      <c r="E117" s="37">
        <v>360.06666666666661</v>
      </c>
      <c r="F117" s="37">
        <v>355.88333333333333</v>
      </c>
      <c r="G117" s="37">
        <v>352.16666666666663</v>
      </c>
      <c r="H117" s="37">
        <v>367.96666666666658</v>
      </c>
      <c r="I117" s="37">
        <v>371.68333333333328</v>
      </c>
      <c r="J117" s="37">
        <v>375.86666666666656</v>
      </c>
      <c r="K117" s="28">
        <v>367.5</v>
      </c>
      <c r="L117" s="28">
        <v>359.6</v>
      </c>
      <c r="M117" s="28">
        <v>18.426549999999999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202.9</v>
      </c>
      <c r="D118" s="37">
        <v>204.61666666666665</v>
      </c>
      <c r="E118" s="37">
        <v>199.98333333333329</v>
      </c>
      <c r="F118" s="37">
        <v>197.06666666666663</v>
      </c>
      <c r="G118" s="37">
        <v>192.43333333333328</v>
      </c>
      <c r="H118" s="37">
        <v>207.5333333333333</v>
      </c>
      <c r="I118" s="37">
        <v>212.16666666666669</v>
      </c>
      <c r="J118" s="37">
        <v>215.08333333333331</v>
      </c>
      <c r="K118" s="28">
        <v>209.25</v>
      </c>
      <c r="L118" s="28">
        <v>201.7</v>
      </c>
      <c r="M118" s="28">
        <v>57.586869999999998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808.8</v>
      </c>
      <c r="D119" s="37">
        <v>804.78333333333342</v>
      </c>
      <c r="E119" s="37">
        <v>792.21666666666681</v>
      </c>
      <c r="F119" s="37">
        <v>775.63333333333344</v>
      </c>
      <c r="G119" s="37">
        <v>763.06666666666683</v>
      </c>
      <c r="H119" s="37">
        <v>821.36666666666679</v>
      </c>
      <c r="I119" s="37">
        <v>833.93333333333339</v>
      </c>
      <c r="J119" s="37">
        <v>850.51666666666677</v>
      </c>
      <c r="K119" s="28">
        <v>817.35</v>
      </c>
      <c r="L119" s="28">
        <v>788.2</v>
      </c>
      <c r="M119" s="28">
        <v>37.742080000000001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3779.75</v>
      </c>
      <c r="D120" s="37">
        <v>3803.25</v>
      </c>
      <c r="E120" s="37">
        <v>3726.5</v>
      </c>
      <c r="F120" s="37">
        <v>3673.25</v>
      </c>
      <c r="G120" s="37">
        <v>3596.5</v>
      </c>
      <c r="H120" s="37">
        <v>3856.5</v>
      </c>
      <c r="I120" s="37">
        <v>3933.25</v>
      </c>
      <c r="J120" s="37">
        <v>3986.5</v>
      </c>
      <c r="K120" s="28">
        <v>3880</v>
      </c>
      <c r="L120" s="28">
        <v>3750</v>
      </c>
      <c r="M120" s="28">
        <v>4.5837500000000002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1463.25</v>
      </c>
      <c r="D121" s="37">
        <v>1465.75</v>
      </c>
      <c r="E121" s="37">
        <v>1454.5</v>
      </c>
      <c r="F121" s="37">
        <v>1445.75</v>
      </c>
      <c r="G121" s="37">
        <v>1434.5</v>
      </c>
      <c r="H121" s="37">
        <v>1474.5</v>
      </c>
      <c r="I121" s="37">
        <v>1485.75</v>
      </c>
      <c r="J121" s="37">
        <v>1494.5</v>
      </c>
      <c r="K121" s="28">
        <v>1477</v>
      </c>
      <c r="L121" s="28">
        <v>1457</v>
      </c>
      <c r="M121" s="28">
        <v>50.600380000000001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1615.2</v>
      </c>
      <c r="D122" s="37">
        <v>1619.3</v>
      </c>
      <c r="E122" s="37">
        <v>1599.8999999999999</v>
      </c>
      <c r="F122" s="37">
        <v>1584.6</v>
      </c>
      <c r="G122" s="37">
        <v>1565.1999999999998</v>
      </c>
      <c r="H122" s="37">
        <v>1634.6</v>
      </c>
      <c r="I122" s="37">
        <v>1654</v>
      </c>
      <c r="J122" s="37">
        <v>1669.3</v>
      </c>
      <c r="K122" s="28">
        <v>1638.7</v>
      </c>
      <c r="L122" s="28">
        <v>1604</v>
      </c>
      <c r="M122" s="28">
        <v>7.4727499999999996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896.9</v>
      </c>
      <c r="D123" s="37">
        <v>894.86666666666667</v>
      </c>
      <c r="E123" s="37">
        <v>883.13333333333333</v>
      </c>
      <c r="F123" s="37">
        <v>869.36666666666667</v>
      </c>
      <c r="G123" s="37">
        <v>857.63333333333333</v>
      </c>
      <c r="H123" s="37">
        <v>908.63333333333333</v>
      </c>
      <c r="I123" s="37">
        <v>920.36666666666667</v>
      </c>
      <c r="J123" s="37">
        <v>934.13333333333333</v>
      </c>
      <c r="K123" s="28">
        <v>906.6</v>
      </c>
      <c r="L123" s="28">
        <v>881.1</v>
      </c>
      <c r="M123" s="28">
        <v>4.0454100000000004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216.2</v>
      </c>
      <c r="D124" s="37">
        <v>216.21666666666667</v>
      </c>
      <c r="E124" s="37">
        <v>211.43333333333334</v>
      </c>
      <c r="F124" s="37">
        <v>206.66666666666666</v>
      </c>
      <c r="G124" s="37">
        <v>201.88333333333333</v>
      </c>
      <c r="H124" s="37">
        <v>220.98333333333335</v>
      </c>
      <c r="I124" s="37">
        <v>225.76666666666671</v>
      </c>
      <c r="J124" s="37">
        <v>230.53333333333336</v>
      </c>
      <c r="K124" s="28">
        <v>221</v>
      </c>
      <c r="L124" s="28">
        <v>211.45</v>
      </c>
      <c r="M124" s="28">
        <v>4.7894500000000004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576.04999999999995</v>
      </c>
      <c r="D125" s="37">
        <v>575.44999999999993</v>
      </c>
      <c r="E125" s="37">
        <v>569.74999999999989</v>
      </c>
      <c r="F125" s="37">
        <v>563.44999999999993</v>
      </c>
      <c r="G125" s="37">
        <v>557.74999999999989</v>
      </c>
      <c r="H125" s="37">
        <v>581.74999999999989</v>
      </c>
      <c r="I125" s="37">
        <v>587.44999999999993</v>
      </c>
      <c r="J125" s="37">
        <v>593.74999999999989</v>
      </c>
      <c r="K125" s="28">
        <v>581.15</v>
      </c>
      <c r="L125" s="28">
        <v>569.15</v>
      </c>
      <c r="M125" s="28">
        <v>33.340269999999997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340.7</v>
      </c>
      <c r="D126" s="37">
        <v>336.11666666666662</v>
      </c>
      <c r="E126" s="37">
        <v>330.28333333333325</v>
      </c>
      <c r="F126" s="37">
        <v>319.86666666666662</v>
      </c>
      <c r="G126" s="37">
        <v>314.03333333333325</v>
      </c>
      <c r="H126" s="37">
        <v>346.53333333333325</v>
      </c>
      <c r="I126" s="37">
        <v>352.36666666666662</v>
      </c>
      <c r="J126" s="37">
        <v>362.78333333333325</v>
      </c>
      <c r="K126" s="28">
        <v>341.95</v>
      </c>
      <c r="L126" s="28">
        <v>325.7</v>
      </c>
      <c r="M126" s="28">
        <v>77.540040000000005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513.4</v>
      </c>
      <c r="D127" s="37">
        <v>516.56666666666672</v>
      </c>
      <c r="E127" s="37">
        <v>503.13333333333344</v>
      </c>
      <c r="F127" s="37">
        <v>492.86666666666673</v>
      </c>
      <c r="G127" s="37">
        <v>479.43333333333345</v>
      </c>
      <c r="H127" s="37">
        <v>526.83333333333348</v>
      </c>
      <c r="I127" s="37">
        <v>540.26666666666665</v>
      </c>
      <c r="J127" s="37">
        <v>550.53333333333342</v>
      </c>
      <c r="K127" s="28">
        <v>530</v>
      </c>
      <c r="L127" s="28">
        <v>506.3</v>
      </c>
      <c r="M127" s="28">
        <v>56.385420000000003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1642.45</v>
      </c>
      <c r="D128" s="37">
        <v>1646.0333333333335</v>
      </c>
      <c r="E128" s="37">
        <v>1633.116666666667</v>
      </c>
      <c r="F128" s="37">
        <v>1623.7833333333335</v>
      </c>
      <c r="G128" s="37">
        <v>1610.866666666667</v>
      </c>
      <c r="H128" s="37">
        <v>1655.366666666667</v>
      </c>
      <c r="I128" s="37">
        <v>1668.2833333333335</v>
      </c>
      <c r="J128" s="37">
        <v>1677.616666666667</v>
      </c>
      <c r="K128" s="28">
        <v>1658.95</v>
      </c>
      <c r="L128" s="28">
        <v>1636.7</v>
      </c>
      <c r="M128" s="28">
        <v>29.328299999999999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69.05</v>
      </c>
      <c r="D129" s="37">
        <v>69.083333333333329</v>
      </c>
      <c r="E129" s="37">
        <v>68.516666666666652</v>
      </c>
      <c r="F129" s="37">
        <v>67.98333333333332</v>
      </c>
      <c r="G129" s="37">
        <v>67.416666666666643</v>
      </c>
      <c r="H129" s="37">
        <v>69.61666666666666</v>
      </c>
      <c r="I129" s="37">
        <v>70.183333333333351</v>
      </c>
      <c r="J129" s="37">
        <v>70.716666666666669</v>
      </c>
      <c r="K129" s="28">
        <v>69.650000000000006</v>
      </c>
      <c r="L129" s="28">
        <v>68.55</v>
      </c>
      <c r="M129" s="28">
        <v>36.293939999999999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3087.6</v>
      </c>
      <c r="D130" s="37">
        <v>3110.8666666666668</v>
      </c>
      <c r="E130" s="37">
        <v>3043.8333333333335</v>
      </c>
      <c r="F130" s="37">
        <v>3000.0666666666666</v>
      </c>
      <c r="G130" s="37">
        <v>2933.0333333333333</v>
      </c>
      <c r="H130" s="37">
        <v>3154.6333333333337</v>
      </c>
      <c r="I130" s="37">
        <v>3221.6666666666665</v>
      </c>
      <c r="J130" s="37">
        <v>3265.4333333333338</v>
      </c>
      <c r="K130" s="28">
        <v>3177.9</v>
      </c>
      <c r="L130" s="28">
        <v>3067.1</v>
      </c>
      <c r="M130" s="28">
        <v>3.4999099999999999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325.2</v>
      </c>
      <c r="D131" s="37">
        <v>325.33333333333331</v>
      </c>
      <c r="E131" s="37">
        <v>323.06666666666661</v>
      </c>
      <c r="F131" s="37">
        <v>320.93333333333328</v>
      </c>
      <c r="G131" s="37">
        <v>318.66666666666657</v>
      </c>
      <c r="H131" s="37">
        <v>327.46666666666664</v>
      </c>
      <c r="I131" s="37">
        <v>329.73333333333341</v>
      </c>
      <c r="J131" s="37">
        <v>331.86666666666667</v>
      </c>
      <c r="K131" s="28">
        <v>327.60000000000002</v>
      </c>
      <c r="L131" s="28">
        <v>323.2</v>
      </c>
      <c r="M131" s="28">
        <v>15.2498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4086.9</v>
      </c>
      <c r="D132" s="37">
        <v>4118.7166666666662</v>
      </c>
      <c r="E132" s="37">
        <v>4033.4333333333325</v>
      </c>
      <c r="F132" s="37">
        <v>3979.9666666666662</v>
      </c>
      <c r="G132" s="37">
        <v>3894.6833333333325</v>
      </c>
      <c r="H132" s="37">
        <v>4172.1833333333325</v>
      </c>
      <c r="I132" s="37">
        <v>4257.4666666666672</v>
      </c>
      <c r="J132" s="37">
        <v>4310.9333333333325</v>
      </c>
      <c r="K132" s="28">
        <v>4204</v>
      </c>
      <c r="L132" s="28">
        <v>4065.25</v>
      </c>
      <c r="M132" s="28">
        <v>3.8624399999999999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1547.9</v>
      </c>
      <c r="D133" s="37">
        <v>1542.4333333333334</v>
      </c>
      <c r="E133" s="37">
        <v>1530.8666666666668</v>
      </c>
      <c r="F133" s="37">
        <v>1513.8333333333335</v>
      </c>
      <c r="G133" s="37">
        <v>1502.2666666666669</v>
      </c>
      <c r="H133" s="37">
        <v>1559.4666666666667</v>
      </c>
      <c r="I133" s="37">
        <v>1571.0333333333333</v>
      </c>
      <c r="J133" s="37">
        <v>1588.0666666666666</v>
      </c>
      <c r="K133" s="28">
        <v>1554</v>
      </c>
      <c r="L133" s="28">
        <v>1525.4</v>
      </c>
      <c r="M133" s="28">
        <v>14.801970000000001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466.6</v>
      </c>
      <c r="D134" s="37">
        <v>465.45</v>
      </c>
      <c r="E134" s="37">
        <v>461.29999999999995</v>
      </c>
      <c r="F134" s="37">
        <v>455.99999999999994</v>
      </c>
      <c r="G134" s="37">
        <v>451.84999999999991</v>
      </c>
      <c r="H134" s="37">
        <v>470.75</v>
      </c>
      <c r="I134" s="37">
        <v>474.9</v>
      </c>
      <c r="J134" s="37">
        <v>480.20000000000005</v>
      </c>
      <c r="K134" s="28">
        <v>469.6</v>
      </c>
      <c r="L134" s="28">
        <v>460.15</v>
      </c>
      <c r="M134" s="28">
        <v>6.4306000000000001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620.65</v>
      </c>
      <c r="D135" s="37">
        <v>623.75</v>
      </c>
      <c r="E135" s="37">
        <v>614.9</v>
      </c>
      <c r="F135" s="37">
        <v>609.15</v>
      </c>
      <c r="G135" s="37">
        <v>600.29999999999995</v>
      </c>
      <c r="H135" s="37">
        <v>629.5</v>
      </c>
      <c r="I135" s="37">
        <v>638.34999999999991</v>
      </c>
      <c r="J135" s="37">
        <v>644.1</v>
      </c>
      <c r="K135" s="28">
        <v>632.6</v>
      </c>
      <c r="L135" s="28">
        <v>618</v>
      </c>
      <c r="M135" s="28">
        <v>5.8586799999999997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71523.75</v>
      </c>
      <c r="D136" s="37">
        <v>71557.916666666672</v>
      </c>
      <c r="E136" s="37">
        <v>71115.833333333343</v>
      </c>
      <c r="F136" s="37">
        <v>70707.916666666672</v>
      </c>
      <c r="G136" s="37">
        <v>70265.833333333343</v>
      </c>
      <c r="H136" s="37">
        <v>71965.833333333343</v>
      </c>
      <c r="I136" s="37">
        <v>72407.916666666686</v>
      </c>
      <c r="J136" s="37">
        <v>72815.833333333343</v>
      </c>
      <c r="K136" s="28">
        <v>72000</v>
      </c>
      <c r="L136" s="28">
        <v>71150</v>
      </c>
      <c r="M136" s="28">
        <v>6.071E-2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178.35</v>
      </c>
      <c r="D137" s="37">
        <v>178.75</v>
      </c>
      <c r="E137" s="37">
        <v>177</v>
      </c>
      <c r="F137" s="37">
        <v>175.65</v>
      </c>
      <c r="G137" s="37">
        <v>173.9</v>
      </c>
      <c r="H137" s="37">
        <v>180.1</v>
      </c>
      <c r="I137" s="37">
        <v>181.85</v>
      </c>
      <c r="J137" s="37">
        <v>183.2</v>
      </c>
      <c r="K137" s="28">
        <v>180.5</v>
      </c>
      <c r="L137" s="28">
        <v>177.4</v>
      </c>
      <c r="M137" s="28">
        <v>14.07095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1111.75</v>
      </c>
      <c r="D138" s="37">
        <v>1105.9666666666665</v>
      </c>
      <c r="E138" s="37">
        <v>1096.4833333333329</v>
      </c>
      <c r="F138" s="37">
        <v>1081.2166666666665</v>
      </c>
      <c r="G138" s="37">
        <v>1071.7333333333329</v>
      </c>
      <c r="H138" s="37">
        <v>1121.2333333333329</v>
      </c>
      <c r="I138" s="37">
        <v>1130.7166666666665</v>
      </c>
      <c r="J138" s="37">
        <v>1145.9833333333329</v>
      </c>
      <c r="K138" s="28">
        <v>1115.45</v>
      </c>
      <c r="L138" s="28">
        <v>1090.7</v>
      </c>
      <c r="M138" s="28">
        <v>50.520229999999998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85.9</v>
      </c>
      <c r="D139" s="37">
        <v>86.183333333333337</v>
      </c>
      <c r="E139" s="37">
        <v>84.916666666666671</v>
      </c>
      <c r="F139" s="37">
        <v>83.933333333333337</v>
      </c>
      <c r="G139" s="37">
        <v>82.666666666666671</v>
      </c>
      <c r="H139" s="37">
        <v>87.166666666666671</v>
      </c>
      <c r="I139" s="37">
        <v>88.433333333333323</v>
      </c>
      <c r="J139" s="37">
        <v>89.416666666666671</v>
      </c>
      <c r="K139" s="28">
        <v>87.45</v>
      </c>
      <c r="L139" s="28">
        <v>85.2</v>
      </c>
      <c r="M139" s="28">
        <v>46.68318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475.8</v>
      </c>
      <c r="D140" s="37">
        <v>478.40000000000003</v>
      </c>
      <c r="E140" s="37">
        <v>470.90000000000009</v>
      </c>
      <c r="F140" s="37">
        <v>466.00000000000006</v>
      </c>
      <c r="G140" s="37">
        <v>458.50000000000011</v>
      </c>
      <c r="H140" s="37">
        <v>483.30000000000007</v>
      </c>
      <c r="I140" s="37">
        <v>490.79999999999995</v>
      </c>
      <c r="J140" s="37">
        <v>495.70000000000005</v>
      </c>
      <c r="K140" s="28">
        <v>485.9</v>
      </c>
      <c r="L140" s="28">
        <v>473.5</v>
      </c>
      <c r="M140" s="28">
        <v>16.89593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8508.9</v>
      </c>
      <c r="D141" s="37">
        <v>8469.6333333333332</v>
      </c>
      <c r="E141" s="37">
        <v>8409.2666666666664</v>
      </c>
      <c r="F141" s="37">
        <v>8309.6333333333332</v>
      </c>
      <c r="G141" s="37">
        <v>8249.2666666666664</v>
      </c>
      <c r="H141" s="37">
        <v>8569.2666666666664</v>
      </c>
      <c r="I141" s="37">
        <v>8629.6333333333314</v>
      </c>
      <c r="J141" s="37">
        <v>8729.2666666666664</v>
      </c>
      <c r="K141" s="28">
        <v>8530</v>
      </c>
      <c r="L141" s="28">
        <v>8370</v>
      </c>
      <c r="M141" s="28">
        <v>6.5541299999999998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777.85</v>
      </c>
      <c r="D142" s="37">
        <v>788.94999999999993</v>
      </c>
      <c r="E142" s="37">
        <v>753.89999999999986</v>
      </c>
      <c r="F142" s="37">
        <v>729.94999999999993</v>
      </c>
      <c r="G142" s="37">
        <v>694.89999999999986</v>
      </c>
      <c r="H142" s="37">
        <v>812.89999999999986</v>
      </c>
      <c r="I142" s="37">
        <v>847.94999999999982</v>
      </c>
      <c r="J142" s="37">
        <v>871.89999999999986</v>
      </c>
      <c r="K142" s="28">
        <v>824</v>
      </c>
      <c r="L142" s="28">
        <v>765</v>
      </c>
      <c r="M142" s="28">
        <v>8.77102</v>
      </c>
      <c r="N142" s="1"/>
      <c r="O142" s="1"/>
    </row>
    <row r="143" spans="1:15" ht="12.75" customHeight="1">
      <c r="A143" s="53">
        <v>134</v>
      </c>
      <c r="B143" s="28" t="s">
        <v>431</v>
      </c>
      <c r="C143" s="28">
        <v>368.7</v>
      </c>
      <c r="D143" s="37">
        <v>367.88333333333327</v>
      </c>
      <c r="E143" s="37">
        <v>364.36666666666656</v>
      </c>
      <c r="F143" s="37">
        <v>360.0333333333333</v>
      </c>
      <c r="G143" s="37">
        <v>356.51666666666659</v>
      </c>
      <c r="H143" s="37">
        <v>372.21666666666653</v>
      </c>
      <c r="I143" s="37">
        <v>375.73333333333329</v>
      </c>
      <c r="J143" s="37">
        <v>380.06666666666649</v>
      </c>
      <c r="K143" s="28">
        <v>371.4</v>
      </c>
      <c r="L143" s="28">
        <v>363.55</v>
      </c>
      <c r="M143" s="28">
        <v>2.8191199999999998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1416.1</v>
      </c>
      <c r="D144" s="37">
        <v>1422.8</v>
      </c>
      <c r="E144" s="37">
        <v>1397.1499999999999</v>
      </c>
      <c r="F144" s="37">
        <v>1378.1999999999998</v>
      </c>
      <c r="G144" s="37">
        <v>1352.5499999999997</v>
      </c>
      <c r="H144" s="37">
        <v>1441.75</v>
      </c>
      <c r="I144" s="37">
        <v>1467.4</v>
      </c>
      <c r="J144" s="37">
        <v>1486.3500000000001</v>
      </c>
      <c r="K144" s="28">
        <v>1448.45</v>
      </c>
      <c r="L144" s="28">
        <v>1403.85</v>
      </c>
      <c r="M144" s="28">
        <v>3.37412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2946.7</v>
      </c>
      <c r="D145" s="37">
        <v>2968.5333333333333</v>
      </c>
      <c r="E145" s="37">
        <v>2908.1666666666665</v>
      </c>
      <c r="F145" s="37">
        <v>2869.6333333333332</v>
      </c>
      <c r="G145" s="37">
        <v>2809.2666666666664</v>
      </c>
      <c r="H145" s="37">
        <v>3007.0666666666666</v>
      </c>
      <c r="I145" s="37">
        <v>3067.4333333333334</v>
      </c>
      <c r="J145" s="37">
        <v>3105.9666666666667</v>
      </c>
      <c r="K145" s="28">
        <v>3028.9</v>
      </c>
      <c r="L145" s="28">
        <v>2930</v>
      </c>
      <c r="M145" s="28">
        <v>11.26201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2314.65</v>
      </c>
      <c r="D146" s="37">
        <v>2321.4166666666665</v>
      </c>
      <c r="E146" s="37">
        <v>2298.9833333333331</v>
      </c>
      <c r="F146" s="37">
        <v>2283.3166666666666</v>
      </c>
      <c r="G146" s="37">
        <v>2260.8833333333332</v>
      </c>
      <c r="H146" s="37">
        <v>2337.083333333333</v>
      </c>
      <c r="I146" s="37">
        <v>2359.5166666666664</v>
      </c>
      <c r="J146" s="37">
        <v>2375.1833333333329</v>
      </c>
      <c r="K146" s="28">
        <v>2343.85</v>
      </c>
      <c r="L146" s="28">
        <v>2305.75</v>
      </c>
      <c r="M146" s="28">
        <v>7.2635500000000004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970.6</v>
      </c>
      <c r="D147" s="37">
        <v>973.66666666666663</v>
      </c>
      <c r="E147" s="37">
        <v>957.33333333333326</v>
      </c>
      <c r="F147" s="37">
        <v>944.06666666666661</v>
      </c>
      <c r="G147" s="37">
        <v>927.73333333333323</v>
      </c>
      <c r="H147" s="37">
        <v>986.93333333333328</v>
      </c>
      <c r="I147" s="37">
        <v>1003.2666666666665</v>
      </c>
      <c r="J147" s="37">
        <v>1016.5333333333333</v>
      </c>
      <c r="K147" s="28">
        <v>990</v>
      </c>
      <c r="L147" s="28">
        <v>960.4</v>
      </c>
      <c r="M147" s="28">
        <v>9.44102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109.5</v>
      </c>
      <c r="D148" s="37">
        <v>109.88333333333333</v>
      </c>
      <c r="E148" s="37">
        <v>108.61666666666665</v>
      </c>
      <c r="F148" s="37">
        <v>107.73333333333332</v>
      </c>
      <c r="G148" s="37">
        <v>106.46666666666664</v>
      </c>
      <c r="H148" s="37">
        <v>110.76666666666665</v>
      </c>
      <c r="I148" s="37">
        <v>112.03333333333333</v>
      </c>
      <c r="J148" s="37">
        <v>112.91666666666666</v>
      </c>
      <c r="K148" s="28">
        <v>111.15</v>
      </c>
      <c r="L148" s="28">
        <v>109</v>
      </c>
      <c r="M148" s="28">
        <v>87.070369999999997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141.75</v>
      </c>
      <c r="D149" s="37">
        <v>140.55000000000001</v>
      </c>
      <c r="E149" s="37">
        <v>138.00000000000003</v>
      </c>
      <c r="F149" s="37">
        <v>134.25000000000003</v>
      </c>
      <c r="G149" s="37">
        <v>131.70000000000005</v>
      </c>
      <c r="H149" s="37">
        <v>144.30000000000001</v>
      </c>
      <c r="I149" s="37">
        <v>146.84999999999997</v>
      </c>
      <c r="J149" s="37">
        <v>150.6</v>
      </c>
      <c r="K149" s="28">
        <v>143.1</v>
      </c>
      <c r="L149" s="28">
        <v>136.80000000000001</v>
      </c>
      <c r="M149" s="28">
        <v>534.87393999999995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71.2</v>
      </c>
      <c r="D150" s="37">
        <v>71.050000000000011</v>
      </c>
      <c r="E150" s="37">
        <v>70.200000000000017</v>
      </c>
      <c r="F150" s="37">
        <v>69.2</v>
      </c>
      <c r="G150" s="37">
        <v>68.350000000000009</v>
      </c>
      <c r="H150" s="37">
        <v>72.050000000000026</v>
      </c>
      <c r="I150" s="37">
        <v>72.90000000000002</v>
      </c>
      <c r="J150" s="37">
        <v>73.900000000000034</v>
      </c>
      <c r="K150" s="28">
        <v>71.900000000000006</v>
      </c>
      <c r="L150" s="28">
        <v>70.05</v>
      </c>
      <c r="M150" s="28">
        <v>125.02473000000001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3750.8</v>
      </c>
      <c r="D151" s="37">
        <v>3725.9833333333336</v>
      </c>
      <c r="E151" s="37">
        <v>3685.4666666666672</v>
      </c>
      <c r="F151" s="37">
        <v>3620.1333333333337</v>
      </c>
      <c r="G151" s="37">
        <v>3579.6166666666672</v>
      </c>
      <c r="H151" s="37">
        <v>3791.3166666666671</v>
      </c>
      <c r="I151" s="37">
        <v>3831.8333333333335</v>
      </c>
      <c r="J151" s="37">
        <v>3897.166666666667</v>
      </c>
      <c r="K151" s="28">
        <v>3766.5</v>
      </c>
      <c r="L151" s="28">
        <v>3660.65</v>
      </c>
      <c r="M151" s="28">
        <v>1.30966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17499.05</v>
      </c>
      <c r="D152" s="37">
        <v>17425.45</v>
      </c>
      <c r="E152" s="37">
        <v>17325.900000000001</v>
      </c>
      <c r="F152" s="37">
        <v>17152.75</v>
      </c>
      <c r="G152" s="37">
        <v>17053.2</v>
      </c>
      <c r="H152" s="37">
        <v>17598.600000000002</v>
      </c>
      <c r="I152" s="37">
        <v>17698.149999999998</v>
      </c>
      <c r="J152" s="37">
        <v>17871.300000000003</v>
      </c>
      <c r="K152" s="28">
        <v>17525</v>
      </c>
      <c r="L152" s="28">
        <v>17252.3</v>
      </c>
      <c r="M152" s="28">
        <v>0.96972000000000003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275.39999999999998</v>
      </c>
      <c r="D153" s="37">
        <v>273.23333333333329</v>
      </c>
      <c r="E153" s="37">
        <v>269.26666666666659</v>
      </c>
      <c r="F153" s="37">
        <v>263.13333333333333</v>
      </c>
      <c r="G153" s="37">
        <v>259.16666666666663</v>
      </c>
      <c r="H153" s="37">
        <v>279.36666666666656</v>
      </c>
      <c r="I153" s="37">
        <v>283.33333333333326</v>
      </c>
      <c r="J153" s="37">
        <v>289.46666666666653</v>
      </c>
      <c r="K153" s="28">
        <v>277.2</v>
      </c>
      <c r="L153" s="28">
        <v>267.10000000000002</v>
      </c>
      <c r="M153" s="28">
        <v>11.61314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739.95</v>
      </c>
      <c r="D154" s="37">
        <v>740.4666666666667</v>
      </c>
      <c r="E154" s="37">
        <v>734.48333333333335</v>
      </c>
      <c r="F154" s="37">
        <v>729.01666666666665</v>
      </c>
      <c r="G154" s="37">
        <v>723.0333333333333</v>
      </c>
      <c r="H154" s="37">
        <v>745.93333333333339</v>
      </c>
      <c r="I154" s="37">
        <v>751.91666666666674</v>
      </c>
      <c r="J154" s="37">
        <v>757.38333333333344</v>
      </c>
      <c r="K154" s="28">
        <v>746.45</v>
      </c>
      <c r="L154" s="28">
        <v>735</v>
      </c>
      <c r="M154" s="28">
        <v>3.72132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154.15</v>
      </c>
      <c r="D155" s="37">
        <v>152.58333333333334</v>
      </c>
      <c r="E155" s="37">
        <v>147.76666666666668</v>
      </c>
      <c r="F155" s="37">
        <v>141.38333333333333</v>
      </c>
      <c r="G155" s="37">
        <v>136.56666666666666</v>
      </c>
      <c r="H155" s="37">
        <v>158.9666666666667</v>
      </c>
      <c r="I155" s="37">
        <v>163.78333333333336</v>
      </c>
      <c r="J155" s="37">
        <v>170.16666666666671</v>
      </c>
      <c r="K155" s="28">
        <v>157.4</v>
      </c>
      <c r="L155" s="28">
        <v>146.19999999999999</v>
      </c>
      <c r="M155" s="28">
        <v>1658.60322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261.60000000000002</v>
      </c>
      <c r="D156" s="37">
        <v>256.39999999999998</v>
      </c>
      <c r="E156" s="37">
        <v>249.34999999999997</v>
      </c>
      <c r="F156" s="37">
        <v>237.1</v>
      </c>
      <c r="G156" s="37">
        <v>230.04999999999998</v>
      </c>
      <c r="H156" s="37">
        <v>268.64999999999998</v>
      </c>
      <c r="I156" s="37">
        <v>275.69999999999993</v>
      </c>
      <c r="J156" s="37">
        <v>287.94999999999993</v>
      </c>
      <c r="K156" s="28">
        <v>263.45</v>
      </c>
      <c r="L156" s="28">
        <v>244.15</v>
      </c>
      <c r="M156" s="28">
        <v>102.12551000000001</v>
      </c>
      <c r="N156" s="1"/>
      <c r="O156" s="1"/>
    </row>
    <row r="157" spans="1:15" ht="12.75" customHeight="1">
      <c r="A157" s="53">
        <v>148</v>
      </c>
      <c r="B157" s="28" t="s">
        <v>1099</v>
      </c>
      <c r="C157" s="28">
        <v>705.65</v>
      </c>
      <c r="D157" s="37">
        <v>703.21666666666658</v>
      </c>
      <c r="E157" s="37">
        <v>692.63333333333321</v>
      </c>
      <c r="F157" s="37">
        <v>679.61666666666667</v>
      </c>
      <c r="G157" s="37">
        <v>669.0333333333333</v>
      </c>
      <c r="H157" s="37">
        <v>716.23333333333312</v>
      </c>
      <c r="I157" s="37">
        <v>726.81666666666638</v>
      </c>
      <c r="J157" s="37">
        <v>739.83333333333303</v>
      </c>
      <c r="K157" s="28">
        <v>713.8</v>
      </c>
      <c r="L157" s="28">
        <v>690.2</v>
      </c>
      <c r="M157" s="28">
        <v>41.909959999999998</v>
      </c>
      <c r="N157" s="1"/>
      <c r="O157" s="1"/>
    </row>
    <row r="158" spans="1:15" ht="12.75" customHeight="1">
      <c r="A158" s="53">
        <v>149</v>
      </c>
      <c r="B158" s="28" t="s">
        <v>445</v>
      </c>
      <c r="C158" s="28">
        <v>3135.85</v>
      </c>
      <c r="D158" s="37">
        <v>3134.5833333333335</v>
      </c>
      <c r="E158" s="37">
        <v>3109.2666666666669</v>
      </c>
      <c r="F158" s="37">
        <v>3082.6833333333334</v>
      </c>
      <c r="G158" s="37">
        <v>3057.3666666666668</v>
      </c>
      <c r="H158" s="37">
        <v>3161.166666666667</v>
      </c>
      <c r="I158" s="37">
        <v>3186.4833333333336</v>
      </c>
      <c r="J158" s="37">
        <v>3213.0666666666671</v>
      </c>
      <c r="K158" s="28">
        <v>3159.9</v>
      </c>
      <c r="L158" s="28">
        <v>3108</v>
      </c>
      <c r="M158" s="28">
        <v>0.77346999999999999</v>
      </c>
      <c r="N158" s="1"/>
      <c r="O158" s="1"/>
    </row>
    <row r="159" spans="1:15" ht="12.75" customHeight="1">
      <c r="A159" s="53">
        <v>150</v>
      </c>
      <c r="B159" s="28" t="s">
        <v>1100</v>
      </c>
      <c r="C159" s="28">
        <v>589.15</v>
      </c>
      <c r="D159" s="37">
        <v>591.61666666666667</v>
      </c>
      <c r="E159" s="37">
        <v>585.5333333333333</v>
      </c>
      <c r="F159" s="37">
        <v>581.91666666666663</v>
      </c>
      <c r="G159" s="37">
        <v>575.83333333333326</v>
      </c>
      <c r="H159" s="37">
        <v>595.23333333333335</v>
      </c>
      <c r="I159" s="37">
        <v>601.31666666666661</v>
      </c>
      <c r="J159" s="37">
        <v>604.93333333333339</v>
      </c>
      <c r="K159" s="28">
        <v>597.70000000000005</v>
      </c>
      <c r="L159" s="28">
        <v>588</v>
      </c>
      <c r="M159" s="28">
        <v>2.8346100000000001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2581.35</v>
      </c>
      <c r="D160" s="37">
        <v>2604.35</v>
      </c>
      <c r="E160" s="37">
        <v>2549.5499999999997</v>
      </c>
      <c r="F160" s="37">
        <v>2517.75</v>
      </c>
      <c r="G160" s="37">
        <v>2462.9499999999998</v>
      </c>
      <c r="H160" s="37">
        <v>2636.1499999999996</v>
      </c>
      <c r="I160" s="37">
        <v>2690.95</v>
      </c>
      <c r="J160" s="37">
        <v>2722.7499999999995</v>
      </c>
      <c r="K160" s="28">
        <v>2659.15</v>
      </c>
      <c r="L160" s="28">
        <v>2572.5500000000002</v>
      </c>
      <c r="M160" s="28">
        <v>1.7867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41027.050000000003</v>
      </c>
      <c r="D161" s="37">
        <v>40677.35</v>
      </c>
      <c r="E161" s="37">
        <v>39879.399999999994</v>
      </c>
      <c r="F161" s="37">
        <v>38731.749999999993</v>
      </c>
      <c r="G161" s="37">
        <v>37933.799999999988</v>
      </c>
      <c r="H161" s="37">
        <v>41825</v>
      </c>
      <c r="I161" s="37">
        <v>42622.95</v>
      </c>
      <c r="J161" s="37">
        <v>43770.600000000006</v>
      </c>
      <c r="K161" s="28">
        <v>41475.300000000003</v>
      </c>
      <c r="L161" s="28">
        <v>39529.699999999997</v>
      </c>
      <c r="M161" s="28">
        <v>0.38175999999999999</v>
      </c>
      <c r="N161" s="1"/>
      <c r="O161" s="1"/>
    </row>
    <row r="162" spans="1:15" ht="12.75" customHeight="1">
      <c r="A162" s="53">
        <v>153</v>
      </c>
      <c r="B162" s="28" t="s">
        <v>450</v>
      </c>
      <c r="C162" s="28">
        <v>3501.6</v>
      </c>
      <c r="D162" s="37">
        <v>3487.2333333333336</v>
      </c>
      <c r="E162" s="37">
        <v>3449.4666666666672</v>
      </c>
      <c r="F162" s="37">
        <v>3397.3333333333335</v>
      </c>
      <c r="G162" s="37">
        <v>3359.5666666666671</v>
      </c>
      <c r="H162" s="37">
        <v>3539.3666666666672</v>
      </c>
      <c r="I162" s="37">
        <v>3577.1333333333337</v>
      </c>
      <c r="J162" s="37">
        <v>3629.2666666666673</v>
      </c>
      <c r="K162" s="28">
        <v>3525</v>
      </c>
      <c r="L162" s="28">
        <v>3435.1</v>
      </c>
      <c r="M162" s="28">
        <v>2.20316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218.4</v>
      </c>
      <c r="D163" s="37">
        <v>217.04999999999998</v>
      </c>
      <c r="E163" s="37">
        <v>215.09999999999997</v>
      </c>
      <c r="F163" s="37">
        <v>211.79999999999998</v>
      </c>
      <c r="G163" s="37">
        <v>209.84999999999997</v>
      </c>
      <c r="H163" s="37">
        <v>220.34999999999997</v>
      </c>
      <c r="I163" s="37">
        <v>222.29999999999995</v>
      </c>
      <c r="J163" s="37">
        <v>225.59999999999997</v>
      </c>
      <c r="K163" s="28">
        <v>219</v>
      </c>
      <c r="L163" s="28">
        <v>213.75</v>
      </c>
      <c r="M163" s="28">
        <v>12.23555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2098.15</v>
      </c>
      <c r="D164" s="37">
        <v>2108.4833333333331</v>
      </c>
      <c r="E164" s="37">
        <v>2075.3666666666663</v>
      </c>
      <c r="F164" s="37">
        <v>2052.583333333333</v>
      </c>
      <c r="G164" s="37">
        <v>2019.4666666666662</v>
      </c>
      <c r="H164" s="37">
        <v>2131.2666666666664</v>
      </c>
      <c r="I164" s="37">
        <v>2164.3833333333332</v>
      </c>
      <c r="J164" s="37">
        <v>2187.1666666666665</v>
      </c>
      <c r="K164" s="28">
        <v>2141.6</v>
      </c>
      <c r="L164" s="28">
        <v>2085.6999999999998</v>
      </c>
      <c r="M164" s="28">
        <v>4.6127799999999999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1664.5</v>
      </c>
      <c r="D165" s="37">
        <v>1661.1833333333334</v>
      </c>
      <c r="E165" s="37">
        <v>1644.8666666666668</v>
      </c>
      <c r="F165" s="37">
        <v>1625.2333333333333</v>
      </c>
      <c r="G165" s="37">
        <v>1608.9166666666667</v>
      </c>
      <c r="H165" s="37">
        <v>1680.8166666666668</v>
      </c>
      <c r="I165" s="37">
        <v>1697.1333333333334</v>
      </c>
      <c r="J165" s="37">
        <v>1716.7666666666669</v>
      </c>
      <c r="K165" s="28">
        <v>1677.5</v>
      </c>
      <c r="L165" s="28">
        <v>1641.55</v>
      </c>
      <c r="M165" s="28">
        <v>6.9546900000000003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2219.9499999999998</v>
      </c>
      <c r="D166" s="37">
        <v>2221.7333333333331</v>
      </c>
      <c r="E166" s="37">
        <v>2199.2166666666662</v>
      </c>
      <c r="F166" s="37">
        <v>2178.4833333333331</v>
      </c>
      <c r="G166" s="37">
        <v>2155.9666666666662</v>
      </c>
      <c r="H166" s="37">
        <v>2242.4666666666662</v>
      </c>
      <c r="I166" s="37">
        <v>2264.9833333333336</v>
      </c>
      <c r="J166" s="37">
        <v>2285.7166666666662</v>
      </c>
      <c r="K166" s="28">
        <v>2244.25</v>
      </c>
      <c r="L166" s="28">
        <v>2201</v>
      </c>
      <c r="M166" s="28">
        <v>1.5619000000000001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103.85</v>
      </c>
      <c r="D167" s="37">
        <v>103.5</v>
      </c>
      <c r="E167" s="37">
        <v>102.85</v>
      </c>
      <c r="F167" s="37">
        <v>101.85</v>
      </c>
      <c r="G167" s="37">
        <v>101.19999999999999</v>
      </c>
      <c r="H167" s="37">
        <v>104.5</v>
      </c>
      <c r="I167" s="37">
        <v>105.15</v>
      </c>
      <c r="J167" s="37">
        <v>106.15</v>
      </c>
      <c r="K167" s="28">
        <v>104.15</v>
      </c>
      <c r="L167" s="28">
        <v>102.5</v>
      </c>
      <c r="M167" s="28">
        <v>17.157830000000001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211.1</v>
      </c>
      <c r="D168" s="37">
        <v>211.51666666666665</v>
      </c>
      <c r="E168" s="37">
        <v>208.0333333333333</v>
      </c>
      <c r="F168" s="37">
        <v>204.96666666666664</v>
      </c>
      <c r="G168" s="37">
        <v>201.48333333333329</v>
      </c>
      <c r="H168" s="37">
        <v>214.58333333333331</v>
      </c>
      <c r="I168" s="37">
        <v>218.06666666666666</v>
      </c>
      <c r="J168" s="37">
        <v>221.13333333333333</v>
      </c>
      <c r="K168" s="28">
        <v>215</v>
      </c>
      <c r="L168" s="28">
        <v>208.45</v>
      </c>
      <c r="M168" s="28">
        <v>311.27188999999998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398.75</v>
      </c>
      <c r="D169" s="37">
        <v>398.18333333333334</v>
      </c>
      <c r="E169" s="37">
        <v>393.76666666666665</v>
      </c>
      <c r="F169" s="37">
        <v>388.7833333333333</v>
      </c>
      <c r="G169" s="37">
        <v>384.36666666666662</v>
      </c>
      <c r="H169" s="37">
        <v>403.16666666666669</v>
      </c>
      <c r="I169" s="37">
        <v>407.58333333333331</v>
      </c>
      <c r="J169" s="37">
        <v>412.56666666666672</v>
      </c>
      <c r="K169" s="28">
        <v>402.6</v>
      </c>
      <c r="L169" s="28">
        <v>393.2</v>
      </c>
      <c r="M169" s="28">
        <v>3.8913899999999999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13354.45</v>
      </c>
      <c r="D170" s="37">
        <v>13294.483333333332</v>
      </c>
      <c r="E170" s="37">
        <v>13141.966666666664</v>
      </c>
      <c r="F170" s="37">
        <v>12929.483333333332</v>
      </c>
      <c r="G170" s="37">
        <v>12776.966666666664</v>
      </c>
      <c r="H170" s="37">
        <v>13506.966666666664</v>
      </c>
      <c r="I170" s="37">
        <v>13659.48333333333</v>
      </c>
      <c r="J170" s="37">
        <v>13871.966666666664</v>
      </c>
      <c r="K170" s="28">
        <v>13447</v>
      </c>
      <c r="L170" s="28">
        <v>13082</v>
      </c>
      <c r="M170" s="28">
        <v>0.13456000000000001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29.75</v>
      </c>
      <c r="D171" s="37">
        <v>29.650000000000002</v>
      </c>
      <c r="E171" s="37">
        <v>29.400000000000006</v>
      </c>
      <c r="F171" s="37">
        <v>29.050000000000004</v>
      </c>
      <c r="G171" s="37">
        <v>28.800000000000008</v>
      </c>
      <c r="H171" s="37">
        <v>30.000000000000004</v>
      </c>
      <c r="I171" s="37">
        <v>30.249999999999996</v>
      </c>
      <c r="J171" s="37">
        <v>30.6</v>
      </c>
      <c r="K171" s="28">
        <v>29.9</v>
      </c>
      <c r="L171" s="28">
        <v>29.3</v>
      </c>
      <c r="M171" s="28">
        <v>173.07144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120</v>
      </c>
      <c r="D172" s="37">
        <v>119.63333333333333</v>
      </c>
      <c r="E172" s="37">
        <v>118.91666666666666</v>
      </c>
      <c r="F172" s="37">
        <v>117.83333333333333</v>
      </c>
      <c r="G172" s="37">
        <v>117.11666666666666</v>
      </c>
      <c r="H172" s="37">
        <v>120.71666666666665</v>
      </c>
      <c r="I172" s="37">
        <v>121.43333333333332</v>
      </c>
      <c r="J172" s="37">
        <v>122.51666666666665</v>
      </c>
      <c r="K172" s="28">
        <v>120.35</v>
      </c>
      <c r="L172" s="28">
        <v>118.55</v>
      </c>
      <c r="M172" s="28">
        <v>22.193210000000001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2580.15</v>
      </c>
      <c r="D173" s="37">
        <v>2559.3833333333332</v>
      </c>
      <c r="E173" s="37">
        <v>2521.7666666666664</v>
      </c>
      <c r="F173" s="37">
        <v>2463.3833333333332</v>
      </c>
      <c r="G173" s="37">
        <v>2425.7666666666664</v>
      </c>
      <c r="H173" s="37">
        <v>2617.7666666666664</v>
      </c>
      <c r="I173" s="37">
        <v>2655.3833333333332</v>
      </c>
      <c r="J173" s="37">
        <v>2713.7666666666664</v>
      </c>
      <c r="K173" s="28">
        <v>2597</v>
      </c>
      <c r="L173" s="28">
        <v>2501</v>
      </c>
      <c r="M173" s="28">
        <v>88.631720000000001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775.8</v>
      </c>
      <c r="D174" s="37">
        <v>773.5333333333333</v>
      </c>
      <c r="E174" s="37">
        <v>765.51666666666665</v>
      </c>
      <c r="F174" s="37">
        <v>755.23333333333335</v>
      </c>
      <c r="G174" s="37">
        <v>747.2166666666667</v>
      </c>
      <c r="H174" s="37">
        <v>783.81666666666661</v>
      </c>
      <c r="I174" s="37">
        <v>791.83333333333326</v>
      </c>
      <c r="J174" s="37">
        <v>802.11666666666656</v>
      </c>
      <c r="K174" s="28">
        <v>781.55</v>
      </c>
      <c r="L174" s="28">
        <v>763.25</v>
      </c>
      <c r="M174" s="28">
        <v>12.829359999999999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1067.6500000000001</v>
      </c>
      <c r="D175" s="37">
        <v>1069.0666666666666</v>
      </c>
      <c r="E175" s="37">
        <v>1050.1333333333332</v>
      </c>
      <c r="F175" s="37">
        <v>1032.6166666666666</v>
      </c>
      <c r="G175" s="37">
        <v>1013.6833333333332</v>
      </c>
      <c r="H175" s="37">
        <v>1086.5833333333333</v>
      </c>
      <c r="I175" s="37">
        <v>1105.5166666666667</v>
      </c>
      <c r="J175" s="37">
        <v>1123.0333333333333</v>
      </c>
      <c r="K175" s="28">
        <v>1088</v>
      </c>
      <c r="L175" s="28">
        <v>1051.55</v>
      </c>
      <c r="M175" s="28">
        <v>12.24658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2286.65</v>
      </c>
      <c r="D176" s="37">
        <v>2282.15</v>
      </c>
      <c r="E176" s="37">
        <v>2266.5</v>
      </c>
      <c r="F176" s="37">
        <v>2246.35</v>
      </c>
      <c r="G176" s="37">
        <v>2230.6999999999998</v>
      </c>
      <c r="H176" s="37">
        <v>2302.3000000000002</v>
      </c>
      <c r="I176" s="37">
        <v>2317.9500000000007</v>
      </c>
      <c r="J176" s="37">
        <v>2338.1000000000004</v>
      </c>
      <c r="K176" s="28">
        <v>2297.8000000000002</v>
      </c>
      <c r="L176" s="28">
        <v>2262</v>
      </c>
      <c r="M176" s="28">
        <v>3.69665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19384.099999999999</v>
      </c>
      <c r="D177" s="37">
        <v>19328.75</v>
      </c>
      <c r="E177" s="37">
        <v>19066.5</v>
      </c>
      <c r="F177" s="37">
        <v>18748.900000000001</v>
      </c>
      <c r="G177" s="37">
        <v>18486.650000000001</v>
      </c>
      <c r="H177" s="37">
        <v>19646.349999999999</v>
      </c>
      <c r="I177" s="37">
        <v>19908.599999999999</v>
      </c>
      <c r="J177" s="37">
        <v>20226.199999999997</v>
      </c>
      <c r="K177" s="28">
        <v>19591</v>
      </c>
      <c r="L177" s="28">
        <v>19011.150000000001</v>
      </c>
      <c r="M177" s="28">
        <v>1.25068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1224.0999999999999</v>
      </c>
      <c r="D178" s="37">
        <v>1233.9666666666665</v>
      </c>
      <c r="E178" s="37">
        <v>1208.133333333333</v>
      </c>
      <c r="F178" s="37">
        <v>1192.1666666666665</v>
      </c>
      <c r="G178" s="37">
        <v>1166.333333333333</v>
      </c>
      <c r="H178" s="37">
        <v>1249.9333333333329</v>
      </c>
      <c r="I178" s="37">
        <v>1275.7666666666664</v>
      </c>
      <c r="J178" s="37">
        <v>1291.7333333333329</v>
      </c>
      <c r="K178" s="28">
        <v>1259.8</v>
      </c>
      <c r="L178" s="28">
        <v>1218</v>
      </c>
      <c r="M178" s="28">
        <v>5.4548199999999998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2405.6999999999998</v>
      </c>
      <c r="D179" s="37">
        <v>2386.6833333333329</v>
      </c>
      <c r="E179" s="37">
        <v>2359.3666666666659</v>
      </c>
      <c r="F179" s="37">
        <v>2313.0333333333328</v>
      </c>
      <c r="G179" s="37">
        <v>2285.7166666666658</v>
      </c>
      <c r="H179" s="37">
        <v>2433.016666666666</v>
      </c>
      <c r="I179" s="37">
        <v>2460.3333333333326</v>
      </c>
      <c r="J179" s="37">
        <v>2506.6666666666661</v>
      </c>
      <c r="K179" s="28">
        <v>2414</v>
      </c>
      <c r="L179" s="28">
        <v>2340.35</v>
      </c>
      <c r="M179" s="28">
        <v>3.3759000000000001</v>
      </c>
      <c r="N179" s="1"/>
      <c r="O179" s="1"/>
    </row>
    <row r="180" spans="1:15" ht="12.75" customHeight="1">
      <c r="A180" s="53">
        <v>171</v>
      </c>
      <c r="B180" s="28" t="s">
        <v>830</v>
      </c>
      <c r="C180" s="28">
        <v>559.29999999999995</v>
      </c>
      <c r="D180" s="37">
        <v>561.38333333333333</v>
      </c>
      <c r="E180" s="37">
        <v>554.91666666666663</v>
      </c>
      <c r="F180" s="37">
        <v>550.5333333333333</v>
      </c>
      <c r="G180" s="37">
        <v>544.06666666666661</v>
      </c>
      <c r="H180" s="37">
        <v>565.76666666666665</v>
      </c>
      <c r="I180" s="37">
        <v>572.23333333333335</v>
      </c>
      <c r="J180" s="37">
        <v>576.61666666666667</v>
      </c>
      <c r="K180" s="28">
        <v>567.85</v>
      </c>
      <c r="L180" s="28">
        <v>557</v>
      </c>
      <c r="M180" s="28">
        <v>4.1342699999999999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459.1</v>
      </c>
      <c r="D181" s="37">
        <v>459.93333333333334</v>
      </c>
      <c r="E181" s="37">
        <v>457.16666666666669</v>
      </c>
      <c r="F181" s="37">
        <v>455.23333333333335</v>
      </c>
      <c r="G181" s="37">
        <v>452.4666666666667</v>
      </c>
      <c r="H181" s="37">
        <v>461.86666666666667</v>
      </c>
      <c r="I181" s="37">
        <v>464.63333333333333</v>
      </c>
      <c r="J181" s="37">
        <v>466.56666666666666</v>
      </c>
      <c r="K181" s="28">
        <v>462.7</v>
      </c>
      <c r="L181" s="28">
        <v>458</v>
      </c>
      <c r="M181" s="28">
        <v>118.00876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70.05</v>
      </c>
      <c r="D182" s="37">
        <v>70.149999999999991</v>
      </c>
      <c r="E182" s="37">
        <v>69.59999999999998</v>
      </c>
      <c r="F182" s="37">
        <v>69.149999999999991</v>
      </c>
      <c r="G182" s="37">
        <v>68.59999999999998</v>
      </c>
      <c r="H182" s="37">
        <v>70.59999999999998</v>
      </c>
      <c r="I182" s="37">
        <v>71.149999999999991</v>
      </c>
      <c r="J182" s="37">
        <v>71.59999999999998</v>
      </c>
      <c r="K182" s="28">
        <v>70.7</v>
      </c>
      <c r="L182" s="28">
        <v>69.7</v>
      </c>
      <c r="M182" s="28">
        <v>240.35362000000001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838.7</v>
      </c>
      <c r="D183" s="37">
        <v>835.41666666666663</v>
      </c>
      <c r="E183" s="37">
        <v>827.13333333333321</v>
      </c>
      <c r="F183" s="37">
        <v>815.56666666666661</v>
      </c>
      <c r="G183" s="37">
        <v>807.28333333333319</v>
      </c>
      <c r="H183" s="37">
        <v>846.98333333333323</v>
      </c>
      <c r="I183" s="37">
        <v>855.26666666666677</v>
      </c>
      <c r="J183" s="37">
        <v>866.83333333333326</v>
      </c>
      <c r="K183" s="28">
        <v>843.7</v>
      </c>
      <c r="L183" s="28">
        <v>823.85</v>
      </c>
      <c r="M183" s="28">
        <v>29.759270000000001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420.75</v>
      </c>
      <c r="D184" s="37">
        <v>418.95</v>
      </c>
      <c r="E184" s="37">
        <v>414.9</v>
      </c>
      <c r="F184" s="37">
        <v>409.05</v>
      </c>
      <c r="G184" s="37">
        <v>405</v>
      </c>
      <c r="H184" s="37">
        <v>424.79999999999995</v>
      </c>
      <c r="I184" s="37">
        <v>428.85</v>
      </c>
      <c r="J184" s="37">
        <v>434.69999999999993</v>
      </c>
      <c r="K184" s="28">
        <v>423</v>
      </c>
      <c r="L184" s="28">
        <v>413.1</v>
      </c>
      <c r="M184" s="28">
        <v>6.7827599999999997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561.79999999999995</v>
      </c>
      <c r="D185" s="37">
        <v>564.30000000000007</v>
      </c>
      <c r="E185" s="37">
        <v>557.60000000000014</v>
      </c>
      <c r="F185" s="37">
        <v>553.40000000000009</v>
      </c>
      <c r="G185" s="37">
        <v>546.70000000000016</v>
      </c>
      <c r="H185" s="37">
        <v>568.50000000000011</v>
      </c>
      <c r="I185" s="37">
        <v>575.20000000000016</v>
      </c>
      <c r="J185" s="37">
        <v>579.40000000000009</v>
      </c>
      <c r="K185" s="28">
        <v>571</v>
      </c>
      <c r="L185" s="28">
        <v>560.1</v>
      </c>
      <c r="M185" s="28">
        <v>1.9757400000000001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833.35</v>
      </c>
      <c r="D186" s="37">
        <v>827.65</v>
      </c>
      <c r="E186" s="37">
        <v>814.3</v>
      </c>
      <c r="F186" s="37">
        <v>795.25</v>
      </c>
      <c r="G186" s="37">
        <v>781.9</v>
      </c>
      <c r="H186" s="37">
        <v>846.69999999999993</v>
      </c>
      <c r="I186" s="37">
        <v>860.05000000000007</v>
      </c>
      <c r="J186" s="37">
        <v>879.09999999999991</v>
      </c>
      <c r="K186" s="28">
        <v>841</v>
      </c>
      <c r="L186" s="28">
        <v>808.6</v>
      </c>
      <c r="M186" s="28">
        <v>23.59911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806.75</v>
      </c>
      <c r="D187" s="37">
        <v>807.15</v>
      </c>
      <c r="E187" s="37">
        <v>803.3</v>
      </c>
      <c r="F187" s="37">
        <v>799.85</v>
      </c>
      <c r="G187" s="37">
        <v>796</v>
      </c>
      <c r="H187" s="37">
        <v>810.59999999999991</v>
      </c>
      <c r="I187" s="37">
        <v>814.45</v>
      </c>
      <c r="J187" s="37">
        <v>817.89999999999986</v>
      </c>
      <c r="K187" s="28">
        <v>811</v>
      </c>
      <c r="L187" s="28">
        <v>803.7</v>
      </c>
      <c r="M187" s="28">
        <v>4.6797399999999998</v>
      </c>
      <c r="N187" s="1"/>
      <c r="O187" s="1"/>
    </row>
    <row r="188" spans="1:15" ht="12.75" customHeight="1">
      <c r="A188" s="53">
        <v>179</v>
      </c>
      <c r="B188" s="28" t="s">
        <v>505</v>
      </c>
      <c r="C188" s="28">
        <v>924.65</v>
      </c>
      <c r="D188" s="37">
        <v>924.41666666666663</v>
      </c>
      <c r="E188" s="37">
        <v>912.33333333333326</v>
      </c>
      <c r="F188" s="37">
        <v>900.01666666666665</v>
      </c>
      <c r="G188" s="37">
        <v>887.93333333333328</v>
      </c>
      <c r="H188" s="37">
        <v>936.73333333333323</v>
      </c>
      <c r="I188" s="37">
        <v>948.81666666666649</v>
      </c>
      <c r="J188" s="37">
        <v>961.13333333333321</v>
      </c>
      <c r="K188" s="28">
        <v>936.5</v>
      </c>
      <c r="L188" s="28">
        <v>912.1</v>
      </c>
      <c r="M188" s="28">
        <v>2.0225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3290.5</v>
      </c>
      <c r="D189" s="37">
        <v>3298.1666666666665</v>
      </c>
      <c r="E189" s="37">
        <v>3263.333333333333</v>
      </c>
      <c r="F189" s="37">
        <v>3236.1666666666665</v>
      </c>
      <c r="G189" s="37">
        <v>3201.333333333333</v>
      </c>
      <c r="H189" s="37">
        <v>3325.333333333333</v>
      </c>
      <c r="I189" s="37">
        <v>3360.1666666666661</v>
      </c>
      <c r="J189" s="37">
        <v>3387.333333333333</v>
      </c>
      <c r="K189" s="28">
        <v>3333</v>
      </c>
      <c r="L189" s="28">
        <v>3271</v>
      </c>
      <c r="M189" s="28">
        <v>21.339939999999999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720</v>
      </c>
      <c r="D190" s="37">
        <v>726.6</v>
      </c>
      <c r="E190" s="37">
        <v>709.40000000000009</v>
      </c>
      <c r="F190" s="37">
        <v>698.80000000000007</v>
      </c>
      <c r="G190" s="37">
        <v>681.60000000000014</v>
      </c>
      <c r="H190" s="37">
        <v>737.2</v>
      </c>
      <c r="I190" s="37">
        <v>754.40000000000009</v>
      </c>
      <c r="J190" s="37">
        <v>765</v>
      </c>
      <c r="K190" s="28">
        <v>743.8</v>
      </c>
      <c r="L190" s="28">
        <v>716</v>
      </c>
      <c r="M190" s="28">
        <v>17.41451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8186.35</v>
      </c>
      <c r="D191" s="37">
        <v>8122.916666666667</v>
      </c>
      <c r="E191" s="37">
        <v>8014.8333333333339</v>
      </c>
      <c r="F191" s="37">
        <v>7843.3166666666666</v>
      </c>
      <c r="G191" s="37">
        <v>7735.2333333333336</v>
      </c>
      <c r="H191" s="37">
        <v>8294.4333333333343</v>
      </c>
      <c r="I191" s="37">
        <v>8402.5166666666682</v>
      </c>
      <c r="J191" s="37">
        <v>8574.0333333333347</v>
      </c>
      <c r="K191" s="28">
        <v>8231</v>
      </c>
      <c r="L191" s="28">
        <v>7951.4</v>
      </c>
      <c r="M191" s="28">
        <v>4.3585099999999999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416.95</v>
      </c>
      <c r="D192" s="37">
        <v>416.13333333333327</v>
      </c>
      <c r="E192" s="37">
        <v>412.36666666666656</v>
      </c>
      <c r="F192" s="37">
        <v>407.7833333333333</v>
      </c>
      <c r="G192" s="37">
        <v>404.01666666666659</v>
      </c>
      <c r="H192" s="37">
        <v>420.71666666666653</v>
      </c>
      <c r="I192" s="37">
        <v>424.48333333333329</v>
      </c>
      <c r="J192" s="37">
        <v>429.06666666666649</v>
      </c>
      <c r="K192" s="28">
        <v>419.9</v>
      </c>
      <c r="L192" s="28">
        <v>411.55</v>
      </c>
      <c r="M192" s="28">
        <v>131.04312999999999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207.3</v>
      </c>
      <c r="D193" s="37">
        <v>207.58333333333334</v>
      </c>
      <c r="E193" s="37">
        <v>205.4666666666667</v>
      </c>
      <c r="F193" s="37">
        <v>203.63333333333335</v>
      </c>
      <c r="G193" s="37">
        <v>201.51666666666671</v>
      </c>
      <c r="H193" s="37">
        <v>209.41666666666669</v>
      </c>
      <c r="I193" s="37">
        <v>211.5333333333333</v>
      </c>
      <c r="J193" s="37">
        <v>213.36666666666667</v>
      </c>
      <c r="K193" s="28">
        <v>209.7</v>
      </c>
      <c r="L193" s="28">
        <v>205.75</v>
      </c>
      <c r="M193" s="28">
        <v>121.79447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881.6</v>
      </c>
      <c r="D194" s="37">
        <v>879.63333333333333</v>
      </c>
      <c r="E194" s="37">
        <v>870.4666666666667</v>
      </c>
      <c r="F194" s="37">
        <v>859.33333333333337</v>
      </c>
      <c r="G194" s="37">
        <v>850.16666666666674</v>
      </c>
      <c r="H194" s="37">
        <v>890.76666666666665</v>
      </c>
      <c r="I194" s="37">
        <v>899.93333333333339</v>
      </c>
      <c r="J194" s="37">
        <v>911.06666666666661</v>
      </c>
      <c r="K194" s="28">
        <v>888.8</v>
      </c>
      <c r="L194" s="28">
        <v>868.5</v>
      </c>
      <c r="M194" s="28">
        <v>72.318470000000005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1021.1</v>
      </c>
      <c r="D195" s="37">
        <v>1017.0166666666668</v>
      </c>
      <c r="E195" s="37">
        <v>1006.6333333333334</v>
      </c>
      <c r="F195" s="37">
        <v>992.16666666666663</v>
      </c>
      <c r="G195" s="37">
        <v>981.7833333333333</v>
      </c>
      <c r="H195" s="37">
        <v>1031.4833333333336</v>
      </c>
      <c r="I195" s="37">
        <v>1041.866666666667</v>
      </c>
      <c r="J195" s="37">
        <v>1056.3333333333337</v>
      </c>
      <c r="K195" s="28">
        <v>1027.4000000000001</v>
      </c>
      <c r="L195" s="28">
        <v>1002.55</v>
      </c>
      <c r="M195" s="28">
        <v>37.706629999999997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630.25</v>
      </c>
      <c r="D196" s="37">
        <v>627.44999999999993</v>
      </c>
      <c r="E196" s="37">
        <v>620.19999999999982</v>
      </c>
      <c r="F196" s="37">
        <v>610.14999999999986</v>
      </c>
      <c r="G196" s="37">
        <v>602.89999999999975</v>
      </c>
      <c r="H196" s="37">
        <v>637.49999999999989</v>
      </c>
      <c r="I196" s="37">
        <v>644.75000000000011</v>
      </c>
      <c r="J196" s="37">
        <v>654.79999999999995</v>
      </c>
      <c r="K196" s="28">
        <v>634.70000000000005</v>
      </c>
      <c r="L196" s="28">
        <v>617.4</v>
      </c>
      <c r="M196" s="28">
        <v>2.3843000000000001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1936.15</v>
      </c>
      <c r="D197" s="37">
        <v>1937.8166666666666</v>
      </c>
      <c r="E197" s="37">
        <v>1921.3333333333333</v>
      </c>
      <c r="F197" s="37">
        <v>1906.5166666666667</v>
      </c>
      <c r="G197" s="37">
        <v>1890.0333333333333</v>
      </c>
      <c r="H197" s="37">
        <v>1952.6333333333332</v>
      </c>
      <c r="I197" s="37">
        <v>1969.1166666666668</v>
      </c>
      <c r="J197" s="37">
        <v>1983.9333333333332</v>
      </c>
      <c r="K197" s="28">
        <v>1954.3</v>
      </c>
      <c r="L197" s="28">
        <v>1923</v>
      </c>
      <c r="M197" s="28">
        <v>23.754270000000002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2840.05</v>
      </c>
      <c r="D198" s="37">
        <v>2859.9666666666672</v>
      </c>
      <c r="E198" s="37">
        <v>2812.2833333333342</v>
      </c>
      <c r="F198" s="37">
        <v>2784.5166666666669</v>
      </c>
      <c r="G198" s="37">
        <v>2736.8333333333339</v>
      </c>
      <c r="H198" s="37">
        <v>2887.7333333333345</v>
      </c>
      <c r="I198" s="37">
        <v>2935.416666666667</v>
      </c>
      <c r="J198" s="37">
        <v>2963.1833333333348</v>
      </c>
      <c r="K198" s="28">
        <v>2907.65</v>
      </c>
      <c r="L198" s="28">
        <v>2832.2</v>
      </c>
      <c r="M198" s="28">
        <v>1.12229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460.1</v>
      </c>
      <c r="D199" s="37">
        <v>464.25</v>
      </c>
      <c r="E199" s="37">
        <v>452.9</v>
      </c>
      <c r="F199" s="37">
        <v>445.7</v>
      </c>
      <c r="G199" s="37">
        <v>434.34999999999997</v>
      </c>
      <c r="H199" s="37">
        <v>471.45</v>
      </c>
      <c r="I199" s="37">
        <v>482.8</v>
      </c>
      <c r="J199" s="37">
        <v>490</v>
      </c>
      <c r="K199" s="28">
        <v>475.6</v>
      </c>
      <c r="L199" s="28">
        <v>457.05</v>
      </c>
      <c r="M199" s="28">
        <v>7.7459499999999997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1109.25</v>
      </c>
      <c r="D200" s="37">
        <v>1088.9666666666667</v>
      </c>
      <c r="E200" s="37">
        <v>1062.9333333333334</v>
      </c>
      <c r="F200" s="37">
        <v>1016.6166666666668</v>
      </c>
      <c r="G200" s="37">
        <v>990.58333333333348</v>
      </c>
      <c r="H200" s="37">
        <v>1135.2833333333333</v>
      </c>
      <c r="I200" s="37">
        <v>1161.3166666666666</v>
      </c>
      <c r="J200" s="37">
        <v>1207.6333333333332</v>
      </c>
      <c r="K200" s="28">
        <v>1115</v>
      </c>
      <c r="L200" s="28">
        <v>1042.6500000000001</v>
      </c>
      <c r="M200" s="28">
        <v>13.972250000000001</v>
      </c>
      <c r="N200" s="1"/>
      <c r="O200" s="1"/>
    </row>
    <row r="201" spans="1:15" ht="12.75" customHeight="1">
      <c r="A201" s="53">
        <v>192</v>
      </c>
      <c r="B201" s="28" t="s">
        <v>512</v>
      </c>
      <c r="C201" s="28">
        <v>39</v>
      </c>
      <c r="D201" s="37">
        <v>39.06666666666667</v>
      </c>
      <c r="E201" s="37">
        <v>37.933333333333337</v>
      </c>
      <c r="F201" s="37">
        <v>36.866666666666667</v>
      </c>
      <c r="G201" s="37">
        <v>35.733333333333334</v>
      </c>
      <c r="H201" s="37">
        <v>40.13333333333334</v>
      </c>
      <c r="I201" s="37">
        <v>41.26666666666668</v>
      </c>
      <c r="J201" s="37">
        <v>42.333333333333343</v>
      </c>
      <c r="K201" s="28">
        <v>40.200000000000003</v>
      </c>
      <c r="L201" s="28">
        <v>38</v>
      </c>
      <c r="M201" s="28">
        <v>50.60201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644.4</v>
      </c>
      <c r="D202" s="37">
        <v>646.63333333333333</v>
      </c>
      <c r="E202" s="37">
        <v>639.31666666666661</v>
      </c>
      <c r="F202" s="37">
        <v>634.23333333333323</v>
      </c>
      <c r="G202" s="37">
        <v>626.91666666666652</v>
      </c>
      <c r="H202" s="37">
        <v>651.7166666666667</v>
      </c>
      <c r="I202" s="37">
        <v>659.03333333333353</v>
      </c>
      <c r="J202" s="37">
        <v>664.11666666666679</v>
      </c>
      <c r="K202" s="28">
        <v>653.95000000000005</v>
      </c>
      <c r="L202" s="28">
        <v>641.54999999999995</v>
      </c>
      <c r="M202" s="28">
        <v>23.71912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5618.3</v>
      </c>
      <c r="D203" s="37">
        <v>5595.8</v>
      </c>
      <c r="E203" s="37">
        <v>5543.6</v>
      </c>
      <c r="F203" s="37">
        <v>5468.9000000000005</v>
      </c>
      <c r="G203" s="37">
        <v>5416.7000000000007</v>
      </c>
      <c r="H203" s="37">
        <v>5670.5</v>
      </c>
      <c r="I203" s="37">
        <v>5722.6999999999989</v>
      </c>
      <c r="J203" s="37">
        <v>5797.4</v>
      </c>
      <c r="K203" s="28">
        <v>5648</v>
      </c>
      <c r="L203" s="28">
        <v>5521.1</v>
      </c>
      <c r="M203" s="28">
        <v>4.9061500000000002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34.4</v>
      </c>
      <c r="D204" s="37">
        <v>34.450000000000003</v>
      </c>
      <c r="E204" s="37">
        <v>34.150000000000006</v>
      </c>
      <c r="F204" s="37">
        <v>33.900000000000006</v>
      </c>
      <c r="G204" s="37">
        <v>33.600000000000009</v>
      </c>
      <c r="H204" s="37">
        <v>34.700000000000003</v>
      </c>
      <c r="I204" s="37">
        <v>35</v>
      </c>
      <c r="J204" s="37">
        <v>35.25</v>
      </c>
      <c r="K204" s="28">
        <v>34.75</v>
      </c>
      <c r="L204" s="28">
        <v>34.200000000000003</v>
      </c>
      <c r="M204" s="28">
        <v>43.732390000000002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1434.4</v>
      </c>
      <c r="D205" s="37">
        <v>1439.6666666666667</v>
      </c>
      <c r="E205" s="37">
        <v>1423.4833333333336</v>
      </c>
      <c r="F205" s="37">
        <v>1412.5666666666668</v>
      </c>
      <c r="G205" s="37">
        <v>1396.3833333333337</v>
      </c>
      <c r="H205" s="37">
        <v>1450.5833333333335</v>
      </c>
      <c r="I205" s="37">
        <v>1466.7666666666664</v>
      </c>
      <c r="J205" s="37">
        <v>1477.6833333333334</v>
      </c>
      <c r="K205" s="28">
        <v>1455.85</v>
      </c>
      <c r="L205" s="28">
        <v>1428.75</v>
      </c>
      <c r="M205" s="28">
        <v>2.4283600000000001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745.75</v>
      </c>
      <c r="D206" s="37">
        <v>752.44999999999993</v>
      </c>
      <c r="E206" s="37">
        <v>734.44999999999982</v>
      </c>
      <c r="F206" s="37">
        <v>723.14999999999986</v>
      </c>
      <c r="G206" s="37">
        <v>705.14999999999975</v>
      </c>
      <c r="H206" s="37">
        <v>763.74999999999989</v>
      </c>
      <c r="I206" s="37">
        <v>781.75000000000011</v>
      </c>
      <c r="J206" s="37">
        <v>793.05</v>
      </c>
      <c r="K206" s="28">
        <v>770.45</v>
      </c>
      <c r="L206" s="28">
        <v>741.15</v>
      </c>
      <c r="M206" s="28">
        <v>19.600950000000001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785.1</v>
      </c>
      <c r="D207" s="37">
        <v>781.71666666666658</v>
      </c>
      <c r="E207" s="37">
        <v>773.43333333333317</v>
      </c>
      <c r="F207" s="37">
        <v>761.76666666666654</v>
      </c>
      <c r="G207" s="37">
        <v>753.48333333333312</v>
      </c>
      <c r="H207" s="37">
        <v>793.38333333333321</v>
      </c>
      <c r="I207" s="37">
        <v>801.66666666666674</v>
      </c>
      <c r="J207" s="37">
        <v>813.33333333333326</v>
      </c>
      <c r="K207" s="28">
        <v>790</v>
      </c>
      <c r="L207" s="28">
        <v>770.05</v>
      </c>
      <c r="M207" s="28">
        <v>5.5369799999999998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232.05</v>
      </c>
      <c r="D208" s="37">
        <v>232.73333333333335</v>
      </c>
      <c r="E208" s="37">
        <v>230.1166666666667</v>
      </c>
      <c r="F208" s="37">
        <v>228.18333333333337</v>
      </c>
      <c r="G208" s="37">
        <v>225.56666666666672</v>
      </c>
      <c r="H208" s="37">
        <v>234.66666666666669</v>
      </c>
      <c r="I208" s="37">
        <v>237.28333333333336</v>
      </c>
      <c r="J208" s="37">
        <v>239.21666666666667</v>
      </c>
      <c r="K208" s="28">
        <v>235.35</v>
      </c>
      <c r="L208" s="28">
        <v>230.8</v>
      </c>
      <c r="M208" s="28">
        <v>146.92258000000001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8.65</v>
      </c>
      <c r="D209" s="37">
        <v>8.6833333333333336</v>
      </c>
      <c r="E209" s="37">
        <v>8.5166666666666675</v>
      </c>
      <c r="F209" s="37">
        <v>8.3833333333333346</v>
      </c>
      <c r="G209" s="37">
        <v>8.2166666666666686</v>
      </c>
      <c r="H209" s="37">
        <v>8.8166666666666664</v>
      </c>
      <c r="I209" s="37">
        <v>8.9833333333333307</v>
      </c>
      <c r="J209" s="37">
        <v>9.1166666666666654</v>
      </c>
      <c r="K209" s="28">
        <v>8.85</v>
      </c>
      <c r="L209" s="28">
        <v>8.5500000000000007</v>
      </c>
      <c r="M209" s="28">
        <v>789.15156000000002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972.5</v>
      </c>
      <c r="D210" s="37">
        <v>972.30000000000007</v>
      </c>
      <c r="E210" s="37">
        <v>962.30000000000018</v>
      </c>
      <c r="F210" s="37">
        <v>952.10000000000014</v>
      </c>
      <c r="G210" s="37">
        <v>942.10000000000025</v>
      </c>
      <c r="H210" s="37">
        <v>982.50000000000011</v>
      </c>
      <c r="I210" s="37">
        <v>992.49999999999989</v>
      </c>
      <c r="J210" s="37">
        <v>1002.7</v>
      </c>
      <c r="K210" s="28">
        <v>982.3</v>
      </c>
      <c r="L210" s="28">
        <v>962.1</v>
      </c>
      <c r="M210" s="28">
        <v>5.6077399999999997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1561.75</v>
      </c>
      <c r="D211" s="37">
        <v>1550.1000000000001</v>
      </c>
      <c r="E211" s="37">
        <v>1530.2000000000003</v>
      </c>
      <c r="F211" s="37">
        <v>1498.65</v>
      </c>
      <c r="G211" s="37">
        <v>1478.7500000000002</v>
      </c>
      <c r="H211" s="37">
        <v>1581.6500000000003</v>
      </c>
      <c r="I211" s="37">
        <v>1601.5500000000004</v>
      </c>
      <c r="J211" s="37">
        <v>1633.1000000000004</v>
      </c>
      <c r="K211" s="28">
        <v>1570</v>
      </c>
      <c r="L211" s="28">
        <v>1518.55</v>
      </c>
      <c r="M211" s="28">
        <v>2.1948400000000001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420.75</v>
      </c>
      <c r="D212" s="37">
        <v>420.98333333333329</v>
      </c>
      <c r="E212" s="37">
        <v>417.16666666666657</v>
      </c>
      <c r="F212" s="37">
        <v>413.58333333333326</v>
      </c>
      <c r="G212" s="37">
        <v>409.76666666666654</v>
      </c>
      <c r="H212" s="37">
        <v>424.56666666666661</v>
      </c>
      <c r="I212" s="37">
        <v>428.38333333333333</v>
      </c>
      <c r="J212" s="37">
        <v>431.96666666666664</v>
      </c>
      <c r="K212" s="28">
        <v>424.8</v>
      </c>
      <c r="L212" s="28">
        <v>417.4</v>
      </c>
      <c r="M212" s="28">
        <v>83.420879999999997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12.7</v>
      </c>
      <c r="D213" s="37">
        <v>12.766666666666666</v>
      </c>
      <c r="E213" s="37">
        <v>12.633333333333331</v>
      </c>
      <c r="F213" s="37">
        <v>12.566666666666665</v>
      </c>
      <c r="G213" s="37">
        <v>12.43333333333333</v>
      </c>
      <c r="H213" s="37">
        <v>12.833333333333332</v>
      </c>
      <c r="I213" s="37">
        <v>12.966666666666665</v>
      </c>
      <c r="J213" s="37">
        <v>13.033333333333333</v>
      </c>
      <c r="K213" s="28">
        <v>12.9</v>
      </c>
      <c r="L213" s="28">
        <v>12.7</v>
      </c>
      <c r="M213" s="28">
        <v>265.28631999999999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212.9</v>
      </c>
      <c r="D214" s="37">
        <v>213.93333333333331</v>
      </c>
      <c r="E214" s="37">
        <v>211.36666666666662</v>
      </c>
      <c r="F214" s="37">
        <v>209.83333333333331</v>
      </c>
      <c r="G214" s="37">
        <v>207.26666666666662</v>
      </c>
      <c r="H214" s="37">
        <v>215.46666666666661</v>
      </c>
      <c r="I214" s="37">
        <v>218.03333333333327</v>
      </c>
      <c r="J214" s="37">
        <v>219.56666666666661</v>
      </c>
      <c r="K214" s="37">
        <v>216.5</v>
      </c>
      <c r="L214" s="37">
        <v>212.4</v>
      </c>
      <c r="M214" s="37">
        <v>63.594169999999998</v>
      </c>
      <c r="N214" s="1"/>
      <c r="O214" s="1"/>
    </row>
    <row r="215" spans="1:15" ht="12.75" customHeight="1">
      <c r="A215" s="53">
        <v>206</v>
      </c>
      <c r="B215" s="28" t="s">
        <v>1101</v>
      </c>
      <c r="C215" s="37">
        <v>57.3</v>
      </c>
      <c r="D215" s="37">
        <v>58.533333333333331</v>
      </c>
      <c r="E215" s="37">
        <v>55.61666666666666</v>
      </c>
      <c r="F215" s="37">
        <v>53.93333333333333</v>
      </c>
      <c r="G215" s="37">
        <v>51.016666666666659</v>
      </c>
      <c r="H215" s="37">
        <v>60.216666666666661</v>
      </c>
      <c r="I215" s="37">
        <v>63.133333333333333</v>
      </c>
      <c r="J215" s="37">
        <v>64.816666666666663</v>
      </c>
      <c r="K215" s="37">
        <v>61.45</v>
      </c>
      <c r="L215" s="37">
        <v>56.85</v>
      </c>
      <c r="M215" s="37">
        <v>969.55319999999995</v>
      </c>
      <c r="N215" s="1"/>
      <c r="O215" s="1"/>
    </row>
    <row r="216" spans="1:15" ht="12.75" customHeight="1">
      <c r="A216" s="53">
        <v>207</v>
      </c>
      <c r="B216" s="28" t="s">
        <v>831</v>
      </c>
      <c r="C216" s="37">
        <v>356.3</v>
      </c>
      <c r="D216" s="37">
        <v>355.86666666666673</v>
      </c>
      <c r="E216" s="37">
        <v>352.88333333333344</v>
      </c>
      <c r="F216" s="37">
        <v>349.4666666666667</v>
      </c>
      <c r="G216" s="37">
        <v>346.48333333333341</v>
      </c>
      <c r="H216" s="37">
        <v>359.28333333333347</v>
      </c>
      <c r="I216" s="37">
        <v>362.26666666666671</v>
      </c>
      <c r="J216" s="37">
        <v>365.68333333333351</v>
      </c>
      <c r="K216" s="37">
        <v>358.85</v>
      </c>
      <c r="L216" s="37">
        <v>352.45</v>
      </c>
      <c r="M216" s="37">
        <v>10.40851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A519" sqref="A5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8"/>
      <c r="B1" s="50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1" t="s">
        <v>16</v>
      </c>
      <c r="B9" s="503" t="s">
        <v>18</v>
      </c>
      <c r="C9" s="507" t="s">
        <v>20</v>
      </c>
      <c r="D9" s="507" t="s">
        <v>21</v>
      </c>
      <c r="E9" s="498" t="s">
        <v>22</v>
      </c>
      <c r="F9" s="499"/>
      <c r="G9" s="500"/>
      <c r="H9" s="498" t="s">
        <v>23</v>
      </c>
      <c r="I9" s="499"/>
      <c r="J9" s="500"/>
      <c r="K9" s="23"/>
      <c r="L9" s="24"/>
      <c r="M9" s="50"/>
      <c r="N9" s="1"/>
      <c r="O9" s="1"/>
    </row>
    <row r="10" spans="1:15" ht="42.75" customHeight="1">
      <c r="A10" s="505"/>
      <c r="B10" s="506"/>
      <c r="C10" s="506"/>
      <c r="D10" s="5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22438.45</v>
      </c>
      <c r="D11" s="302">
        <v>22437.133333333335</v>
      </c>
      <c r="E11" s="302">
        <v>22016.366666666669</v>
      </c>
      <c r="F11" s="302">
        <v>21594.283333333333</v>
      </c>
      <c r="G11" s="302">
        <v>21173.516666666666</v>
      </c>
      <c r="H11" s="302">
        <v>22859.216666666671</v>
      </c>
      <c r="I11" s="302">
        <v>23279.983333333341</v>
      </c>
      <c r="J11" s="302">
        <v>23702.066666666673</v>
      </c>
      <c r="K11" s="301">
        <v>22857.9</v>
      </c>
      <c r="L11" s="301">
        <v>22015.05</v>
      </c>
      <c r="M11" s="301">
        <v>0.12570000000000001</v>
      </c>
      <c r="N11" s="1"/>
      <c r="O11" s="1"/>
    </row>
    <row r="12" spans="1:15" ht="12" customHeight="1">
      <c r="A12" s="30">
        <v>2</v>
      </c>
      <c r="B12" s="311" t="s">
        <v>288</v>
      </c>
      <c r="C12" s="301">
        <v>2310.1999999999998</v>
      </c>
      <c r="D12" s="302">
        <v>2288.4</v>
      </c>
      <c r="E12" s="302">
        <v>2251.8000000000002</v>
      </c>
      <c r="F12" s="302">
        <v>2193.4</v>
      </c>
      <c r="G12" s="302">
        <v>2156.8000000000002</v>
      </c>
      <c r="H12" s="302">
        <v>2346.8000000000002</v>
      </c>
      <c r="I12" s="302">
        <v>2383.3999999999996</v>
      </c>
      <c r="J12" s="302">
        <v>2441.8000000000002</v>
      </c>
      <c r="K12" s="301">
        <v>2325</v>
      </c>
      <c r="L12" s="301">
        <v>2230</v>
      </c>
      <c r="M12" s="301">
        <v>2.4806300000000001</v>
      </c>
      <c r="N12" s="1"/>
      <c r="O12" s="1"/>
    </row>
    <row r="13" spans="1:15" ht="12" customHeight="1">
      <c r="A13" s="30">
        <v>3</v>
      </c>
      <c r="B13" s="311" t="s">
        <v>43</v>
      </c>
      <c r="C13" s="301">
        <v>2155.25</v>
      </c>
      <c r="D13" s="302">
        <v>2144.4166666666665</v>
      </c>
      <c r="E13" s="302">
        <v>2128.833333333333</v>
      </c>
      <c r="F13" s="302">
        <v>2102.4166666666665</v>
      </c>
      <c r="G13" s="302">
        <v>2086.833333333333</v>
      </c>
      <c r="H13" s="302">
        <v>2170.833333333333</v>
      </c>
      <c r="I13" s="302">
        <v>2186.4166666666661</v>
      </c>
      <c r="J13" s="302">
        <v>2212.833333333333</v>
      </c>
      <c r="K13" s="301">
        <v>2160</v>
      </c>
      <c r="L13" s="301">
        <v>2118</v>
      </c>
      <c r="M13" s="301">
        <v>5.4880800000000001</v>
      </c>
      <c r="N13" s="1"/>
      <c r="O13" s="1"/>
    </row>
    <row r="14" spans="1:15" ht="12" customHeight="1">
      <c r="A14" s="30">
        <v>4</v>
      </c>
      <c r="B14" s="311" t="s">
        <v>290</v>
      </c>
      <c r="C14" s="301">
        <v>2175.4499999999998</v>
      </c>
      <c r="D14" s="302">
        <v>2177.35</v>
      </c>
      <c r="E14" s="302">
        <v>2144.6499999999996</v>
      </c>
      <c r="F14" s="302">
        <v>2113.85</v>
      </c>
      <c r="G14" s="302">
        <v>2081.1499999999996</v>
      </c>
      <c r="H14" s="302">
        <v>2208.1499999999996</v>
      </c>
      <c r="I14" s="302">
        <v>2240.8499999999995</v>
      </c>
      <c r="J14" s="302">
        <v>2271.6499999999996</v>
      </c>
      <c r="K14" s="301">
        <v>2210.0500000000002</v>
      </c>
      <c r="L14" s="301">
        <v>2146.5500000000002</v>
      </c>
      <c r="M14" s="301">
        <v>0.24501000000000001</v>
      </c>
      <c r="N14" s="1"/>
      <c r="O14" s="1"/>
    </row>
    <row r="15" spans="1:15" ht="12" customHeight="1">
      <c r="A15" s="30">
        <v>5</v>
      </c>
      <c r="B15" s="311" t="s">
        <v>291</v>
      </c>
      <c r="C15" s="301">
        <v>878.05</v>
      </c>
      <c r="D15" s="302">
        <v>861</v>
      </c>
      <c r="E15" s="302">
        <v>837.05</v>
      </c>
      <c r="F15" s="302">
        <v>796.05</v>
      </c>
      <c r="G15" s="302">
        <v>772.09999999999991</v>
      </c>
      <c r="H15" s="302">
        <v>902</v>
      </c>
      <c r="I15" s="302">
        <v>925.95</v>
      </c>
      <c r="J15" s="302">
        <v>966.95</v>
      </c>
      <c r="K15" s="301">
        <v>884.95</v>
      </c>
      <c r="L15" s="301">
        <v>820</v>
      </c>
      <c r="M15" s="301">
        <v>4.8266900000000001</v>
      </c>
      <c r="N15" s="1"/>
      <c r="O15" s="1"/>
    </row>
    <row r="16" spans="1:15" ht="12" customHeight="1">
      <c r="A16" s="30">
        <v>6</v>
      </c>
      <c r="B16" s="311" t="s">
        <v>59</v>
      </c>
      <c r="C16" s="301">
        <v>596.04999999999995</v>
      </c>
      <c r="D16" s="302">
        <v>588</v>
      </c>
      <c r="E16" s="302">
        <v>573.04999999999995</v>
      </c>
      <c r="F16" s="302">
        <v>550.04999999999995</v>
      </c>
      <c r="G16" s="302">
        <v>535.09999999999991</v>
      </c>
      <c r="H16" s="302">
        <v>611</v>
      </c>
      <c r="I16" s="302">
        <v>625.95000000000005</v>
      </c>
      <c r="J16" s="302">
        <v>648.95000000000005</v>
      </c>
      <c r="K16" s="301">
        <v>602.95000000000005</v>
      </c>
      <c r="L16" s="301">
        <v>565</v>
      </c>
      <c r="M16" s="301">
        <v>87.843710000000002</v>
      </c>
      <c r="N16" s="1"/>
      <c r="O16" s="1"/>
    </row>
    <row r="17" spans="1:15" ht="12" customHeight="1">
      <c r="A17" s="30">
        <v>7</v>
      </c>
      <c r="B17" s="311" t="s">
        <v>292</v>
      </c>
      <c r="C17" s="301">
        <v>400.6</v>
      </c>
      <c r="D17" s="302">
        <v>403.11666666666662</v>
      </c>
      <c r="E17" s="302">
        <v>394.98333333333323</v>
      </c>
      <c r="F17" s="302">
        <v>389.36666666666662</v>
      </c>
      <c r="G17" s="302">
        <v>381.23333333333323</v>
      </c>
      <c r="H17" s="302">
        <v>408.73333333333323</v>
      </c>
      <c r="I17" s="302">
        <v>416.86666666666656</v>
      </c>
      <c r="J17" s="302">
        <v>422.48333333333323</v>
      </c>
      <c r="K17" s="301">
        <v>411.25</v>
      </c>
      <c r="L17" s="301">
        <v>397.5</v>
      </c>
      <c r="M17" s="301">
        <v>0.49780999999999997</v>
      </c>
      <c r="N17" s="1"/>
      <c r="O17" s="1"/>
    </row>
    <row r="18" spans="1:15" ht="12" customHeight="1">
      <c r="A18" s="30">
        <v>8</v>
      </c>
      <c r="B18" s="311" t="s">
        <v>293</v>
      </c>
      <c r="C18" s="301">
        <v>2077.9</v>
      </c>
      <c r="D18" s="302">
        <v>2042.7166666666665</v>
      </c>
      <c r="E18" s="302">
        <v>1955.4333333333329</v>
      </c>
      <c r="F18" s="302">
        <v>1832.9666666666665</v>
      </c>
      <c r="G18" s="302">
        <v>1745.6833333333329</v>
      </c>
      <c r="H18" s="302">
        <v>2165.1833333333329</v>
      </c>
      <c r="I18" s="302">
        <v>2252.4666666666662</v>
      </c>
      <c r="J18" s="302">
        <v>2374.9333333333329</v>
      </c>
      <c r="K18" s="301">
        <v>2130</v>
      </c>
      <c r="L18" s="301">
        <v>1920.25</v>
      </c>
      <c r="M18" s="301">
        <v>2.9994900000000002</v>
      </c>
      <c r="N18" s="1"/>
      <c r="O18" s="1"/>
    </row>
    <row r="19" spans="1:15" ht="12" customHeight="1">
      <c r="A19" s="30">
        <v>9</v>
      </c>
      <c r="B19" s="311" t="s">
        <v>237</v>
      </c>
      <c r="C19" s="301">
        <v>18992.8</v>
      </c>
      <c r="D19" s="302">
        <v>18704.650000000001</v>
      </c>
      <c r="E19" s="302">
        <v>18259.300000000003</v>
      </c>
      <c r="F19" s="302">
        <v>17525.800000000003</v>
      </c>
      <c r="G19" s="302">
        <v>17080.450000000004</v>
      </c>
      <c r="H19" s="302">
        <v>19438.150000000001</v>
      </c>
      <c r="I19" s="302">
        <v>19883.5</v>
      </c>
      <c r="J19" s="302">
        <v>20617</v>
      </c>
      <c r="K19" s="301">
        <v>19150</v>
      </c>
      <c r="L19" s="301">
        <v>17971.150000000001</v>
      </c>
      <c r="M19" s="301">
        <v>0.42662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2220.1</v>
      </c>
      <c r="D20" s="302">
        <v>2215.0333333333333</v>
      </c>
      <c r="E20" s="302">
        <v>2182.2666666666664</v>
      </c>
      <c r="F20" s="302">
        <v>2144.4333333333329</v>
      </c>
      <c r="G20" s="302">
        <v>2111.6666666666661</v>
      </c>
      <c r="H20" s="302">
        <v>2252.8666666666668</v>
      </c>
      <c r="I20" s="302">
        <v>2285.6333333333341</v>
      </c>
      <c r="J20" s="302">
        <v>2323.4666666666672</v>
      </c>
      <c r="K20" s="301">
        <v>2247.8000000000002</v>
      </c>
      <c r="L20" s="301">
        <v>2177.1999999999998</v>
      </c>
      <c r="M20" s="301">
        <v>16.92493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1901.7</v>
      </c>
      <c r="D21" s="302">
        <v>1903.2</v>
      </c>
      <c r="E21" s="302">
        <v>1859.75</v>
      </c>
      <c r="F21" s="302">
        <v>1817.8</v>
      </c>
      <c r="G21" s="302">
        <v>1774.35</v>
      </c>
      <c r="H21" s="302">
        <v>1945.15</v>
      </c>
      <c r="I21" s="302">
        <v>1988.6000000000004</v>
      </c>
      <c r="J21" s="302">
        <v>2030.5500000000002</v>
      </c>
      <c r="K21" s="301">
        <v>1946.65</v>
      </c>
      <c r="L21" s="301">
        <v>1861.25</v>
      </c>
      <c r="M21" s="301">
        <v>12.35652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677.8</v>
      </c>
      <c r="D22" s="302">
        <v>676.4</v>
      </c>
      <c r="E22" s="302">
        <v>668.4</v>
      </c>
      <c r="F22" s="302">
        <v>659</v>
      </c>
      <c r="G22" s="302">
        <v>651</v>
      </c>
      <c r="H22" s="302">
        <v>685.8</v>
      </c>
      <c r="I22" s="302">
        <v>693.8</v>
      </c>
      <c r="J22" s="302">
        <v>703.19999999999993</v>
      </c>
      <c r="K22" s="301">
        <v>684.4</v>
      </c>
      <c r="L22" s="301">
        <v>667</v>
      </c>
      <c r="M22" s="301">
        <v>33.325539999999997</v>
      </c>
      <c r="N22" s="1"/>
      <c r="O22" s="1"/>
    </row>
    <row r="23" spans="1:15" ht="12.75" customHeight="1">
      <c r="A23" s="30">
        <v>13</v>
      </c>
      <c r="B23" s="311" t="s">
        <v>239</v>
      </c>
      <c r="C23" s="301">
        <v>2347.6999999999998</v>
      </c>
      <c r="D23" s="302">
        <v>2380.8166666666666</v>
      </c>
      <c r="E23" s="302">
        <v>2297.6333333333332</v>
      </c>
      <c r="F23" s="302">
        <v>2247.5666666666666</v>
      </c>
      <c r="G23" s="302">
        <v>2164.3833333333332</v>
      </c>
      <c r="H23" s="302">
        <v>2430.8833333333332</v>
      </c>
      <c r="I23" s="302">
        <v>2514.0666666666666</v>
      </c>
      <c r="J23" s="302">
        <v>2564.1333333333332</v>
      </c>
      <c r="K23" s="301">
        <v>2464</v>
      </c>
      <c r="L23" s="301">
        <v>2330.75</v>
      </c>
      <c r="M23" s="301">
        <v>5.3571299999999997</v>
      </c>
      <c r="N23" s="1"/>
      <c r="O23" s="1"/>
    </row>
    <row r="24" spans="1:15" ht="12.75" customHeight="1">
      <c r="A24" s="30">
        <v>14</v>
      </c>
      <c r="B24" s="311" t="s">
        <v>240</v>
      </c>
      <c r="C24" s="301">
        <v>2347.9</v>
      </c>
      <c r="D24" s="302">
        <v>2280.9666666666667</v>
      </c>
      <c r="E24" s="302">
        <v>2196.9333333333334</v>
      </c>
      <c r="F24" s="302">
        <v>2045.9666666666667</v>
      </c>
      <c r="G24" s="302">
        <v>1961.9333333333334</v>
      </c>
      <c r="H24" s="302">
        <v>2431.9333333333334</v>
      </c>
      <c r="I24" s="302">
        <v>2515.9666666666672</v>
      </c>
      <c r="J24" s="302">
        <v>2666.9333333333334</v>
      </c>
      <c r="K24" s="301">
        <v>2365</v>
      </c>
      <c r="L24" s="301">
        <v>2130</v>
      </c>
      <c r="M24" s="301">
        <v>10.420730000000001</v>
      </c>
      <c r="N24" s="1"/>
      <c r="O24" s="1"/>
    </row>
    <row r="25" spans="1:15" ht="12.75" customHeight="1">
      <c r="A25" s="30">
        <v>15</v>
      </c>
      <c r="B25" s="311" t="s">
        <v>241</v>
      </c>
      <c r="C25" s="301">
        <v>89.35</v>
      </c>
      <c r="D25" s="302">
        <v>89.816666666666663</v>
      </c>
      <c r="E25" s="302">
        <v>88.533333333333331</v>
      </c>
      <c r="F25" s="302">
        <v>87.716666666666669</v>
      </c>
      <c r="G25" s="302">
        <v>86.433333333333337</v>
      </c>
      <c r="H25" s="302">
        <v>90.633333333333326</v>
      </c>
      <c r="I25" s="302">
        <v>91.916666666666657</v>
      </c>
      <c r="J25" s="302">
        <v>92.73333333333332</v>
      </c>
      <c r="K25" s="301">
        <v>91.1</v>
      </c>
      <c r="L25" s="301">
        <v>89</v>
      </c>
      <c r="M25" s="301">
        <v>28.847850000000001</v>
      </c>
      <c r="N25" s="1"/>
      <c r="O25" s="1"/>
    </row>
    <row r="26" spans="1:15" ht="12.75" customHeight="1">
      <c r="A26" s="30">
        <v>16</v>
      </c>
      <c r="B26" s="311" t="s">
        <v>41</v>
      </c>
      <c r="C26" s="301">
        <v>241.05</v>
      </c>
      <c r="D26" s="302">
        <v>239.51666666666668</v>
      </c>
      <c r="E26" s="302">
        <v>236.13333333333335</v>
      </c>
      <c r="F26" s="302">
        <v>231.21666666666667</v>
      </c>
      <c r="G26" s="302">
        <v>227.83333333333334</v>
      </c>
      <c r="H26" s="302">
        <v>244.43333333333337</v>
      </c>
      <c r="I26" s="302">
        <v>247.81666666666669</v>
      </c>
      <c r="J26" s="302">
        <v>252.73333333333338</v>
      </c>
      <c r="K26" s="301">
        <v>242.9</v>
      </c>
      <c r="L26" s="301">
        <v>234.6</v>
      </c>
      <c r="M26" s="301">
        <v>16.990100000000002</v>
      </c>
      <c r="N26" s="1"/>
      <c r="O26" s="1"/>
    </row>
    <row r="27" spans="1:15" ht="12.75" customHeight="1">
      <c r="A27" s="30">
        <v>17</v>
      </c>
      <c r="B27" s="311" t="s">
        <v>1102</v>
      </c>
      <c r="C27" s="301">
        <v>408.3</v>
      </c>
      <c r="D27" s="302">
        <v>407.58333333333331</v>
      </c>
      <c r="E27" s="302">
        <v>404.41666666666663</v>
      </c>
      <c r="F27" s="302">
        <v>400.5333333333333</v>
      </c>
      <c r="G27" s="302">
        <v>397.36666666666662</v>
      </c>
      <c r="H27" s="302">
        <v>411.46666666666664</v>
      </c>
      <c r="I27" s="302">
        <v>414.63333333333327</v>
      </c>
      <c r="J27" s="302">
        <v>418.51666666666665</v>
      </c>
      <c r="K27" s="301">
        <v>410.75</v>
      </c>
      <c r="L27" s="301">
        <v>403.7</v>
      </c>
      <c r="M27" s="301">
        <v>0.40716000000000002</v>
      </c>
      <c r="N27" s="1"/>
      <c r="O27" s="1"/>
    </row>
    <row r="28" spans="1:15" ht="12.75" customHeight="1">
      <c r="A28" s="30">
        <v>18</v>
      </c>
      <c r="B28" s="311" t="s">
        <v>294</v>
      </c>
      <c r="C28" s="301">
        <v>269.75</v>
      </c>
      <c r="D28" s="302">
        <v>270.2</v>
      </c>
      <c r="E28" s="302">
        <v>267.64999999999998</v>
      </c>
      <c r="F28" s="302">
        <v>265.55</v>
      </c>
      <c r="G28" s="302">
        <v>263</v>
      </c>
      <c r="H28" s="302">
        <v>272.29999999999995</v>
      </c>
      <c r="I28" s="302">
        <v>274.85000000000002</v>
      </c>
      <c r="J28" s="302">
        <v>276.94999999999993</v>
      </c>
      <c r="K28" s="301">
        <v>272.75</v>
      </c>
      <c r="L28" s="301">
        <v>268.10000000000002</v>
      </c>
      <c r="M28" s="301">
        <v>0.2319</v>
      </c>
      <c r="N28" s="1"/>
      <c r="O28" s="1"/>
    </row>
    <row r="29" spans="1:15" ht="12.75" customHeight="1">
      <c r="A29" s="30">
        <v>19</v>
      </c>
      <c r="B29" s="311" t="s">
        <v>295</v>
      </c>
      <c r="C29" s="301">
        <v>208.65</v>
      </c>
      <c r="D29" s="302">
        <v>210.04999999999998</v>
      </c>
      <c r="E29" s="302">
        <v>206.59999999999997</v>
      </c>
      <c r="F29" s="302">
        <v>204.54999999999998</v>
      </c>
      <c r="G29" s="302">
        <v>201.09999999999997</v>
      </c>
      <c r="H29" s="302">
        <v>212.09999999999997</v>
      </c>
      <c r="I29" s="302">
        <v>215.54999999999995</v>
      </c>
      <c r="J29" s="302">
        <v>217.59999999999997</v>
      </c>
      <c r="K29" s="301">
        <v>213.5</v>
      </c>
      <c r="L29" s="301">
        <v>208</v>
      </c>
      <c r="M29" s="301">
        <v>1.9672400000000001</v>
      </c>
      <c r="N29" s="1"/>
      <c r="O29" s="1"/>
    </row>
    <row r="30" spans="1:15" ht="12.75" customHeight="1">
      <c r="A30" s="30">
        <v>20</v>
      </c>
      <c r="B30" s="311" t="s">
        <v>296</v>
      </c>
      <c r="C30" s="301">
        <v>1043.05</v>
      </c>
      <c r="D30" s="302">
        <v>1034.2833333333335</v>
      </c>
      <c r="E30" s="302">
        <v>1019.0666666666671</v>
      </c>
      <c r="F30" s="302">
        <v>995.08333333333348</v>
      </c>
      <c r="G30" s="302">
        <v>979.86666666666702</v>
      </c>
      <c r="H30" s="302">
        <v>1058.2666666666671</v>
      </c>
      <c r="I30" s="302">
        <v>1073.4833333333338</v>
      </c>
      <c r="J30" s="302">
        <v>1097.4666666666672</v>
      </c>
      <c r="K30" s="301">
        <v>1049.5</v>
      </c>
      <c r="L30" s="301">
        <v>1010.3</v>
      </c>
      <c r="M30" s="301">
        <v>2.44387</v>
      </c>
      <c r="N30" s="1"/>
      <c r="O30" s="1"/>
    </row>
    <row r="31" spans="1:15" ht="12.75" customHeight="1">
      <c r="A31" s="30">
        <v>21</v>
      </c>
      <c r="B31" s="311" t="s">
        <v>242</v>
      </c>
      <c r="C31" s="301">
        <v>1221.95</v>
      </c>
      <c r="D31" s="302">
        <v>1224.5166666666667</v>
      </c>
      <c r="E31" s="302">
        <v>1199.0333333333333</v>
      </c>
      <c r="F31" s="302">
        <v>1176.1166666666666</v>
      </c>
      <c r="G31" s="302">
        <v>1150.6333333333332</v>
      </c>
      <c r="H31" s="302">
        <v>1247.4333333333334</v>
      </c>
      <c r="I31" s="302">
        <v>1272.9166666666665</v>
      </c>
      <c r="J31" s="302">
        <v>1295.8333333333335</v>
      </c>
      <c r="K31" s="301">
        <v>1250</v>
      </c>
      <c r="L31" s="301">
        <v>1201.5999999999999</v>
      </c>
      <c r="M31" s="301">
        <v>0.88083999999999996</v>
      </c>
      <c r="N31" s="1"/>
      <c r="O31" s="1"/>
    </row>
    <row r="32" spans="1:15" ht="12.75" customHeight="1">
      <c r="A32" s="30">
        <v>22</v>
      </c>
      <c r="B32" s="311" t="s">
        <v>52</v>
      </c>
      <c r="C32" s="301">
        <v>739.05</v>
      </c>
      <c r="D32" s="302">
        <v>735.41666666666663</v>
      </c>
      <c r="E32" s="302">
        <v>726.13333333333321</v>
      </c>
      <c r="F32" s="302">
        <v>713.21666666666658</v>
      </c>
      <c r="G32" s="302">
        <v>703.93333333333317</v>
      </c>
      <c r="H32" s="302">
        <v>748.33333333333326</v>
      </c>
      <c r="I32" s="302">
        <v>757.61666666666679</v>
      </c>
      <c r="J32" s="302">
        <v>770.5333333333333</v>
      </c>
      <c r="K32" s="301">
        <v>744.7</v>
      </c>
      <c r="L32" s="301">
        <v>722.5</v>
      </c>
      <c r="M32" s="301">
        <v>5.6471600000000004</v>
      </c>
      <c r="N32" s="1"/>
      <c r="O32" s="1"/>
    </row>
    <row r="33" spans="1:15" ht="12.75" customHeight="1">
      <c r="A33" s="30">
        <v>23</v>
      </c>
      <c r="B33" s="311" t="s">
        <v>48</v>
      </c>
      <c r="C33" s="301">
        <v>2966.25</v>
      </c>
      <c r="D33" s="302">
        <v>2960.4833333333336</v>
      </c>
      <c r="E33" s="302">
        <v>2933.9666666666672</v>
      </c>
      <c r="F33" s="302">
        <v>2901.6833333333334</v>
      </c>
      <c r="G33" s="302">
        <v>2875.166666666667</v>
      </c>
      <c r="H33" s="302">
        <v>2992.7666666666673</v>
      </c>
      <c r="I33" s="302">
        <v>3019.2833333333338</v>
      </c>
      <c r="J33" s="302">
        <v>3051.5666666666675</v>
      </c>
      <c r="K33" s="301">
        <v>2987</v>
      </c>
      <c r="L33" s="301">
        <v>2928.2</v>
      </c>
      <c r="M33" s="301">
        <v>1.1383000000000001</v>
      </c>
      <c r="N33" s="1"/>
      <c r="O33" s="1"/>
    </row>
    <row r="34" spans="1:15" ht="12.75" customHeight="1">
      <c r="A34" s="30">
        <v>24</v>
      </c>
      <c r="B34" s="311" t="s">
        <v>297</v>
      </c>
      <c r="C34" s="301">
        <v>2544.15</v>
      </c>
      <c r="D34" s="302">
        <v>2557.4833333333336</v>
      </c>
      <c r="E34" s="302">
        <v>2526.666666666667</v>
      </c>
      <c r="F34" s="302">
        <v>2509.1833333333334</v>
      </c>
      <c r="G34" s="302">
        <v>2478.3666666666668</v>
      </c>
      <c r="H34" s="302">
        <v>2574.9666666666672</v>
      </c>
      <c r="I34" s="302">
        <v>2605.7833333333338</v>
      </c>
      <c r="J34" s="302">
        <v>2623.2666666666673</v>
      </c>
      <c r="K34" s="301">
        <v>2588.3000000000002</v>
      </c>
      <c r="L34" s="301">
        <v>2540</v>
      </c>
      <c r="M34" s="301">
        <v>0.28333999999999998</v>
      </c>
      <c r="N34" s="1"/>
      <c r="O34" s="1"/>
    </row>
    <row r="35" spans="1:15" ht="12.75" customHeight="1">
      <c r="A35" s="30">
        <v>25</v>
      </c>
      <c r="B35" s="311" t="s">
        <v>751</v>
      </c>
      <c r="C35" s="301">
        <v>270.64999999999998</v>
      </c>
      <c r="D35" s="302">
        <v>270.98333333333329</v>
      </c>
      <c r="E35" s="302">
        <v>264.26666666666659</v>
      </c>
      <c r="F35" s="302">
        <v>257.88333333333333</v>
      </c>
      <c r="G35" s="302">
        <v>251.16666666666663</v>
      </c>
      <c r="H35" s="302">
        <v>277.36666666666656</v>
      </c>
      <c r="I35" s="302">
        <v>284.08333333333326</v>
      </c>
      <c r="J35" s="302">
        <v>290.46666666666653</v>
      </c>
      <c r="K35" s="301">
        <v>277.7</v>
      </c>
      <c r="L35" s="301">
        <v>264.60000000000002</v>
      </c>
      <c r="M35" s="301">
        <v>4.4028999999999998</v>
      </c>
      <c r="N35" s="1"/>
      <c r="O35" s="1"/>
    </row>
    <row r="36" spans="1:15" ht="12.75" customHeight="1">
      <c r="A36" s="30">
        <v>26</v>
      </c>
      <c r="B36" s="311" t="s">
        <v>298</v>
      </c>
      <c r="C36" s="301">
        <v>21.05</v>
      </c>
      <c r="D36" s="302">
        <v>20.683333333333334</v>
      </c>
      <c r="E36" s="302">
        <v>20.316666666666666</v>
      </c>
      <c r="F36" s="302">
        <v>19.583333333333332</v>
      </c>
      <c r="G36" s="302">
        <v>19.216666666666665</v>
      </c>
      <c r="H36" s="302">
        <v>21.416666666666668</v>
      </c>
      <c r="I36" s="302">
        <v>21.783333333333335</v>
      </c>
      <c r="J36" s="302">
        <v>22.516666666666669</v>
      </c>
      <c r="K36" s="301">
        <v>21.05</v>
      </c>
      <c r="L36" s="301">
        <v>19.95</v>
      </c>
      <c r="M36" s="301">
        <v>11.86754</v>
      </c>
      <c r="N36" s="1"/>
      <c r="O36" s="1"/>
    </row>
    <row r="37" spans="1:15" ht="12.75" customHeight="1">
      <c r="A37" s="30">
        <v>27</v>
      </c>
      <c r="B37" s="311" t="s">
        <v>50</v>
      </c>
      <c r="C37" s="301">
        <v>467.15</v>
      </c>
      <c r="D37" s="302">
        <v>467.11666666666662</v>
      </c>
      <c r="E37" s="302">
        <v>464.23333333333323</v>
      </c>
      <c r="F37" s="302">
        <v>461.31666666666661</v>
      </c>
      <c r="G37" s="302">
        <v>458.43333333333322</v>
      </c>
      <c r="H37" s="302">
        <v>470.03333333333325</v>
      </c>
      <c r="I37" s="302">
        <v>472.91666666666657</v>
      </c>
      <c r="J37" s="302">
        <v>475.83333333333326</v>
      </c>
      <c r="K37" s="301">
        <v>470</v>
      </c>
      <c r="L37" s="301">
        <v>464.2</v>
      </c>
      <c r="M37" s="301">
        <v>3.1613799999999999</v>
      </c>
      <c r="N37" s="1"/>
      <c r="O37" s="1"/>
    </row>
    <row r="38" spans="1:15" ht="12.75" customHeight="1">
      <c r="A38" s="30">
        <v>28</v>
      </c>
      <c r="B38" s="311" t="s">
        <v>299</v>
      </c>
      <c r="C38" s="301">
        <v>2354.1999999999998</v>
      </c>
      <c r="D38" s="302">
        <v>2337.4666666666667</v>
      </c>
      <c r="E38" s="302">
        <v>2276.7333333333336</v>
      </c>
      <c r="F38" s="302">
        <v>2199.2666666666669</v>
      </c>
      <c r="G38" s="302">
        <v>2138.5333333333338</v>
      </c>
      <c r="H38" s="302">
        <v>2414.9333333333334</v>
      </c>
      <c r="I38" s="302">
        <v>2475.6666666666661</v>
      </c>
      <c r="J38" s="302">
        <v>2553.1333333333332</v>
      </c>
      <c r="K38" s="301">
        <v>2398.1999999999998</v>
      </c>
      <c r="L38" s="301">
        <v>2260</v>
      </c>
      <c r="M38" s="301">
        <v>1.2302599999999999</v>
      </c>
      <c r="N38" s="1"/>
      <c r="O38" s="1"/>
    </row>
    <row r="39" spans="1:15" ht="12.75" customHeight="1">
      <c r="A39" s="30">
        <v>29</v>
      </c>
      <c r="B39" s="311" t="s">
        <v>51</v>
      </c>
      <c r="C39" s="301">
        <v>365.5</v>
      </c>
      <c r="D39" s="302">
        <v>365.7</v>
      </c>
      <c r="E39" s="302">
        <v>363.9</v>
      </c>
      <c r="F39" s="302">
        <v>362.3</v>
      </c>
      <c r="G39" s="302">
        <v>360.5</v>
      </c>
      <c r="H39" s="302">
        <v>367.29999999999995</v>
      </c>
      <c r="I39" s="302">
        <v>369.1</v>
      </c>
      <c r="J39" s="302">
        <v>370.69999999999993</v>
      </c>
      <c r="K39" s="301">
        <v>367.5</v>
      </c>
      <c r="L39" s="301">
        <v>364.1</v>
      </c>
      <c r="M39" s="301">
        <v>45.862569999999998</v>
      </c>
      <c r="N39" s="1"/>
      <c r="O39" s="1"/>
    </row>
    <row r="40" spans="1:15" ht="12.75" customHeight="1">
      <c r="A40" s="30">
        <v>30</v>
      </c>
      <c r="B40" s="311" t="s">
        <v>819</v>
      </c>
      <c r="C40" s="301">
        <v>1201.75</v>
      </c>
      <c r="D40" s="302">
        <v>1206.8500000000001</v>
      </c>
      <c r="E40" s="302">
        <v>1185.9000000000003</v>
      </c>
      <c r="F40" s="302">
        <v>1170.0500000000002</v>
      </c>
      <c r="G40" s="302">
        <v>1149.1000000000004</v>
      </c>
      <c r="H40" s="302">
        <v>1222.7000000000003</v>
      </c>
      <c r="I40" s="302">
        <v>1243.6500000000001</v>
      </c>
      <c r="J40" s="302">
        <v>1259.5000000000002</v>
      </c>
      <c r="K40" s="301">
        <v>1227.8</v>
      </c>
      <c r="L40" s="301">
        <v>1191</v>
      </c>
      <c r="M40" s="301">
        <v>3.2417899999999999</v>
      </c>
      <c r="N40" s="1"/>
      <c r="O40" s="1"/>
    </row>
    <row r="41" spans="1:15" ht="12.75" customHeight="1">
      <c r="A41" s="30">
        <v>31</v>
      </c>
      <c r="B41" s="311" t="s">
        <v>781</v>
      </c>
      <c r="C41" s="301">
        <v>616.79999999999995</v>
      </c>
      <c r="D41" s="302">
        <v>619.94999999999993</v>
      </c>
      <c r="E41" s="302">
        <v>609.19999999999982</v>
      </c>
      <c r="F41" s="302">
        <v>601.59999999999991</v>
      </c>
      <c r="G41" s="302">
        <v>590.8499999999998</v>
      </c>
      <c r="H41" s="302">
        <v>627.54999999999984</v>
      </c>
      <c r="I41" s="302">
        <v>638.30000000000007</v>
      </c>
      <c r="J41" s="302">
        <v>645.89999999999986</v>
      </c>
      <c r="K41" s="301">
        <v>630.70000000000005</v>
      </c>
      <c r="L41" s="301">
        <v>612.35</v>
      </c>
      <c r="M41" s="301">
        <v>1.2144600000000001</v>
      </c>
      <c r="N41" s="1"/>
      <c r="O41" s="1"/>
    </row>
    <row r="42" spans="1:15" ht="12.75" customHeight="1">
      <c r="A42" s="30">
        <v>32</v>
      </c>
      <c r="B42" s="311" t="s">
        <v>53</v>
      </c>
      <c r="C42" s="301">
        <v>3713</v>
      </c>
      <c r="D42" s="302">
        <v>3741.9833333333336</v>
      </c>
      <c r="E42" s="302">
        <v>3666.0166666666673</v>
      </c>
      <c r="F42" s="302">
        <v>3619.0333333333338</v>
      </c>
      <c r="G42" s="302">
        <v>3543.0666666666675</v>
      </c>
      <c r="H42" s="302">
        <v>3788.9666666666672</v>
      </c>
      <c r="I42" s="302">
        <v>3864.9333333333334</v>
      </c>
      <c r="J42" s="302">
        <v>3911.916666666667</v>
      </c>
      <c r="K42" s="301">
        <v>3817.95</v>
      </c>
      <c r="L42" s="301">
        <v>3695</v>
      </c>
      <c r="M42" s="301">
        <v>5.6747699999999996</v>
      </c>
      <c r="N42" s="1"/>
      <c r="O42" s="1"/>
    </row>
    <row r="43" spans="1:15" ht="12.75" customHeight="1">
      <c r="A43" s="30">
        <v>33</v>
      </c>
      <c r="B43" s="311" t="s">
        <v>54</v>
      </c>
      <c r="C43" s="301">
        <v>186.9</v>
      </c>
      <c r="D43" s="302">
        <v>186.53333333333333</v>
      </c>
      <c r="E43" s="302">
        <v>185.21666666666667</v>
      </c>
      <c r="F43" s="302">
        <v>183.53333333333333</v>
      </c>
      <c r="G43" s="302">
        <v>182.21666666666667</v>
      </c>
      <c r="H43" s="302">
        <v>188.21666666666667</v>
      </c>
      <c r="I43" s="302">
        <v>189.53333333333333</v>
      </c>
      <c r="J43" s="302">
        <v>191.21666666666667</v>
      </c>
      <c r="K43" s="301">
        <v>187.85</v>
      </c>
      <c r="L43" s="301">
        <v>184.85</v>
      </c>
      <c r="M43" s="301">
        <v>22.634499999999999</v>
      </c>
      <c r="N43" s="1"/>
      <c r="O43" s="1"/>
    </row>
    <row r="44" spans="1:15" ht="12.75" customHeight="1">
      <c r="A44" s="30">
        <v>34</v>
      </c>
      <c r="B44" s="311" t="s">
        <v>1103</v>
      </c>
      <c r="C44" s="301">
        <v>265.75</v>
      </c>
      <c r="D44" s="302">
        <v>264.88333333333333</v>
      </c>
      <c r="E44" s="302">
        <v>260.96666666666664</v>
      </c>
      <c r="F44" s="302">
        <v>256.18333333333334</v>
      </c>
      <c r="G44" s="302">
        <v>252.26666666666665</v>
      </c>
      <c r="H44" s="302">
        <v>269.66666666666663</v>
      </c>
      <c r="I44" s="302">
        <v>273.58333333333337</v>
      </c>
      <c r="J44" s="302">
        <v>278.36666666666662</v>
      </c>
      <c r="K44" s="301">
        <v>268.8</v>
      </c>
      <c r="L44" s="301">
        <v>260.10000000000002</v>
      </c>
      <c r="M44" s="301">
        <v>0.47748000000000002</v>
      </c>
      <c r="N44" s="1"/>
      <c r="O44" s="1"/>
    </row>
    <row r="45" spans="1:15" ht="12.75" customHeight="1">
      <c r="A45" s="30">
        <v>35</v>
      </c>
      <c r="B45" s="311" t="s">
        <v>300</v>
      </c>
      <c r="C45" s="301">
        <v>532.15</v>
      </c>
      <c r="D45" s="302">
        <v>534.56666666666672</v>
      </c>
      <c r="E45" s="302">
        <v>524.53333333333342</v>
      </c>
      <c r="F45" s="302">
        <v>516.91666666666674</v>
      </c>
      <c r="G45" s="302">
        <v>506.88333333333344</v>
      </c>
      <c r="H45" s="302">
        <v>542.18333333333339</v>
      </c>
      <c r="I45" s="302">
        <v>552.2166666666667</v>
      </c>
      <c r="J45" s="302">
        <v>559.83333333333337</v>
      </c>
      <c r="K45" s="301">
        <v>544.6</v>
      </c>
      <c r="L45" s="301">
        <v>526.95000000000005</v>
      </c>
      <c r="M45" s="301">
        <v>2.35711</v>
      </c>
      <c r="N45" s="1"/>
      <c r="O45" s="1"/>
    </row>
    <row r="46" spans="1:15" ht="12.75" customHeight="1">
      <c r="A46" s="30">
        <v>36</v>
      </c>
      <c r="B46" s="311" t="s">
        <v>55</v>
      </c>
      <c r="C46" s="301">
        <v>146.55000000000001</v>
      </c>
      <c r="D46" s="302">
        <v>145.85</v>
      </c>
      <c r="E46" s="302">
        <v>144</v>
      </c>
      <c r="F46" s="302">
        <v>141.45000000000002</v>
      </c>
      <c r="G46" s="302">
        <v>139.60000000000002</v>
      </c>
      <c r="H46" s="302">
        <v>148.39999999999998</v>
      </c>
      <c r="I46" s="302">
        <v>150.24999999999994</v>
      </c>
      <c r="J46" s="302">
        <v>152.79999999999995</v>
      </c>
      <c r="K46" s="301">
        <v>147.69999999999999</v>
      </c>
      <c r="L46" s="301">
        <v>143.30000000000001</v>
      </c>
      <c r="M46" s="301">
        <v>186.86479</v>
      </c>
      <c r="N46" s="1"/>
      <c r="O46" s="1"/>
    </row>
    <row r="47" spans="1:15" ht="12.75" customHeight="1">
      <c r="A47" s="30">
        <v>37</v>
      </c>
      <c r="B47" s="311" t="s">
        <v>57</v>
      </c>
      <c r="C47" s="301">
        <v>2697.8</v>
      </c>
      <c r="D47" s="302">
        <v>2698.2666666666669</v>
      </c>
      <c r="E47" s="302">
        <v>2677.5333333333338</v>
      </c>
      <c r="F47" s="302">
        <v>2657.2666666666669</v>
      </c>
      <c r="G47" s="302">
        <v>2636.5333333333338</v>
      </c>
      <c r="H47" s="302">
        <v>2718.5333333333338</v>
      </c>
      <c r="I47" s="302">
        <v>2739.2666666666664</v>
      </c>
      <c r="J47" s="302">
        <v>2759.5333333333338</v>
      </c>
      <c r="K47" s="301">
        <v>2719</v>
      </c>
      <c r="L47" s="301">
        <v>2678</v>
      </c>
      <c r="M47" s="301">
        <v>10.663539999999999</v>
      </c>
      <c r="N47" s="1"/>
      <c r="O47" s="1"/>
    </row>
    <row r="48" spans="1:15" ht="12.75" customHeight="1">
      <c r="A48" s="30">
        <v>38</v>
      </c>
      <c r="B48" s="311" t="s">
        <v>301</v>
      </c>
      <c r="C48" s="301">
        <v>175.6</v>
      </c>
      <c r="D48" s="302">
        <v>176.75</v>
      </c>
      <c r="E48" s="302">
        <v>174</v>
      </c>
      <c r="F48" s="302">
        <v>172.4</v>
      </c>
      <c r="G48" s="302">
        <v>169.65</v>
      </c>
      <c r="H48" s="302">
        <v>178.35</v>
      </c>
      <c r="I48" s="302">
        <v>181.1</v>
      </c>
      <c r="J48" s="302">
        <v>182.7</v>
      </c>
      <c r="K48" s="301">
        <v>179.5</v>
      </c>
      <c r="L48" s="301">
        <v>175.15</v>
      </c>
      <c r="M48" s="301">
        <v>0.99211000000000005</v>
      </c>
      <c r="N48" s="1"/>
      <c r="O48" s="1"/>
    </row>
    <row r="49" spans="1:15" ht="12.75" customHeight="1">
      <c r="A49" s="30">
        <v>39</v>
      </c>
      <c r="B49" s="311" t="s">
        <v>302</v>
      </c>
      <c r="C49" s="301">
        <v>2685.5</v>
      </c>
      <c r="D49" s="302">
        <v>2695.2000000000003</v>
      </c>
      <c r="E49" s="302">
        <v>2670.4000000000005</v>
      </c>
      <c r="F49" s="302">
        <v>2655.3</v>
      </c>
      <c r="G49" s="302">
        <v>2630.5000000000005</v>
      </c>
      <c r="H49" s="302">
        <v>2710.3000000000006</v>
      </c>
      <c r="I49" s="302">
        <v>2735.1000000000008</v>
      </c>
      <c r="J49" s="302">
        <v>2750.2000000000007</v>
      </c>
      <c r="K49" s="301">
        <v>2720</v>
      </c>
      <c r="L49" s="301">
        <v>2680.1</v>
      </c>
      <c r="M49" s="301">
        <v>4.727E-2</v>
      </c>
      <c r="N49" s="1"/>
      <c r="O49" s="1"/>
    </row>
    <row r="50" spans="1:15" ht="12.75" customHeight="1">
      <c r="A50" s="30">
        <v>40</v>
      </c>
      <c r="B50" s="311" t="s">
        <v>303</v>
      </c>
      <c r="C50" s="301">
        <v>1668.35</v>
      </c>
      <c r="D50" s="302">
        <v>1648.8500000000001</v>
      </c>
      <c r="E50" s="302">
        <v>1624.7000000000003</v>
      </c>
      <c r="F50" s="302">
        <v>1581.0500000000002</v>
      </c>
      <c r="G50" s="302">
        <v>1556.9000000000003</v>
      </c>
      <c r="H50" s="302">
        <v>1692.5000000000002</v>
      </c>
      <c r="I50" s="302">
        <v>1716.6500000000003</v>
      </c>
      <c r="J50" s="302">
        <v>1760.3000000000002</v>
      </c>
      <c r="K50" s="301">
        <v>1673</v>
      </c>
      <c r="L50" s="301">
        <v>1605.2</v>
      </c>
      <c r="M50" s="301">
        <v>3.4241899999999998</v>
      </c>
      <c r="N50" s="1"/>
      <c r="O50" s="1"/>
    </row>
    <row r="51" spans="1:15" ht="12.75" customHeight="1">
      <c r="A51" s="30">
        <v>41</v>
      </c>
      <c r="B51" s="311" t="s">
        <v>304</v>
      </c>
      <c r="C51" s="301">
        <v>8044.25</v>
      </c>
      <c r="D51" s="302">
        <v>8022.8</v>
      </c>
      <c r="E51" s="302">
        <v>7970.6500000000005</v>
      </c>
      <c r="F51" s="302">
        <v>7897.05</v>
      </c>
      <c r="G51" s="302">
        <v>7844.9000000000005</v>
      </c>
      <c r="H51" s="302">
        <v>8096.4000000000005</v>
      </c>
      <c r="I51" s="302">
        <v>8148.55</v>
      </c>
      <c r="J51" s="302">
        <v>8222.1500000000015</v>
      </c>
      <c r="K51" s="301">
        <v>8074.95</v>
      </c>
      <c r="L51" s="301">
        <v>7949.2</v>
      </c>
      <c r="M51" s="301">
        <v>0.14016999999999999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514.45000000000005</v>
      </c>
      <c r="D52" s="302">
        <v>516.9666666666667</v>
      </c>
      <c r="E52" s="302">
        <v>510.93333333333339</v>
      </c>
      <c r="F52" s="302">
        <v>507.41666666666674</v>
      </c>
      <c r="G52" s="302">
        <v>501.38333333333344</v>
      </c>
      <c r="H52" s="302">
        <v>520.48333333333335</v>
      </c>
      <c r="I52" s="302">
        <v>526.51666666666665</v>
      </c>
      <c r="J52" s="302">
        <v>530.0333333333333</v>
      </c>
      <c r="K52" s="301">
        <v>523</v>
      </c>
      <c r="L52" s="301">
        <v>513.45000000000005</v>
      </c>
      <c r="M52" s="301">
        <v>9.9948399999999999</v>
      </c>
      <c r="N52" s="1"/>
      <c r="O52" s="1"/>
    </row>
    <row r="53" spans="1:15" ht="12.75" customHeight="1">
      <c r="A53" s="30">
        <v>43</v>
      </c>
      <c r="B53" s="311" t="s">
        <v>305</v>
      </c>
      <c r="C53" s="301">
        <v>424.7</v>
      </c>
      <c r="D53" s="302">
        <v>426.2166666666667</v>
      </c>
      <c r="E53" s="302">
        <v>422.23333333333341</v>
      </c>
      <c r="F53" s="302">
        <v>419.76666666666671</v>
      </c>
      <c r="G53" s="302">
        <v>415.78333333333342</v>
      </c>
      <c r="H53" s="302">
        <v>428.68333333333339</v>
      </c>
      <c r="I53" s="302">
        <v>432.66666666666674</v>
      </c>
      <c r="J53" s="302">
        <v>435.13333333333338</v>
      </c>
      <c r="K53" s="301">
        <v>430.2</v>
      </c>
      <c r="L53" s="301">
        <v>423.75</v>
      </c>
      <c r="M53" s="301">
        <v>0.39717999999999998</v>
      </c>
      <c r="N53" s="1"/>
      <c r="O53" s="1"/>
    </row>
    <row r="54" spans="1:15" ht="12.75" customHeight="1">
      <c r="A54" s="30">
        <v>44</v>
      </c>
      <c r="B54" s="311" t="s">
        <v>243</v>
      </c>
      <c r="C54" s="301">
        <v>3445.25</v>
      </c>
      <c r="D54" s="302">
        <v>3465.75</v>
      </c>
      <c r="E54" s="302">
        <v>3404.5</v>
      </c>
      <c r="F54" s="302">
        <v>3363.75</v>
      </c>
      <c r="G54" s="302">
        <v>3302.5</v>
      </c>
      <c r="H54" s="302">
        <v>3506.5</v>
      </c>
      <c r="I54" s="302">
        <v>3567.75</v>
      </c>
      <c r="J54" s="302">
        <v>3608.5</v>
      </c>
      <c r="K54" s="301">
        <v>3527</v>
      </c>
      <c r="L54" s="301">
        <v>3425</v>
      </c>
      <c r="M54" s="301">
        <v>4.05633</v>
      </c>
      <c r="N54" s="1"/>
      <c r="O54" s="1"/>
    </row>
    <row r="55" spans="1:15" ht="12.75" customHeight="1">
      <c r="A55" s="30">
        <v>45</v>
      </c>
      <c r="B55" s="311" t="s">
        <v>61</v>
      </c>
      <c r="C55" s="301">
        <v>625.54999999999995</v>
      </c>
      <c r="D55" s="302">
        <v>628.94999999999993</v>
      </c>
      <c r="E55" s="302">
        <v>620.09999999999991</v>
      </c>
      <c r="F55" s="302">
        <v>614.65</v>
      </c>
      <c r="G55" s="302">
        <v>605.79999999999995</v>
      </c>
      <c r="H55" s="302">
        <v>634.39999999999986</v>
      </c>
      <c r="I55" s="302">
        <v>643.25</v>
      </c>
      <c r="J55" s="302">
        <v>648.69999999999982</v>
      </c>
      <c r="K55" s="301">
        <v>637.79999999999995</v>
      </c>
      <c r="L55" s="301">
        <v>623.5</v>
      </c>
      <c r="M55" s="301">
        <v>136.20084</v>
      </c>
      <c r="N55" s="1"/>
      <c r="O55" s="1"/>
    </row>
    <row r="56" spans="1:15" ht="12.75" customHeight="1">
      <c r="A56" s="30">
        <v>46</v>
      </c>
      <c r="B56" s="311" t="s">
        <v>306</v>
      </c>
      <c r="C56" s="301">
        <v>2676.45</v>
      </c>
      <c r="D56" s="302">
        <v>2655.15</v>
      </c>
      <c r="E56" s="302">
        <v>2611.3000000000002</v>
      </c>
      <c r="F56" s="302">
        <v>2546.15</v>
      </c>
      <c r="G56" s="302">
        <v>2502.3000000000002</v>
      </c>
      <c r="H56" s="302">
        <v>2720.3</v>
      </c>
      <c r="I56" s="302">
        <v>2764.1499999999996</v>
      </c>
      <c r="J56" s="302">
        <v>2829.3</v>
      </c>
      <c r="K56" s="301">
        <v>2699</v>
      </c>
      <c r="L56" s="301">
        <v>2590</v>
      </c>
      <c r="M56" s="301">
        <v>0.19016</v>
      </c>
      <c r="N56" s="1"/>
      <c r="O56" s="1"/>
    </row>
    <row r="57" spans="1:15" ht="12.75" customHeight="1">
      <c r="A57" s="30">
        <v>47</v>
      </c>
      <c r="B57" s="311" t="s">
        <v>307</v>
      </c>
      <c r="C57" s="301">
        <v>596.54999999999995</v>
      </c>
      <c r="D57" s="302">
        <v>594.93333333333328</v>
      </c>
      <c r="E57" s="302">
        <v>588.41666666666652</v>
      </c>
      <c r="F57" s="302">
        <v>580.28333333333319</v>
      </c>
      <c r="G57" s="302">
        <v>573.76666666666642</v>
      </c>
      <c r="H57" s="302">
        <v>603.06666666666661</v>
      </c>
      <c r="I57" s="302">
        <v>609.58333333333326</v>
      </c>
      <c r="J57" s="302">
        <v>617.7166666666667</v>
      </c>
      <c r="K57" s="301">
        <v>601.45000000000005</v>
      </c>
      <c r="L57" s="301">
        <v>586.79999999999995</v>
      </c>
      <c r="M57" s="301">
        <v>7.1273900000000001</v>
      </c>
      <c r="N57" s="1"/>
      <c r="O57" s="1"/>
    </row>
    <row r="58" spans="1:15" ht="12.75" customHeight="1">
      <c r="A58" s="30">
        <v>48</v>
      </c>
      <c r="B58" s="311" t="s">
        <v>62</v>
      </c>
      <c r="C58" s="301">
        <v>3867.55</v>
      </c>
      <c r="D58" s="302">
        <v>3874.5333333333333</v>
      </c>
      <c r="E58" s="302">
        <v>3849.0666666666666</v>
      </c>
      <c r="F58" s="302">
        <v>3830.5833333333335</v>
      </c>
      <c r="G58" s="302">
        <v>3805.1166666666668</v>
      </c>
      <c r="H58" s="302">
        <v>3893.0166666666664</v>
      </c>
      <c r="I58" s="302">
        <v>3918.4833333333327</v>
      </c>
      <c r="J58" s="302">
        <v>3936.9666666666662</v>
      </c>
      <c r="K58" s="301">
        <v>3900</v>
      </c>
      <c r="L58" s="301">
        <v>3856.05</v>
      </c>
      <c r="M58" s="301">
        <v>5.2439200000000001</v>
      </c>
      <c r="N58" s="1"/>
      <c r="O58" s="1"/>
    </row>
    <row r="59" spans="1:15" ht="12" customHeight="1">
      <c r="A59" s="30">
        <v>49</v>
      </c>
      <c r="B59" s="311" t="s">
        <v>308</v>
      </c>
      <c r="C59" s="301">
        <v>965.75</v>
      </c>
      <c r="D59" s="302">
        <v>958.13333333333333</v>
      </c>
      <c r="E59" s="302">
        <v>938.56666666666661</v>
      </c>
      <c r="F59" s="302">
        <v>911.38333333333333</v>
      </c>
      <c r="G59" s="302">
        <v>891.81666666666661</v>
      </c>
      <c r="H59" s="302">
        <v>985.31666666666661</v>
      </c>
      <c r="I59" s="302">
        <v>1004.8833333333334</v>
      </c>
      <c r="J59" s="302">
        <v>1032.0666666666666</v>
      </c>
      <c r="K59" s="301">
        <v>977.7</v>
      </c>
      <c r="L59" s="301">
        <v>930.95</v>
      </c>
      <c r="M59" s="301">
        <v>1.0649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5512.8</v>
      </c>
      <c r="D60" s="302">
        <v>5508.9333333333334</v>
      </c>
      <c r="E60" s="302">
        <v>5463.8666666666668</v>
      </c>
      <c r="F60" s="302">
        <v>5414.9333333333334</v>
      </c>
      <c r="G60" s="302">
        <v>5369.8666666666668</v>
      </c>
      <c r="H60" s="302">
        <v>5557.8666666666668</v>
      </c>
      <c r="I60" s="302">
        <v>5602.9333333333343</v>
      </c>
      <c r="J60" s="302">
        <v>5651.8666666666668</v>
      </c>
      <c r="K60" s="301">
        <v>5554</v>
      </c>
      <c r="L60" s="301">
        <v>5460</v>
      </c>
      <c r="M60" s="301">
        <v>7.5598200000000002</v>
      </c>
      <c r="N60" s="1"/>
      <c r="O60" s="1"/>
    </row>
    <row r="61" spans="1:15" ht="12.75" customHeight="1">
      <c r="A61" s="30">
        <v>51</v>
      </c>
      <c r="B61" s="311" t="s">
        <v>64</v>
      </c>
      <c r="C61" s="301">
        <v>11109.75</v>
      </c>
      <c r="D61" s="302">
        <v>11133.066666666666</v>
      </c>
      <c r="E61" s="302">
        <v>11017.183333333331</v>
      </c>
      <c r="F61" s="302">
        <v>10924.616666666665</v>
      </c>
      <c r="G61" s="302">
        <v>10808.73333333333</v>
      </c>
      <c r="H61" s="302">
        <v>11225.633333333331</v>
      </c>
      <c r="I61" s="302">
        <v>11341.516666666666</v>
      </c>
      <c r="J61" s="302">
        <v>11434.083333333332</v>
      </c>
      <c r="K61" s="301">
        <v>11248.95</v>
      </c>
      <c r="L61" s="301">
        <v>11040.5</v>
      </c>
      <c r="M61" s="301">
        <v>3.90273</v>
      </c>
      <c r="N61" s="1"/>
      <c r="O61" s="1"/>
    </row>
    <row r="62" spans="1:15" ht="12.75" customHeight="1">
      <c r="A62" s="30">
        <v>52</v>
      </c>
      <c r="B62" s="311" t="s">
        <v>244</v>
      </c>
      <c r="C62" s="301">
        <v>4533.5</v>
      </c>
      <c r="D62" s="302">
        <v>4645.833333333333</v>
      </c>
      <c r="E62" s="302">
        <v>4342.6666666666661</v>
      </c>
      <c r="F62" s="302">
        <v>4151.833333333333</v>
      </c>
      <c r="G62" s="302">
        <v>3848.6666666666661</v>
      </c>
      <c r="H62" s="302">
        <v>4836.6666666666661</v>
      </c>
      <c r="I62" s="302">
        <v>5139.8333333333321</v>
      </c>
      <c r="J62" s="302">
        <v>5330.6666666666661</v>
      </c>
      <c r="K62" s="301">
        <v>4949</v>
      </c>
      <c r="L62" s="301">
        <v>4455</v>
      </c>
      <c r="M62" s="301">
        <v>0.60046999999999995</v>
      </c>
      <c r="N62" s="1"/>
      <c r="O62" s="1"/>
    </row>
    <row r="63" spans="1:15" ht="12.75" customHeight="1">
      <c r="A63" s="30">
        <v>53</v>
      </c>
      <c r="B63" s="311" t="s">
        <v>309</v>
      </c>
      <c r="C63" s="301">
        <v>2863.25</v>
      </c>
      <c r="D63" s="302">
        <v>2871.5</v>
      </c>
      <c r="E63" s="302">
        <v>2848</v>
      </c>
      <c r="F63" s="302">
        <v>2832.75</v>
      </c>
      <c r="G63" s="302">
        <v>2809.25</v>
      </c>
      <c r="H63" s="302">
        <v>2886.75</v>
      </c>
      <c r="I63" s="302">
        <v>2910.25</v>
      </c>
      <c r="J63" s="302">
        <v>2925.5</v>
      </c>
      <c r="K63" s="301">
        <v>2895</v>
      </c>
      <c r="L63" s="301">
        <v>2856.25</v>
      </c>
      <c r="M63" s="301">
        <v>0.16743</v>
      </c>
      <c r="N63" s="1"/>
      <c r="O63" s="1"/>
    </row>
    <row r="64" spans="1:15" ht="12.75" customHeight="1">
      <c r="A64" s="30">
        <v>54</v>
      </c>
      <c r="B64" s="311" t="s">
        <v>66</v>
      </c>
      <c r="C64" s="301">
        <v>2174.4</v>
      </c>
      <c r="D64" s="302">
        <v>2159.8166666666671</v>
      </c>
      <c r="E64" s="302">
        <v>2138.6833333333343</v>
      </c>
      <c r="F64" s="302">
        <v>2102.9666666666672</v>
      </c>
      <c r="G64" s="302">
        <v>2081.8333333333344</v>
      </c>
      <c r="H64" s="302">
        <v>2195.5333333333342</v>
      </c>
      <c r="I64" s="302">
        <v>2216.6666666666665</v>
      </c>
      <c r="J64" s="302">
        <v>2252.3833333333341</v>
      </c>
      <c r="K64" s="301">
        <v>2180.9499999999998</v>
      </c>
      <c r="L64" s="301">
        <v>2124.1</v>
      </c>
      <c r="M64" s="301">
        <v>1.9475499999999999</v>
      </c>
      <c r="N64" s="1"/>
      <c r="O64" s="1"/>
    </row>
    <row r="65" spans="1:15" ht="12.75" customHeight="1">
      <c r="A65" s="30">
        <v>55</v>
      </c>
      <c r="B65" s="311" t="s">
        <v>310</v>
      </c>
      <c r="C65" s="301">
        <v>367.15</v>
      </c>
      <c r="D65" s="302">
        <v>366.83333333333331</v>
      </c>
      <c r="E65" s="302">
        <v>362.11666666666662</v>
      </c>
      <c r="F65" s="302">
        <v>357.08333333333331</v>
      </c>
      <c r="G65" s="302">
        <v>352.36666666666662</v>
      </c>
      <c r="H65" s="302">
        <v>371.86666666666662</v>
      </c>
      <c r="I65" s="302">
        <v>376.58333333333331</v>
      </c>
      <c r="J65" s="302">
        <v>381.61666666666662</v>
      </c>
      <c r="K65" s="301">
        <v>371.55</v>
      </c>
      <c r="L65" s="301">
        <v>361.8</v>
      </c>
      <c r="M65" s="301">
        <v>12.66813</v>
      </c>
      <c r="N65" s="1"/>
      <c r="O65" s="1"/>
    </row>
    <row r="66" spans="1:15" ht="12.75" customHeight="1">
      <c r="A66" s="30">
        <v>56</v>
      </c>
      <c r="B66" s="311" t="s">
        <v>67</v>
      </c>
      <c r="C66" s="301">
        <v>268.60000000000002</v>
      </c>
      <c r="D66" s="302">
        <v>269.13333333333338</v>
      </c>
      <c r="E66" s="302">
        <v>263.51666666666677</v>
      </c>
      <c r="F66" s="302">
        <v>258.43333333333339</v>
      </c>
      <c r="G66" s="302">
        <v>252.81666666666678</v>
      </c>
      <c r="H66" s="302">
        <v>274.21666666666675</v>
      </c>
      <c r="I66" s="302">
        <v>279.83333333333343</v>
      </c>
      <c r="J66" s="302">
        <v>284.91666666666674</v>
      </c>
      <c r="K66" s="301">
        <v>274.75</v>
      </c>
      <c r="L66" s="301">
        <v>264.05</v>
      </c>
      <c r="M66" s="301">
        <v>97.300219999999996</v>
      </c>
      <c r="N66" s="1"/>
      <c r="O66" s="1"/>
    </row>
    <row r="67" spans="1:15" ht="12.75" customHeight="1">
      <c r="A67" s="30">
        <v>57</v>
      </c>
      <c r="B67" s="311" t="s">
        <v>68</v>
      </c>
      <c r="C67" s="301">
        <v>101.15</v>
      </c>
      <c r="D67" s="302">
        <v>100.88333333333333</v>
      </c>
      <c r="E67" s="302">
        <v>99.966666666666654</v>
      </c>
      <c r="F67" s="302">
        <v>98.783333333333331</v>
      </c>
      <c r="G67" s="302">
        <v>97.86666666666666</v>
      </c>
      <c r="H67" s="302">
        <v>102.06666666666665</v>
      </c>
      <c r="I67" s="302">
        <v>102.98333333333333</v>
      </c>
      <c r="J67" s="302">
        <v>104.16666666666664</v>
      </c>
      <c r="K67" s="301">
        <v>101.8</v>
      </c>
      <c r="L67" s="301">
        <v>99.7</v>
      </c>
      <c r="M67" s="301">
        <v>164.13604000000001</v>
      </c>
      <c r="N67" s="1"/>
      <c r="O67" s="1"/>
    </row>
    <row r="68" spans="1:15" ht="12.75" customHeight="1">
      <c r="A68" s="30">
        <v>58</v>
      </c>
      <c r="B68" s="311" t="s">
        <v>245</v>
      </c>
      <c r="C68" s="301">
        <v>44.1</v>
      </c>
      <c r="D68" s="302">
        <v>44.333333333333336</v>
      </c>
      <c r="E68" s="302">
        <v>43.766666666666673</v>
      </c>
      <c r="F68" s="302">
        <v>43.433333333333337</v>
      </c>
      <c r="G68" s="302">
        <v>42.866666666666674</v>
      </c>
      <c r="H68" s="302">
        <v>44.666666666666671</v>
      </c>
      <c r="I68" s="302">
        <v>45.233333333333334</v>
      </c>
      <c r="J68" s="302">
        <v>45.56666666666667</v>
      </c>
      <c r="K68" s="301">
        <v>44.9</v>
      </c>
      <c r="L68" s="301">
        <v>44</v>
      </c>
      <c r="M68" s="301">
        <v>13.58709</v>
      </c>
      <c r="N68" s="1"/>
      <c r="O68" s="1"/>
    </row>
    <row r="69" spans="1:15" ht="12.75" customHeight="1">
      <c r="A69" s="30">
        <v>59</v>
      </c>
      <c r="B69" s="311" t="s">
        <v>311</v>
      </c>
      <c r="C69" s="301">
        <v>15.5</v>
      </c>
      <c r="D69" s="302">
        <v>15.549999999999999</v>
      </c>
      <c r="E69" s="302">
        <v>15.349999999999998</v>
      </c>
      <c r="F69" s="302">
        <v>15.2</v>
      </c>
      <c r="G69" s="302">
        <v>14.999999999999998</v>
      </c>
      <c r="H69" s="302">
        <v>15.699999999999998</v>
      </c>
      <c r="I69" s="302">
        <v>15.899999999999997</v>
      </c>
      <c r="J69" s="302">
        <v>16.049999999999997</v>
      </c>
      <c r="K69" s="301">
        <v>15.75</v>
      </c>
      <c r="L69" s="301">
        <v>15.4</v>
      </c>
      <c r="M69" s="301">
        <v>18.69051</v>
      </c>
      <c r="N69" s="1"/>
      <c r="O69" s="1"/>
    </row>
    <row r="70" spans="1:15" ht="12.75" customHeight="1">
      <c r="A70" s="30">
        <v>60</v>
      </c>
      <c r="B70" s="311" t="s">
        <v>69</v>
      </c>
      <c r="C70" s="301">
        <v>1679.65</v>
      </c>
      <c r="D70" s="302">
        <v>1680.9166666666667</v>
      </c>
      <c r="E70" s="302">
        <v>1662.8333333333335</v>
      </c>
      <c r="F70" s="302">
        <v>1646.0166666666667</v>
      </c>
      <c r="G70" s="302">
        <v>1627.9333333333334</v>
      </c>
      <c r="H70" s="302">
        <v>1697.7333333333336</v>
      </c>
      <c r="I70" s="302">
        <v>1715.8166666666671</v>
      </c>
      <c r="J70" s="302">
        <v>1732.6333333333337</v>
      </c>
      <c r="K70" s="301">
        <v>1699</v>
      </c>
      <c r="L70" s="301">
        <v>1664.1</v>
      </c>
      <c r="M70" s="301">
        <v>3.4182000000000001</v>
      </c>
      <c r="N70" s="1"/>
      <c r="O70" s="1"/>
    </row>
    <row r="71" spans="1:15" ht="12.75" customHeight="1">
      <c r="A71" s="30">
        <v>61</v>
      </c>
      <c r="B71" s="311" t="s">
        <v>312</v>
      </c>
      <c r="C71" s="301">
        <v>5026.45</v>
      </c>
      <c r="D71" s="302">
        <v>5015.1500000000005</v>
      </c>
      <c r="E71" s="302">
        <v>4981.3000000000011</v>
      </c>
      <c r="F71" s="302">
        <v>4936.1500000000005</v>
      </c>
      <c r="G71" s="302">
        <v>4902.3000000000011</v>
      </c>
      <c r="H71" s="302">
        <v>5060.3000000000011</v>
      </c>
      <c r="I71" s="302">
        <v>5094.1500000000015</v>
      </c>
      <c r="J71" s="302">
        <v>5139.3000000000011</v>
      </c>
      <c r="K71" s="301">
        <v>5049</v>
      </c>
      <c r="L71" s="301">
        <v>4970</v>
      </c>
      <c r="M71" s="301">
        <v>7.9100000000000004E-2</v>
      </c>
      <c r="N71" s="1"/>
      <c r="O71" s="1"/>
    </row>
    <row r="72" spans="1:15" ht="12.75" customHeight="1">
      <c r="A72" s="30">
        <v>62</v>
      </c>
      <c r="B72" s="311" t="s">
        <v>72</v>
      </c>
      <c r="C72" s="301">
        <v>568.85</v>
      </c>
      <c r="D72" s="302">
        <v>572.03333333333342</v>
      </c>
      <c r="E72" s="302">
        <v>561.86666666666679</v>
      </c>
      <c r="F72" s="302">
        <v>554.88333333333333</v>
      </c>
      <c r="G72" s="302">
        <v>544.7166666666667</v>
      </c>
      <c r="H72" s="302">
        <v>579.01666666666688</v>
      </c>
      <c r="I72" s="302">
        <v>589.18333333333362</v>
      </c>
      <c r="J72" s="302">
        <v>596.16666666666697</v>
      </c>
      <c r="K72" s="301">
        <v>582.20000000000005</v>
      </c>
      <c r="L72" s="301">
        <v>565.04999999999995</v>
      </c>
      <c r="M72" s="301">
        <v>10.595219999999999</v>
      </c>
      <c r="N72" s="1"/>
      <c r="O72" s="1"/>
    </row>
    <row r="73" spans="1:15" ht="12.75" customHeight="1">
      <c r="A73" s="30">
        <v>63</v>
      </c>
      <c r="B73" s="311" t="s">
        <v>313</v>
      </c>
      <c r="C73" s="301">
        <v>700.25</v>
      </c>
      <c r="D73" s="302">
        <v>701.13333333333333</v>
      </c>
      <c r="E73" s="302">
        <v>692.11666666666667</v>
      </c>
      <c r="F73" s="302">
        <v>683.98333333333335</v>
      </c>
      <c r="G73" s="302">
        <v>674.9666666666667</v>
      </c>
      <c r="H73" s="302">
        <v>709.26666666666665</v>
      </c>
      <c r="I73" s="302">
        <v>718.2833333333333</v>
      </c>
      <c r="J73" s="302">
        <v>726.41666666666663</v>
      </c>
      <c r="K73" s="301">
        <v>710.15</v>
      </c>
      <c r="L73" s="301">
        <v>693</v>
      </c>
      <c r="M73" s="301">
        <v>6.9939600000000004</v>
      </c>
      <c r="N73" s="1"/>
      <c r="O73" s="1"/>
    </row>
    <row r="74" spans="1:15" ht="12.75" customHeight="1">
      <c r="A74" s="30">
        <v>64</v>
      </c>
      <c r="B74" s="311" t="s">
        <v>71</v>
      </c>
      <c r="C74" s="301">
        <v>236.1</v>
      </c>
      <c r="D74" s="302">
        <v>236</v>
      </c>
      <c r="E74" s="302">
        <v>234.3</v>
      </c>
      <c r="F74" s="302">
        <v>232.5</v>
      </c>
      <c r="G74" s="302">
        <v>230.8</v>
      </c>
      <c r="H74" s="302">
        <v>237.8</v>
      </c>
      <c r="I74" s="302">
        <v>239.5</v>
      </c>
      <c r="J74" s="302">
        <v>241.3</v>
      </c>
      <c r="K74" s="301">
        <v>237.7</v>
      </c>
      <c r="L74" s="301">
        <v>234.2</v>
      </c>
      <c r="M74" s="301">
        <v>67.275409999999994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655.55</v>
      </c>
      <c r="D75" s="302">
        <v>652.65</v>
      </c>
      <c r="E75" s="302">
        <v>647.25</v>
      </c>
      <c r="F75" s="302">
        <v>638.95000000000005</v>
      </c>
      <c r="G75" s="302">
        <v>633.55000000000007</v>
      </c>
      <c r="H75" s="302">
        <v>660.94999999999993</v>
      </c>
      <c r="I75" s="302">
        <v>666.3499999999998</v>
      </c>
      <c r="J75" s="302">
        <v>674.64999999999986</v>
      </c>
      <c r="K75" s="301">
        <v>658.05</v>
      </c>
      <c r="L75" s="301">
        <v>644.35</v>
      </c>
      <c r="M75" s="301">
        <v>12.14583</v>
      </c>
      <c r="N75" s="1"/>
      <c r="O75" s="1"/>
    </row>
    <row r="76" spans="1:15" ht="12.75" customHeight="1">
      <c r="A76" s="30">
        <v>66</v>
      </c>
      <c r="B76" s="311" t="s">
        <v>76</v>
      </c>
      <c r="C76" s="301">
        <v>46.15</v>
      </c>
      <c r="D76" s="302">
        <v>46.083333333333336</v>
      </c>
      <c r="E76" s="302">
        <v>45.716666666666669</v>
      </c>
      <c r="F76" s="302">
        <v>45.283333333333331</v>
      </c>
      <c r="G76" s="302">
        <v>44.916666666666664</v>
      </c>
      <c r="H76" s="302">
        <v>46.516666666666673</v>
      </c>
      <c r="I76" s="302">
        <v>46.883333333333333</v>
      </c>
      <c r="J76" s="302">
        <v>47.316666666666677</v>
      </c>
      <c r="K76" s="301">
        <v>46.45</v>
      </c>
      <c r="L76" s="301">
        <v>45.65</v>
      </c>
      <c r="M76" s="301">
        <v>124.44297</v>
      </c>
      <c r="N76" s="1"/>
      <c r="O76" s="1"/>
    </row>
    <row r="77" spans="1:15" ht="12.75" customHeight="1">
      <c r="A77" s="30">
        <v>67</v>
      </c>
      <c r="B77" s="311" t="s">
        <v>80</v>
      </c>
      <c r="C77" s="301">
        <v>316.39999999999998</v>
      </c>
      <c r="D77" s="302">
        <v>316.61666666666667</v>
      </c>
      <c r="E77" s="302">
        <v>313.38333333333333</v>
      </c>
      <c r="F77" s="302">
        <v>310.36666666666667</v>
      </c>
      <c r="G77" s="302">
        <v>307.13333333333333</v>
      </c>
      <c r="H77" s="302">
        <v>319.63333333333333</v>
      </c>
      <c r="I77" s="302">
        <v>322.86666666666667</v>
      </c>
      <c r="J77" s="302">
        <v>325.88333333333333</v>
      </c>
      <c r="K77" s="301">
        <v>319.85000000000002</v>
      </c>
      <c r="L77" s="301">
        <v>313.60000000000002</v>
      </c>
      <c r="M77" s="301">
        <v>22.515879999999999</v>
      </c>
      <c r="N77" s="1"/>
      <c r="O77" s="1"/>
    </row>
    <row r="78" spans="1:15" ht="12.75" customHeight="1">
      <c r="A78" s="30">
        <v>68</v>
      </c>
      <c r="B78" s="311" t="s">
        <v>75</v>
      </c>
      <c r="C78" s="301">
        <v>687.8</v>
      </c>
      <c r="D78" s="302">
        <v>683.9666666666667</v>
      </c>
      <c r="E78" s="302">
        <v>678.83333333333337</v>
      </c>
      <c r="F78" s="302">
        <v>669.86666666666667</v>
      </c>
      <c r="G78" s="302">
        <v>664.73333333333335</v>
      </c>
      <c r="H78" s="302">
        <v>692.93333333333339</v>
      </c>
      <c r="I78" s="302">
        <v>698.06666666666661</v>
      </c>
      <c r="J78" s="302">
        <v>707.03333333333342</v>
      </c>
      <c r="K78" s="301">
        <v>689.1</v>
      </c>
      <c r="L78" s="301">
        <v>675</v>
      </c>
      <c r="M78" s="301">
        <v>50.117980000000003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310.2</v>
      </c>
      <c r="D79" s="302">
        <v>311.13333333333327</v>
      </c>
      <c r="E79" s="302">
        <v>307.11666666666656</v>
      </c>
      <c r="F79" s="302">
        <v>304.0333333333333</v>
      </c>
      <c r="G79" s="302">
        <v>300.01666666666659</v>
      </c>
      <c r="H79" s="302">
        <v>314.21666666666653</v>
      </c>
      <c r="I79" s="302">
        <v>318.23333333333329</v>
      </c>
      <c r="J79" s="302">
        <v>321.31666666666649</v>
      </c>
      <c r="K79" s="301">
        <v>315.14999999999998</v>
      </c>
      <c r="L79" s="301">
        <v>308.05</v>
      </c>
      <c r="M79" s="301">
        <v>29.281009999999998</v>
      </c>
      <c r="N79" s="1"/>
      <c r="O79" s="1"/>
    </row>
    <row r="80" spans="1:15" ht="12.75" customHeight="1">
      <c r="A80" s="30">
        <v>70</v>
      </c>
      <c r="B80" s="311" t="s">
        <v>314</v>
      </c>
      <c r="C80" s="301">
        <v>876.5</v>
      </c>
      <c r="D80" s="302">
        <v>878.66666666666663</v>
      </c>
      <c r="E80" s="302">
        <v>865.83333333333326</v>
      </c>
      <c r="F80" s="302">
        <v>855.16666666666663</v>
      </c>
      <c r="G80" s="302">
        <v>842.33333333333326</v>
      </c>
      <c r="H80" s="302">
        <v>889.33333333333326</v>
      </c>
      <c r="I80" s="302">
        <v>902.16666666666652</v>
      </c>
      <c r="J80" s="302">
        <v>912.83333333333326</v>
      </c>
      <c r="K80" s="301">
        <v>891.5</v>
      </c>
      <c r="L80" s="301">
        <v>868</v>
      </c>
      <c r="M80" s="301">
        <v>0.52058000000000004</v>
      </c>
      <c r="N80" s="1"/>
      <c r="O80" s="1"/>
    </row>
    <row r="81" spans="1:15" ht="12.75" customHeight="1">
      <c r="A81" s="30">
        <v>71</v>
      </c>
      <c r="B81" s="311" t="s">
        <v>315</v>
      </c>
      <c r="C81" s="301">
        <v>370.95</v>
      </c>
      <c r="D81" s="302">
        <v>369.5333333333333</v>
      </c>
      <c r="E81" s="302">
        <v>362.51666666666659</v>
      </c>
      <c r="F81" s="302">
        <v>354.08333333333331</v>
      </c>
      <c r="G81" s="302">
        <v>347.06666666666661</v>
      </c>
      <c r="H81" s="302">
        <v>377.96666666666658</v>
      </c>
      <c r="I81" s="302">
        <v>384.98333333333323</v>
      </c>
      <c r="J81" s="302">
        <v>393.41666666666657</v>
      </c>
      <c r="K81" s="301">
        <v>376.55</v>
      </c>
      <c r="L81" s="301">
        <v>361.1</v>
      </c>
      <c r="M81" s="301">
        <v>29.134840000000001</v>
      </c>
      <c r="N81" s="1"/>
      <c r="O81" s="1"/>
    </row>
    <row r="82" spans="1:15" ht="12.75" customHeight="1">
      <c r="A82" s="30">
        <v>72</v>
      </c>
      <c r="B82" s="311" t="s">
        <v>316</v>
      </c>
      <c r="C82" s="301">
        <v>7802.4</v>
      </c>
      <c r="D82" s="302">
        <v>7742.1333333333341</v>
      </c>
      <c r="E82" s="302">
        <v>7634.2666666666682</v>
      </c>
      <c r="F82" s="302">
        <v>7466.1333333333341</v>
      </c>
      <c r="G82" s="302">
        <v>7358.2666666666682</v>
      </c>
      <c r="H82" s="302">
        <v>7910.2666666666682</v>
      </c>
      <c r="I82" s="302">
        <v>8018.133333333335</v>
      </c>
      <c r="J82" s="302">
        <v>8186.2666666666682</v>
      </c>
      <c r="K82" s="301">
        <v>7850</v>
      </c>
      <c r="L82" s="301">
        <v>7574</v>
      </c>
      <c r="M82" s="301">
        <v>0.45882000000000001</v>
      </c>
      <c r="N82" s="1"/>
      <c r="O82" s="1"/>
    </row>
    <row r="83" spans="1:15" ht="12.75" customHeight="1">
      <c r="A83" s="30">
        <v>73</v>
      </c>
      <c r="B83" s="311" t="s">
        <v>317</v>
      </c>
      <c r="C83" s="301">
        <v>923.8</v>
      </c>
      <c r="D83" s="302">
        <v>926.93333333333339</v>
      </c>
      <c r="E83" s="302">
        <v>914.86666666666679</v>
      </c>
      <c r="F83" s="302">
        <v>905.93333333333339</v>
      </c>
      <c r="G83" s="302">
        <v>893.86666666666679</v>
      </c>
      <c r="H83" s="302">
        <v>935.86666666666679</v>
      </c>
      <c r="I83" s="302">
        <v>947.93333333333339</v>
      </c>
      <c r="J83" s="302">
        <v>956.86666666666679</v>
      </c>
      <c r="K83" s="301">
        <v>939</v>
      </c>
      <c r="L83" s="301">
        <v>918</v>
      </c>
      <c r="M83" s="301">
        <v>0.12185</v>
      </c>
      <c r="N83" s="1"/>
      <c r="O83" s="1"/>
    </row>
    <row r="84" spans="1:15" ht="12.75" customHeight="1">
      <c r="A84" s="30">
        <v>74</v>
      </c>
      <c r="B84" s="311" t="s">
        <v>246</v>
      </c>
      <c r="C84" s="301">
        <v>905.75</v>
      </c>
      <c r="D84" s="302">
        <v>908.13333333333333</v>
      </c>
      <c r="E84" s="302">
        <v>900.9666666666667</v>
      </c>
      <c r="F84" s="302">
        <v>896.18333333333339</v>
      </c>
      <c r="G84" s="302">
        <v>889.01666666666677</v>
      </c>
      <c r="H84" s="302">
        <v>912.91666666666663</v>
      </c>
      <c r="I84" s="302">
        <v>920.08333333333337</v>
      </c>
      <c r="J84" s="302">
        <v>924.86666666666656</v>
      </c>
      <c r="K84" s="301">
        <v>915.3</v>
      </c>
      <c r="L84" s="301">
        <v>903.35</v>
      </c>
      <c r="M84" s="301">
        <v>0.13153000000000001</v>
      </c>
      <c r="N84" s="1"/>
      <c r="O84" s="1"/>
    </row>
    <row r="85" spans="1:15" ht="12.75" customHeight="1">
      <c r="A85" s="30">
        <v>75</v>
      </c>
      <c r="B85" s="311" t="s">
        <v>1104</v>
      </c>
      <c r="C85" s="301">
        <v>653.4</v>
      </c>
      <c r="D85" s="302">
        <v>654.51666666666665</v>
      </c>
      <c r="E85" s="302">
        <v>645.08333333333326</v>
      </c>
      <c r="F85" s="302">
        <v>636.76666666666665</v>
      </c>
      <c r="G85" s="302">
        <v>627.33333333333326</v>
      </c>
      <c r="H85" s="302">
        <v>662.83333333333326</v>
      </c>
      <c r="I85" s="302">
        <v>672.26666666666665</v>
      </c>
      <c r="J85" s="302">
        <v>680.58333333333326</v>
      </c>
      <c r="K85" s="301">
        <v>663.95</v>
      </c>
      <c r="L85" s="301">
        <v>646.20000000000005</v>
      </c>
      <c r="M85" s="301">
        <v>2.1025700000000001</v>
      </c>
      <c r="N85" s="1"/>
      <c r="O85" s="1"/>
    </row>
    <row r="86" spans="1:15" ht="12.75" customHeight="1">
      <c r="A86" s="30">
        <v>76</v>
      </c>
      <c r="B86" s="311" t="s">
        <v>78</v>
      </c>
      <c r="C86" s="301">
        <v>15523</v>
      </c>
      <c r="D86" s="302">
        <v>15237.666666666666</v>
      </c>
      <c r="E86" s="302">
        <v>14845.333333333332</v>
      </c>
      <c r="F86" s="302">
        <v>14167.666666666666</v>
      </c>
      <c r="G86" s="302">
        <v>13775.333333333332</v>
      </c>
      <c r="H86" s="302">
        <v>15915.333333333332</v>
      </c>
      <c r="I86" s="302">
        <v>16307.666666666664</v>
      </c>
      <c r="J86" s="302">
        <v>16985.333333333332</v>
      </c>
      <c r="K86" s="301">
        <v>15630</v>
      </c>
      <c r="L86" s="301">
        <v>14560</v>
      </c>
      <c r="M86" s="301">
        <v>1.28714</v>
      </c>
      <c r="N86" s="1"/>
      <c r="O86" s="1"/>
    </row>
    <row r="87" spans="1:15" ht="12.75" customHeight="1">
      <c r="A87" s="30">
        <v>77</v>
      </c>
      <c r="B87" s="311" t="s">
        <v>318</v>
      </c>
      <c r="C87" s="301">
        <v>442.65</v>
      </c>
      <c r="D87" s="302">
        <v>441.93333333333339</v>
      </c>
      <c r="E87" s="302">
        <v>438.81666666666678</v>
      </c>
      <c r="F87" s="302">
        <v>434.98333333333341</v>
      </c>
      <c r="G87" s="302">
        <v>431.86666666666679</v>
      </c>
      <c r="H87" s="302">
        <v>445.76666666666677</v>
      </c>
      <c r="I87" s="302">
        <v>448.88333333333333</v>
      </c>
      <c r="J87" s="302">
        <v>452.71666666666675</v>
      </c>
      <c r="K87" s="301">
        <v>445.05</v>
      </c>
      <c r="L87" s="301">
        <v>438.1</v>
      </c>
      <c r="M87" s="301">
        <v>1.3980399999999999</v>
      </c>
      <c r="N87" s="1"/>
      <c r="O87" s="1"/>
    </row>
    <row r="88" spans="1:15" ht="12.75" customHeight="1">
      <c r="A88" s="30">
        <v>78</v>
      </c>
      <c r="B88" s="311" t="s">
        <v>1105</v>
      </c>
      <c r="C88" s="301">
        <v>29.9</v>
      </c>
      <c r="D88" s="302">
        <v>29.899999999999995</v>
      </c>
      <c r="E88" s="302">
        <v>29.899999999999991</v>
      </c>
      <c r="F88" s="302">
        <v>29.899999999999995</v>
      </c>
      <c r="G88" s="302">
        <v>29.899999999999991</v>
      </c>
      <c r="H88" s="302">
        <v>29.899999999999991</v>
      </c>
      <c r="I88" s="302">
        <v>29.9</v>
      </c>
      <c r="J88" s="302">
        <v>29.899999999999991</v>
      </c>
      <c r="K88" s="301">
        <v>29.9</v>
      </c>
      <c r="L88" s="301">
        <v>29.9</v>
      </c>
      <c r="M88" s="301">
        <v>29.293659999999999</v>
      </c>
      <c r="N88" s="1"/>
      <c r="O88" s="1"/>
    </row>
    <row r="89" spans="1:15" ht="12.75" customHeight="1">
      <c r="A89" s="30">
        <v>79</v>
      </c>
      <c r="B89" s="311" t="s">
        <v>81</v>
      </c>
      <c r="C89" s="301">
        <v>3404.15</v>
      </c>
      <c r="D89" s="302">
        <v>3406.5833333333335</v>
      </c>
      <c r="E89" s="302">
        <v>3357.5666666666671</v>
      </c>
      <c r="F89" s="302">
        <v>3310.9833333333336</v>
      </c>
      <c r="G89" s="302">
        <v>3261.9666666666672</v>
      </c>
      <c r="H89" s="302">
        <v>3453.166666666667</v>
      </c>
      <c r="I89" s="302">
        <v>3502.1833333333334</v>
      </c>
      <c r="J89" s="302">
        <v>3548.7666666666669</v>
      </c>
      <c r="K89" s="301">
        <v>3455.6</v>
      </c>
      <c r="L89" s="301">
        <v>3360</v>
      </c>
      <c r="M89" s="301">
        <v>3.74478</v>
      </c>
      <c r="N89" s="1"/>
      <c r="O89" s="1"/>
    </row>
    <row r="90" spans="1:15" ht="12.75" customHeight="1">
      <c r="A90" s="30">
        <v>80</v>
      </c>
      <c r="B90" s="311" t="s">
        <v>1106</v>
      </c>
      <c r="C90" s="301">
        <v>1374.25</v>
      </c>
      <c r="D90" s="302">
        <v>1366.9666666666665</v>
      </c>
      <c r="E90" s="302">
        <v>1352.2833333333328</v>
      </c>
      <c r="F90" s="302">
        <v>1330.3166666666664</v>
      </c>
      <c r="G90" s="302">
        <v>1315.6333333333328</v>
      </c>
      <c r="H90" s="302">
        <v>1388.9333333333329</v>
      </c>
      <c r="I90" s="302">
        <v>1403.6166666666668</v>
      </c>
      <c r="J90" s="302">
        <v>1425.583333333333</v>
      </c>
      <c r="K90" s="301">
        <v>1381.65</v>
      </c>
      <c r="L90" s="301">
        <v>1345</v>
      </c>
      <c r="M90" s="301">
        <v>0.54029000000000005</v>
      </c>
      <c r="N90" s="1"/>
      <c r="O90" s="1"/>
    </row>
    <row r="91" spans="1:15" ht="12.75" customHeight="1">
      <c r="A91" s="30">
        <v>81</v>
      </c>
      <c r="B91" s="311" t="s">
        <v>319</v>
      </c>
      <c r="C91" s="301">
        <v>382.4</v>
      </c>
      <c r="D91" s="302">
        <v>384.8</v>
      </c>
      <c r="E91" s="302">
        <v>374.6</v>
      </c>
      <c r="F91" s="302">
        <v>366.8</v>
      </c>
      <c r="G91" s="302">
        <v>356.6</v>
      </c>
      <c r="H91" s="302">
        <v>392.6</v>
      </c>
      <c r="I91" s="302">
        <v>402.79999999999995</v>
      </c>
      <c r="J91" s="302">
        <v>410.6</v>
      </c>
      <c r="K91" s="301">
        <v>395</v>
      </c>
      <c r="L91" s="301">
        <v>377</v>
      </c>
      <c r="M91" s="301">
        <v>3.17883</v>
      </c>
      <c r="N91" s="1"/>
      <c r="O91" s="1"/>
    </row>
    <row r="92" spans="1:15" ht="12.75" customHeight="1">
      <c r="A92" s="30">
        <v>82</v>
      </c>
      <c r="B92" s="311" t="s">
        <v>247</v>
      </c>
      <c r="C92" s="301">
        <v>70.900000000000006</v>
      </c>
      <c r="D92" s="302">
        <v>71.399999999999991</v>
      </c>
      <c r="E92" s="302">
        <v>70.199999999999989</v>
      </c>
      <c r="F92" s="302">
        <v>69.5</v>
      </c>
      <c r="G92" s="302">
        <v>68.3</v>
      </c>
      <c r="H92" s="302">
        <v>72.09999999999998</v>
      </c>
      <c r="I92" s="302">
        <v>73.3</v>
      </c>
      <c r="J92" s="302">
        <v>73.999999999999972</v>
      </c>
      <c r="K92" s="301">
        <v>72.599999999999994</v>
      </c>
      <c r="L92" s="301">
        <v>70.7</v>
      </c>
      <c r="M92" s="301">
        <v>10.09624</v>
      </c>
      <c r="N92" s="1"/>
      <c r="O92" s="1"/>
    </row>
    <row r="93" spans="1:15" ht="12.75" customHeight="1">
      <c r="A93" s="30">
        <v>83</v>
      </c>
      <c r="B93" s="311" t="s">
        <v>798</v>
      </c>
      <c r="C93" s="301">
        <v>191.1</v>
      </c>
      <c r="D93" s="302">
        <v>191.15</v>
      </c>
      <c r="E93" s="302">
        <v>187.65</v>
      </c>
      <c r="F93" s="302">
        <v>184.2</v>
      </c>
      <c r="G93" s="302">
        <v>180.7</v>
      </c>
      <c r="H93" s="302">
        <v>194.60000000000002</v>
      </c>
      <c r="I93" s="302">
        <v>198.10000000000002</v>
      </c>
      <c r="J93" s="302">
        <v>201.55000000000004</v>
      </c>
      <c r="K93" s="301">
        <v>194.65</v>
      </c>
      <c r="L93" s="301">
        <v>187.7</v>
      </c>
      <c r="M93" s="301">
        <v>12.44688</v>
      </c>
      <c r="N93" s="1"/>
      <c r="O93" s="1"/>
    </row>
    <row r="94" spans="1:15" ht="12.75" customHeight="1">
      <c r="A94" s="30">
        <v>84</v>
      </c>
      <c r="B94" s="311" t="s">
        <v>320</v>
      </c>
      <c r="C94" s="301">
        <v>3208.9</v>
      </c>
      <c r="D94" s="302">
        <v>3210.0166666666664</v>
      </c>
      <c r="E94" s="302">
        <v>3189.5333333333328</v>
      </c>
      <c r="F94" s="302">
        <v>3170.1666666666665</v>
      </c>
      <c r="G94" s="302">
        <v>3149.6833333333329</v>
      </c>
      <c r="H94" s="302">
        <v>3229.3833333333328</v>
      </c>
      <c r="I94" s="302">
        <v>3249.8666666666663</v>
      </c>
      <c r="J94" s="302">
        <v>3269.2333333333327</v>
      </c>
      <c r="K94" s="301">
        <v>3230.5</v>
      </c>
      <c r="L94" s="301">
        <v>3190.65</v>
      </c>
      <c r="M94" s="301">
        <v>0.15606999999999999</v>
      </c>
      <c r="N94" s="1"/>
      <c r="O94" s="1"/>
    </row>
    <row r="95" spans="1:15" ht="12.75" customHeight="1">
      <c r="A95" s="30">
        <v>85</v>
      </c>
      <c r="B95" s="311" t="s">
        <v>321</v>
      </c>
      <c r="C95" s="301">
        <v>199.55</v>
      </c>
      <c r="D95" s="302">
        <v>198.96666666666667</v>
      </c>
      <c r="E95" s="302">
        <v>197.93333333333334</v>
      </c>
      <c r="F95" s="302">
        <v>196.31666666666666</v>
      </c>
      <c r="G95" s="302">
        <v>195.28333333333333</v>
      </c>
      <c r="H95" s="302">
        <v>200.58333333333334</v>
      </c>
      <c r="I95" s="302">
        <v>201.6166666666667</v>
      </c>
      <c r="J95" s="302">
        <v>203.23333333333335</v>
      </c>
      <c r="K95" s="301">
        <v>200</v>
      </c>
      <c r="L95" s="301">
        <v>197.35</v>
      </c>
      <c r="M95" s="301">
        <v>0.79483000000000004</v>
      </c>
      <c r="N95" s="1"/>
      <c r="O95" s="1"/>
    </row>
    <row r="96" spans="1:15" ht="12.75" customHeight="1">
      <c r="A96" s="30">
        <v>86</v>
      </c>
      <c r="B96" s="311" t="s">
        <v>322</v>
      </c>
      <c r="C96" s="301">
        <v>432.35</v>
      </c>
      <c r="D96" s="302">
        <v>429.7833333333333</v>
      </c>
      <c r="E96" s="302">
        <v>423.56666666666661</v>
      </c>
      <c r="F96" s="302">
        <v>414.7833333333333</v>
      </c>
      <c r="G96" s="302">
        <v>408.56666666666661</v>
      </c>
      <c r="H96" s="302">
        <v>438.56666666666661</v>
      </c>
      <c r="I96" s="302">
        <v>444.7833333333333</v>
      </c>
      <c r="J96" s="302">
        <v>453.56666666666661</v>
      </c>
      <c r="K96" s="301">
        <v>436</v>
      </c>
      <c r="L96" s="301">
        <v>421</v>
      </c>
      <c r="M96" s="301">
        <v>3.2649300000000001</v>
      </c>
      <c r="N96" s="1"/>
      <c r="O96" s="1"/>
    </row>
    <row r="97" spans="1:15" ht="12.75" customHeight="1">
      <c r="A97" s="30">
        <v>87</v>
      </c>
      <c r="B97" s="311" t="s">
        <v>82</v>
      </c>
      <c r="C97" s="301">
        <v>186.25</v>
      </c>
      <c r="D97" s="302">
        <v>185.80000000000004</v>
      </c>
      <c r="E97" s="302">
        <v>184.50000000000009</v>
      </c>
      <c r="F97" s="302">
        <v>182.75000000000006</v>
      </c>
      <c r="G97" s="302">
        <v>181.4500000000001</v>
      </c>
      <c r="H97" s="302">
        <v>187.55000000000007</v>
      </c>
      <c r="I97" s="302">
        <v>188.85000000000002</v>
      </c>
      <c r="J97" s="302">
        <v>190.60000000000005</v>
      </c>
      <c r="K97" s="301">
        <v>187.1</v>
      </c>
      <c r="L97" s="301">
        <v>184.05</v>
      </c>
      <c r="M97" s="301">
        <v>47.915970000000002</v>
      </c>
      <c r="N97" s="1"/>
      <c r="O97" s="1"/>
    </row>
    <row r="98" spans="1:15" ht="12.75" customHeight="1">
      <c r="A98" s="30">
        <v>88</v>
      </c>
      <c r="B98" s="311" t="s">
        <v>323</v>
      </c>
      <c r="C98" s="301">
        <v>710.55</v>
      </c>
      <c r="D98" s="302">
        <v>714.36666666666667</v>
      </c>
      <c r="E98" s="302">
        <v>702.73333333333335</v>
      </c>
      <c r="F98" s="302">
        <v>694.91666666666663</v>
      </c>
      <c r="G98" s="302">
        <v>683.2833333333333</v>
      </c>
      <c r="H98" s="302">
        <v>722.18333333333339</v>
      </c>
      <c r="I98" s="302">
        <v>733.81666666666683</v>
      </c>
      <c r="J98" s="302">
        <v>741.63333333333344</v>
      </c>
      <c r="K98" s="301">
        <v>726</v>
      </c>
      <c r="L98" s="301">
        <v>706.55</v>
      </c>
      <c r="M98" s="301">
        <v>0.36038999999999999</v>
      </c>
      <c r="N98" s="1"/>
      <c r="O98" s="1"/>
    </row>
    <row r="99" spans="1:15" ht="12.75" customHeight="1">
      <c r="A99" s="30">
        <v>89</v>
      </c>
      <c r="B99" s="311" t="s">
        <v>324</v>
      </c>
      <c r="C99" s="301">
        <v>689.55</v>
      </c>
      <c r="D99" s="302">
        <v>696.5</v>
      </c>
      <c r="E99" s="302">
        <v>678.05</v>
      </c>
      <c r="F99" s="302">
        <v>666.55</v>
      </c>
      <c r="G99" s="302">
        <v>648.09999999999991</v>
      </c>
      <c r="H99" s="302">
        <v>708</v>
      </c>
      <c r="I99" s="302">
        <v>726.45</v>
      </c>
      <c r="J99" s="302">
        <v>737.95</v>
      </c>
      <c r="K99" s="301">
        <v>714.95</v>
      </c>
      <c r="L99" s="301">
        <v>685</v>
      </c>
      <c r="M99" s="301">
        <v>0.61687999999999998</v>
      </c>
      <c r="N99" s="1"/>
      <c r="O99" s="1"/>
    </row>
    <row r="100" spans="1:15" ht="12.75" customHeight="1">
      <c r="A100" s="30">
        <v>90</v>
      </c>
      <c r="B100" s="311" t="s">
        <v>325</v>
      </c>
      <c r="C100" s="301">
        <v>743.45</v>
      </c>
      <c r="D100" s="302">
        <v>743.86666666666667</v>
      </c>
      <c r="E100" s="302">
        <v>734.73333333333335</v>
      </c>
      <c r="F100" s="302">
        <v>726.01666666666665</v>
      </c>
      <c r="G100" s="302">
        <v>716.88333333333333</v>
      </c>
      <c r="H100" s="302">
        <v>752.58333333333337</v>
      </c>
      <c r="I100" s="302">
        <v>761.71666666666681</v>
      </c>
      <c r="J100" s="302">
        <v>770.43333333333339</v>
      </c>
      <c r="K100" s="301">
        <v>753</v>
      </c>
      <c r="L100" s="301">
        <v>735.15</v>
      </c>
      <c r="M100" s="301">
        <v>0.87672000000000005</v>
      </c>
      <c r="N100" s="1"/>
      <c r="O100" s="1"/>
    </row>
    <row r="101" spans="1:15" ht="12.75" customHeight="1">
      <c r="A101" s="30">
        <v>91</v>
      </c>
      <c r="B101" s="311" t="s">
        <v>248</v>
      </c>
      <c r="C101" s="301">
        <v>102.4</v>
      </c>
      <c r="D101" s="302">
        <v>103.16666666666667</v>
      </c>
      <c r="E101" s="302">
        <v>101.33333333333334</v>
      </c>
      <c r="F101" s="302">
        <v>100.26666666666667</v>
      </c>
      <c r="G101" s="302">
        <v>98.433333333333337</v>
      </c>
      <c r="H101" s="302">
        <v>104.23333333333335</v>
      </c>
      <c r="I101" s="302">
        <v>106.06666666666669</v>
      </c>
      <c r="J101" s="302">
        <v>107.13333333333335</v>
      </c>
      <c r="K101" s="301">
        <v>105</v>
      </c>
      <c r="L101" s="301">
        <v>102.1</v>
      </c>
      <c r="M101" s="301">
        <v>10.3352</v>
      </c>
      <c r="N101" s="1"/>
      <c r="O101" s="1"/>
    </row>
    <row r="102" spans="1:15" ht="12.75" customHeight="1">
      <c r="A102" s="30">
        <v>92</v>
      </c>
      <c r="B102" s="311" t="s">
        <v>326</v>
      </c>
      <c r="C102" s="301">
        <v>931</v>
      </c>
      <c r="D102" s="302">
        <v>930.13333333333333</v>
      </c>
      <c r="E102" s="302">
        <v>923.7166666666667</v>
      </c>
      <c r="F102" s="302">
        <v>916.43333333333339</v>
      </c>
      <c r="G102" s="302">
        <v>910.01666666666677</v>
      </c>
      <c r="H102" s="302">
        <v>937.41666666666663</v>
      </c>
      <c r="I102" s="302">
        <v>943.83333333333337</v>
      </c>
      <c r="J102" s="302">
        <v>951.11666666666656</v>
      </c>
      <c r="K102" s="301">
        <v>936.55</v>
      </c>
      <c r="L102" s="301">
        <v>922.85</v>
      </c>
      <c r="M102" s="301">
        <v>0.35716999999999999</v>
      </c>
      <c r="N102" s="1"/>
      <c r="O102" s="1"/>
    </row>
    <row r="103" spans="1:15" ht="12.75" customHeight="1">
      <c r="A103" s="30">
        <v>93</v>
      </c>
      <c r="B103" s="311" t="s">
        <v>327</v>
      </c>
      <c r="C103" s="301">
        <v>17</v>
      </c>
      <c r="D103" s="302">
        <v>17.05</v>
      </c>
      <c r="E103" s="302">
        <v>16.900000000000002</v>
      </c>
      <c r="F103" s="302">
        <v>16.8</v>
      </c>
      <c r="G103" s="302">
        <v>16.650000000000002</v>
      </c>
      <c r="H103" s="302">
        <v>17.150000000000002</v>
      </c>
      <c r="I103" s="302">
        <v>17.3</v>
      </c>
      <c r="J103" s="302">
        <v>17.400000000000002</v>
      </c>
      <c r="K103" s="301">
        <v>17.2</v>
      </c>
      <c r="L103" s="301">
        <v>16.95</v>
      </c>
      <c r="M103" s="301">
        <v>9.5914099999999998</v>
      </c>
      <c r="N103" s="1"/>
      <c r="O103" s="1"/>
    </row>
    <row r="104" spans="1:15" ht="12.75" customHeight="1">
      <c r="A104" s="30">
        <v>94</v>
      </c>
      <c r="B104" s="311" t="s">
        <v>328</v>
      </c>
      <c r="C104" s="301">
        <v>1104.3</v>
      </c>
      <c r="D104" s="302">
        <v>1104.8833333333334</v>
      </c>
      <c r="E104" s="302">
        <v>1094.5166666666669</v>
      </c>
      <c r="F104" s="302">
        <v>1084.7333333333333</v>
      </c>
      <c r="G104" s="302">
        <v>1074.3666666666668</v>
      </c>
      <c r="H104" s="302">
        <v>1114.666666666667</v>
      </c>
      <c r="I104" s="302">
        <v>1125.0333333333333</v>
      </c>
      <c r="J104" s="302">
        <v>1134.8166666666671</v>
      </c>
      <c r="K104" s="301">
        <v>1115.25</v>
      </c>
      <c r="L104" s="301">
        <v>1095.0999999999999</v>
      </c>
      <c r="M104" s="301">
        <v>2.1097999999999999</v>
      </c>
      <c r="N104" s="1"/>
      <c r="O104" s="1"/>
    </row>
    <row r="105" spans="1:15" ht="12.75" customHeight="1">
      <c r="A105" s="30">
        <v>95</v>
      </c>
      <c r="B105" s="311" t="s">
        <v>329</v>
      </c>
      <c r="C105" s="301">
        <v>516.15</v>
      </c>
      <c r="D105" s="302">
        <v>516.56666666666661</v>
      </c>
      <c r="E105" s="302">
        <v>508.18333333333317</v>
      </c>
      <c r="F105" s="302">
        <v>500.21666666666658</v>
      </c>
      <c r="G105" s="302">
        <v>491.83333333333314</v>
      </c>
      <c r="H105" s="302">
        <v>524.53333333333319</v>
      </c>
      <c r="I105" s="302">
        <v>532.91666666666663</v>
      </c>
      <c r="J105" s="302">
        <v>540.88333333333321</v>
      </c>
      <c r="K105" s="301">
        <v>524.95000000000005</v>
      </c>
      <c r="L105" s="301">
        <v>508.6</v>
      </c>
      <c r="M105" s="301">
        <v>1.4342699999999999</v>
      </c>
      <c r="N105" s="1"/>
      <c r="O105" s="1"/>
    </row>
    <row r="106" spans="1:15" ht="12.75" customHeight="1">
      <c r="A106" s="30">
        <v>96</v>
      </c>
      <c r="B106" s="311" t="s">
        <v>330</v>
      </c>
      <c r="C106" s="301">
        <v>807.5</v>
      </c>
      <c r="D106" s="302">
        <v>805.76666666666677</v>
      </c>
      <c r="E106" s="302">
        <v>792.18333333333351</v>
      </c>
      <c r="F106" s="302">
        <v>776.86666666666679</v>
      </c>
      <c r="G106" s="302">
        <v>763.28333333333353</v>
      </c>
      <c r="H106" s="302">
        <v>821.08333333333348</v>
      </c>
      <c r="I106" s="302">
        <v>834.66666666666674</v>
      </c>
      <c r="J106" s="302">
        <v>849.98333333333346</v>
      </c>
      <c r="K106" s="301">
        <v>819.35</v>
      </c>
      <c r="L106" s="301">
        <v>790.45</v>
      </c>
      <c r="M106" s="301">
        <v>1.42828</v>
      </c>
      <c r="N106" s="1"/>
      <c r="O106" s="1"/>
    </row>
    <row r="107" spans="1:15" ht="12.75" customHeight="1">
      <c r="A107" s="30">
        <v>97</v>
      </c>
      <c r="B107" s="311" t="s">
        <v>331</v>
      </c>
      <c r="C107" s="301">
        <v>4166.2</v>
      </c>
      <c r="D107" s="302">
        <v>4143.833333333333</v>
      </c>
      <c r="E107" s="302">
        <v>4088.8666666666659</v>
      </c>
      <c r="F107" s="302">
        <v>4011.5333333333328</v>
      </c>
      <c r="G107" s="302">
        <v>3956.5666666666657</v>
      </c>
      <c r="H107" s="302">
        <v>4221.1666666666661</v>
      </c>
      <c r="I107" s="302">
        <v>4276.1333333333332</v>
      </c>
      <c r="J107" s="302">
        <v>4353.4666666666662</v>
      </c>
      <c r="K107" s="301">
        <v>4198.8</v>
      </c>
      <c r="L107" s="301">
        <v>4066.5</v>
      </c>
      <c r="M107" s="301">
        <v>8.0769999999999995E-2</v>
      </c>
      <c r="N107" s="1"/>
      <c r="O107" s="1"/>
    </row>
    <row r="108" spans="1:15" ht="12.75" customHeight="1">
      <c r="A108" s="30">
        <v>98</v>
      </c>
      <c r="B108" s="311" t="s">
        <v>332</v>
      </c>
      <c r="C108" s="301">
        <v>314.75</v>
      </c>
      <c r="D108" s="302">
        <v>314.43333333333334</v>
      </c>
      <c r="E108" s="302">
        <v>307.86666666666667</v>
      </c>
      <c r="F108" s="302">
        <v>300.98333333333335</v>
      </c>
      <c r="G108" s="302">
        <v>294.41666666666669</v>
      </c>
      <c r="H108" s="302">
        <v>321.31666666666666</v>
      </c>
      <c r="I108" s="302">
        <v>327.88333333333338</v>
      </c>
      <c r="J108" s="302">
        <v>334.76666666666665</v>
      </c>
      <c r="K108" s="301">
        <v>321</v>
      </c>
      <c r="L108" s="301">
        <v>307.55</v>
      </c>
      <c r="M108" s="301">
        <v>5.7164999999999999</v>
      </c>
      <c r="N108" s="1"/>
      <c r="O108" s="1"/>
    </row>
    <row r="109" spans="1:15" ht="12.75" customHeight="1">
      <c r="A109" s="30">
        <v>99</v>
      </c>
      <c r="B109" s="311" t="s">
        <v>333</v>
      </c>
      <c r="C109" s="301">
        <v>272.75</v>
      </c>
      <c r="D109" s="302">
        <v>271.05</v>
      </c>
      <c r="E109" s="302">
        <v>265.70000000000005</v>
      </c>
      <c r="F109" s="302">
        <v>258.65000000000003</v>
      </c>
      <c r="G109" s="302">
        <v>253.30000000000007</v>
      </c>
      <c r="H109" s="302">
        <v>278.10000000000002</v>
      </c>
      <c r="I109" s="302">
        <v>283.45000000000005</v>
      </c>
      <c r="J109" s="302">
        <v>290.5</v>
      </c>
      <c r="K109" s="301">
        <v>276.39999999999998</v>
      </c>
      <c r="L109" s="301">
        <v>264</v>
      </c>
      <c r="M109" s="301">
        <v>26.880949999999999</v>
      </c>
      <c r="N109" s="1"/>
      <c r="O109" s="1"/>
    </row>
    <row r="110" spans="1:15" ht="12.75" customHeight="1">
      <c r="A110" s="30">
        <v>100</v>
      </c>
      <c r="B110" s="311" t="s">
        <v>1107</v>
      </c>
      <c r="C110" s="301">
        <v>448.7</v>
      </c>
      <c r="D110" s="302">
        <v>451.75</v>
      </c>
      <c r="E110" s="302">
        <v>436.5</v>
      </c>
      <c r="F110" s="302">
        <v>424.3</v>
      </c>
      <c r="G110" s="302">
        <v>409.05</v>
      </c>
      <c r="H110" s="302">
        <v>463.95</v>
      </c>
      <c r="I110" s="302">
        <v>479.2</v>
      </c>
      <c r="J110" s="302">
        <v>491.4</v>
      </c>
      <c r="K110" s="301">
        <v>467</v>
      </c>
      <c r="L110" s="301">
        <v>439.55</v>
      </c>
      <c r="M110" s="301">
        <v>1.03912</v>
      </c>
      <c r="N110" s="1"/>
      <c r="O110" s="1"/>
    </row>
    <row r="111" spans="1:15" ht="12.75" customHeight="1">
      <c r="A111" s="30">
        <v>101</v>
      </c>
      <c r="B111" s="311" t="s">
        <v>334</v>
      </c>
      <c r="C111" s="301">
        <v>619.25</v>
      </c>
      <c r="D111" s="302">
        <v>620.06666666666661</v>
      </c>
      <c r="E111" s="302">
        <v>614.33333333333326</v>
      </c>
      <c r="F111" s="302">
        <v>609.41666666666663</v>
      </c>
      <c r="G111" s="302">
        <v>603.68333333333328</v>
      </c>
      <c r="H111" s="302">
        <v>624.98333333333323</v>
      </c>
      <c r="I111" s="302">
        <v>630.71666666666658</v>
      </c>
      <c r="J111" s="302">
        <v>635.63333333333321</v>
      </c>
      <c r="K111" s="301">
        <v>625.79999999999995</v>
      </c>
      <c r="L111" s="301">
        <v>615.15</v>
      </c>
      <c r="M111" s="301">
        <v>0.84621000000000002</v>
      </c>
      <c r="N111" s="1"/>
      <c r="O111" s="1"/>
    </row>
    <row r="112" spans="1:15" ht="12.75" customHeight="1">
      <c r="A112" s="30">
        <v>102</v>
      </c>
      <c r="B112" s="311" t="s">
        <v>83</v>
      </c>
      <c r="C112" s="301">
        <v>638.85</v>
      </c>
      <c r="D112" s="302">
        <v>633.93333333333339</v>
      </c>
      <c r="E112" s="302">
        <v>627.06666666666683</v>
      </c>
      <c r="F112" s="302">
        <v>615.28333333333342</v>
      </c>
      <c r="G112" s="302">
        <v>608.41666666666686</v>
      </c>
      <c r="H112" s="302">
        <v>645.71666666666681</v>
      </c>
      <c r="I112" s="302">
        <v>652.58333333333337</v>
      </c>
      <c r="J112" s="302">
        <v>664.36666666666679</v>
      </c>
      <c r="K112" s="301">
        <v>640.79999999999995</v>
      </c>
      <c r="L112" s="301">
        <v>622.15</v>
      </c>
      <c r="M112" s="301">
        <v>19.610399999999998</v>
      </c>
      <c r="N112" s="1"/>
      <c r="O112" s="1"/>
    </row>
    <row r="113" spans="1:15" ht="12.75" customHeight="1">
      <c r="A113" s="30">
        <v>103</v>
      </c>
      <c r="B113" s="311" t="s">
        <v>84</v>
      </c>
      <c r="C113" s="301">
        <v>947.65</v>
      </c>
      <c r="D113" s="302">
        <v>944.15</v>
      </c>
      <c r="E113" s="302">
        <v>926.4</v>
      </c>
      <c r="F113" s="302">
        <v>905.15</v>
      </c>
      <c r="G113" s="302">
        <v>887.4</v>
      </c>
      <c r="H113" s="302">
        <v>965.4</v>
      </c>
      <c r="I113" s="302">
        <v>983.15</v>
      </c>
      <c r="J113" s="302">
        <v>1004.4</v>
      </c>
      <c r="K113" s="301">
        <v>961.9</v>
      </c>
      <c r="L113" s="301">
        <v>922.9</v>
      </c>
      <c r="M113" s="301">
        <v>24.550889999999999</v>
      </c>
      <c r="N113" s="1"/>
      <c r="O113" s="1"/>
    </row>
    <row r="114" spans="1:15" ht="12.75" customHeight="1">
      <c r="A114" s="30">
        <v>104</v>
      </c>
      <c r="B114" s="311" t="s">
        <v>91</v>
      </c>
      <c r="C114" s="301">
        <v>136.94999999999999</v>
      </c>
      <c r="D114" s="302">
        <v>136.5</v>
      </c>
      <c r="E114" s="302">
        <v>134.94999999999999</v>
      </c>
      <c r="F114" s="302">
        <v>132.94999999999999</v>
      </c>
      <c r="G114" s="302">
        <v>131.39999999999998</v>
      </c>
      <c r="H114" s="302">
        <v>138.5</v>
      </c>
      <c r="I114" s="302">
        <v>140.05000000000001</v>
      </c>
      <c r="J114" s="302">
        <v>142.05000000000001</v>
      </c>
      <c r="K114" s="301">
        <v>138.05000000000001</v>
      </c>
      <c r="L114" s="301">
        <v>134.5</v>
      </c>
      <c r="M114" s="301">
        <v>29.114360000000001</v>
      </c>
      <c r="N114" s="1"/>
      <c r="O114" s="1"/>
    </row>
    <row r="115" spans="1:15" ht="12.75" customHeight="1">
      <c r="A115" s="30">
        <v>105</v>
      </c>
      <c r="B115" s="311" t="s">
        <v>1097</v>
      </c>
      <c r="C115" s="301">
        <v>1500.15</v>
      </c>
      <c r="D115" s="302">
        <v>1488.3833333333332</v>
      </c>
      <c r="E115" s="302">
        <v>1461.9666666666665</v>
      </c>
      <c r="F115" s="302">
        <v>1423.7833333333333</v>
      </c>
      <c r="G115" s="302">
        <v>1397.3666666666666</v>
      </c>
      <c r="H115" s="302">
        <v>1526.5666666666664</v>
      </c>
      <c r="I115" s="302">
        <v>1552.9833333333333</v>
      </c>
      <c r="J115" s="302">
        <v>1591.1666666666663</v>
      </c>
      <c r="K115" s="301">
        <v>1514.8</v>
      </c>
      <c r="L115" s="301">
        <v>1450.2</v>
      </c>
      <c r="M115" s="301">
        <v>1.3202400000000001</v>
      </c>
      <c r="N115" s="1"/>
      <c r="O115" s="1"/>
    </row>
    <row r="116" spans="1:15" ht="12.75" customHeight="1">
      <c r="A116" s="30">
        <v>106</v>
      </c>
      <c r="B116" s="311" t="s">
        <v>85</v>
      </c>
      <c r="C116" s="301">
        <v>188.75</v>
      </c>
      <c r="D116" s="302">
        <v>187.54999999999998</v>
      </c>
      <c r="E116" s="302">
        <v>184.84999999999997</v>
      </c>
      <c r="F116" s="302">
        <v>180.95</v>
      </c>
      <c r="G116" s="302">
        <v>178.24999999999997</v>
      </c>
      <c r="H116" s="302">
        <v>191.44999999999996</v>
      </c>
      <c r="I116" s="302">
        <v>194.14999999999995</v>
      </c>
      <c r="J116" s="302">
        <v>198.04999999999995</v>
      </c>
      <c r="K116" s="301">
        <v>190.25</v>
      </c>
      <c r="L116" s="301">
        <v>183.65</v>
      </c>
      <c r="M116" s="301">
        <v>168.56241</v>
      </c>
      <c r="N116" s="1"/>
      <c r="O116" s="1"/>
    </row>
    <row r="117" spans="1:15" ht="12.75" customHeight="1">
      <c r="A117" s="30">
        <v>107</v>
      </c>
      <c r="B117" s="311" t="s">
        <v>335</v>
      </c>
      <c r="C117" s="301">
        <v>309.75</v>
      </c>
      <c r="D117" s="302">
        <v>310.91666666666669</v>
      </c>
      <c r="E117" s="302">
        <v>304.88333333333338</v>
      </c>
      <c r="F117" s="302">
        <v>300.01666666666671</v>
      </c>
      <c r="G117" s="302">
        <v>293.98333333333341</v>
      </c>
      <c r="H117" s="302">
        <v>315.78333333333336</v>
      </c>
      <c r="I117" s="302">
        <v>321.81666666666666</v>
      </c>
      <c r="J117" s="302">
        <v>326.68333333333334</v>
      </c>
      <c r="K117" s="301">
        <v>316.95</v>
      </c>
      <c r="L117" s="301">
        <v>306.05</v>
      </c>
      <c r="M117" s="301">
        <v>1.55379</v>
      </c>
      <c r="N117" s="1"/>
      <c r="O117" s="1"/>
    </row>
    <row r="118" spans="1:15" ht="12.75" customHeight="1">
      <c r="A118" s="30">
        <v>108</v>
      </c>
      <c r="B118" s="311" t="s">
        <v>87</v>
      </c>
      <c r="C118" s="301">
        <v>3662.25</v>
      </c>
      <c r="D118" s="302">
        <v>3668.6166666666668</v>
      </c>
      <c r="E118" s="302">
        <v>3631.2333333333336</v>
      </c>
      <c r="F118" s="302">
        <v>3600.2166666666667</v>
      </c>
      <c r="G118" s="302">
        <v>3562.8333333333335</v>
      </c>
      <c r="H118" s="302">
        <v>3699.6333333333337</v>
      </c>
      <c r="I118" s="302">
        <v>3737.0166666666669</v>
      </c>
      <c r="J118" s="302">
        <v>3768.0333333333338</v>
      </c>
      <c r="K118" s="301">
        <v>3706</v>
      </c>
      <c r="L118" s="301">
        <v>3637.6</v>
      </c>
      <c r="M118" s="301">
        <v>3.9897300000000002</v>
      </c>
      <c r="N118" s="1"/>
      <c r="O118" s="1"/>
    </row>
    <row r="119" spans="1:15" ht="12.75" customHeight="1">
      <c r="A119" s="30">
        <v>109</v>
      </c>
      <c r="B119" s="311" t="s">
        <v>88</v>
      </c>
      <c r="C119" s="301">
        <v>1492</v>
      </c>
      <c r="D119" s="302">
        <v>1496.6499999999999</v>
      </c>
      <c r="E119" s="302">
        <v>1481.3499999999997</v>
      </c>
      <c r="F119" s="302">
        <v>1470.6999999999998</v>
      </c>
      <c r="G119" s="302">
        <v>1455.3999999999996</v>
      </c>
      <c r="H119" s="302">
        <v>1507.2999999999997</v>
      </c>
      <c r="I119" s="302">
        <v>1522.6</v>
      </c>
      <c r="J119" s="302">
        <v>1533.2499999999998</v>
      </c>
      <c r="K119" s="301">
        <v>1511.95</v>
      </c>
      <c r="L119" s="301">
        <v>1486</v>
      </c>
      <c r="M119" s="301">
        <v>2.4759799999999998</v>
      </c>
      <c r="N119" s="1"/>
      <c r="O119" s="1"/>
    </row>
    <row r="120" spans="1:15" ht="12.75" customHeight="1">
      <c r="A120" s="30">
        <v>110</v>
      </c>
      <c r="B120" s="311" t="s">
        <v>336</v>
      </c>
      <c r="C120" s="301">
        <v>2268.0500000000002</v>
      </c>
      <c r="D120" s="302">
        <v>2265.9166666666665</v>
      </c>
      <c r="E120" s="302">
        <v>2234.1333333333332</v>
      </c>
      <c r="F120" s="302">
        <v>2200.2166666666667</v>
      </c>
      <c r="G120" s="302">
        <v>2168.4333333333334</v>
      </c>
      <c r="H120" s="302">
        <v>2299.833333333333</v>
      </c>
      <c r="I120" s="302">
        <v>2331.6166666666668</v>
      </c>
      <c r="J120" s="302">
        <v>2365.5333333333328</v>
      </c>
      <c r="K120" s="301">
        <v>2297.6999999999998</v>
      </c>
      <c r="L120" s="301">
        <v>2232</v>
      </c>
      <c r="M120" s="301">
        <v>0.80898000000000003</v>
      </c>
      <c r="N120" s="1"/>
      <c r="O120" s="1"/>
    </row>
    <row r="121" spans="1:15" ht="12.75" customHeight="1">
      <c r="A121" s="30">
        <v>111</v>
      </c>
      <c r="B121" s="311" t="s">
        <v>89</v>
      </c>
      <c r="C121" s="301">
        <v>617.95000000000005</v>
      </c>
      <c r="D121" s="302">
        <v>614.6</v>
      </c>
      <c r="E121" s="302">
        <v>608.45000000000005</v>
      </c>
      <c r="F121" s="302">
        <v>598.95000000000005</v>
      </c>
      <c r="G121" s="302">
        <v>592.80000000000007</v>
      </c>
      <c r="H121" s="302">
        <v>624.1</v>
      </c>
      <c r="I121" s="302">
        <v>630.24999999999989</v>
      </c>
      <c r="J121" s="302">
        <v>639.75</v>
      </c>
      <c r="K121" s="301">
        <v>620.75</v>
      </c>
      <c r="L121" s="301">
        <v>605.1</v>
      </c>
      <c r="M121" s="301">
        <v>9.3232599999999994</v>
      </c>
      <c r="N121" s="1"/>
      <c r="O121" s="1"/>
    </row>
    <row r="122" spans="1:15" ht="12.75" customHeight="1">
      <c r="A122" s="30">
        <v>112</v>
      </c>
      <c r="B122" s="311" t="s">
        <v>90</v>
      </c>
      <c r="C122" s="301">
        <v>964.3</v>
      </c>
      <c r="D122" s="302">
        <v>953.43333333333339</v>
      </c>
      <c r="E122" s="302">
        <v>938.86666666666679</v>
      </c>
      <c r="F122" s="302">
        <v>913.43333333333339</v>
      </c>
      <c r="G122" s="302">
        <v>898.86666666666679</v>
      </c>
      <c r="H122" s="302">
        <v>978.86666666666679</v>
      </c>
      <c r="I122" s="302">
        <v>993.43333333333339</v>
      </c>
      <c r="J122" s="302">
        <v>1018.8666666666668</v>
      </c>
      <c r="K122" s="301">
        <v>968</v>
      </c>
      <c r="L122" s="301">
        <v>928</v>
      </c>
      <c r="M122" s="301">
        <v>9.8293900000000001</v>
      </c>
      <c r="N122" s="1"/>
      <c r="O122" s="1"/>
    </row>
    <row r="123" spans="1:15" ht="12.75" customHeight="1">
      <c r="A123" s="30">
        <v>113</v>
      </c>
      <c r="B123" s="311" t="s">
        <v>337</v>
      </c>
      <c r="C123" s="301">
        <v>1023.3</v>
      </c>
      <c r="D123" s="302">
        <v>1015.1999999999999</v>
      </c>
      <c r="E123" s="302">
        <v>995.34999999999991</v>
      </c>
      <c r="F123" s="302">
        <v>967.4</v>
      </c>
      <c r="G123" s="302">
        <v>947.55</v>
      </c>
      <c r="H123" s="302">
        <v>1043.1499999999999</v>
      </c>
      <c r="I123" s="302">
        <v>1063</v>
      </c>
      <c r="J123" s="302">
        <v>1090.9499999999998</v>
      </c>
      <c r="K123" s="301">
        <v>1035.05</v>
      </c>
      <c r="L123" s="301">
        <v>987.25</v>
      </c>
      <c r="M123" s="301">
        <v>0.50610999999999995</v>
      </c>
      <c r="N123" s="1"/>
      <c r="O123" s="1"/>
    </row>
    <row r="124" spans="1:15" ht="12.75" customHeight="1">
      <c r="A124" s="30">
        <v>114</v>
      </c>
      <c r="B124" s="311" t="s">
        <v>249</v>
      </c>
      <c r="C124" s="301">
        <v>345.8</v>
      </c>
      <c r="D124" s="302">
        <v>343.88333333333338</v>
      </c>
      <c r="E124" s="302">
        <v>339.51666666666677</v>
      </c>
      <c r="F124" s="302">
        <v>333.23333333333341</v>
      </c>
      <c r="G124" s="302">
        <v>328.86666666666679</v>
      </c>
      <c r="H124" s="302">
        <v>350.16666666666674</v>
      </c>
      <c r="I124" s="302">
        <v>354.53333333333342</v>
      </c>
      <c r="J124" s="302">
        <v>360.81666666666672</v>
      </c>
      <c r="K124" s="301">
        <v>348.25</v>
      </c>
      <c r="L124" s="301">
        <v>337.6</v>
      </c>
      <c r="M124" s="301">
        <v>11.210940000000001</v>
      </c>
      <c r="N124" s="1"/>
      <c r="O124" s="1"/>
    </row>
    <row r="125" spans="1:15" ht="12.75" customHeight="1">
      <c r="A125" s="30">
        <v>115</v>
      </c>
      <c r="B125" s="311" t="s">
        <v>92</v>
      </c>
      <c r="C125" s="301">
        <v>1022.1</v>
      </c>
      <c r="D125" s="302">
        <v>1013.0333333333333</v>
      </c>
      <c r="E125" s="302">
        <v>998.06666666666661</v>
      </c>
      <c r="F125" s="302">
        <v>974.0333333333333</v>
      </c>
      <c r="G125" s="302">
        <v>959.06666666666661</v>
      </c>
      <c r="H125" s="302">
        <v>1037.0666666666666</v>
      </c>
      <c r="I125" s="302">
        <v>1052.0333333333333</v>
      </c>
      <c r="J125" s="302">
        <v>1076.0666666666666</v>
      </c>
      <c r="K125" s="301">
        <v>1028</v>
      </c>
      <c r="L125" s="301">
        <v>989</v>
      </c>
      <c r="M125" s="301">
        <v>7.75732</v>
      </c>
      <c r="N125" s="1"/>
      <c r="O125" s="1"/>
    </row>
    <row r="126" spans="1:15" ht="12.75" customHeight="1">
      <c r="A126" s="30">
        <v>116</v>
      </c>
      <c r="B126" s="311" t="s">
        <v>338</v>
      </c>
      <c r="C126" s="301">
        <v>763</v>
      </c>
      <c r="D126" s="302">
        <v>766.38333333333333</v>
      </c>
      <c r="E126" s="302">
        <v>755.2166666666667</v>
      </c>
      <c r="F126" s="302">
        <v>747.43333333333339</v>
      </c>
      <c r="G126" s="302">
        <v>736.26666666666677</v>
      </c>
      <c r="H126" s="302">
        <v>774.16666666666663</v>
      </c>
      <c r="I126" s="302">
        <v>785.33333333333337</v>
      </c>
      <c r="J126" s="302">
        <v>793.11666666666656</v>
      </c>
      <c r="K126" s="301">
        <v>777.55</v>
      </c>
      <c r="L126" s="301">
        <v>758.6</v>
      </c>
      <c r="M126" s="301">
        <v>1.69269</v>
      </c>
      <c r="N126" s="1"/>
      <c r="O126" s="1"/>
    </row>
    <row r="127" spans="1:15" ht="12.75" customHeight="1">
      <c r="A127" s="30">
        <v>117</v>
      </c>
      <c r="B127" s="311" t="s">
        <v>340</v>
      </c>
      <c r="C127" s="301">
        <v>945.35</v>
      </c>
      <c r="D127" s="302">
        <v>949.31666666666672</v>
      </c>
      <c r="E127" s="302">
        <v>939.43333333333339</v>
      </c>
      <c r="F127" s="302">
        <v>933.51666666666665</v>
      </c>
      <c r="G127" s="302">
        <v>923.63333333333333</v>
      </c>
      <c r="H127" s="302">
        <v>955.23333333333346</v>
      </c>
      <c r="I127" s="302">
        <v>965.1166666666669</v>
      </c>
      <c r="J127" s="302">
        <v>971.03333333333353</v>
      </c>
      <c r="K127" s="301">
        <v>959.2</v>
      </c>
      <c r="L127" s="301">
        <v>943.4</v>
      </c>
      <c r="M127" s="301">
        <v>0.34268999999999999</v>
      </c>
      <c r="N127" s="1"/>
      <c r="O127" s="1"/>
    </row>
    <row r="128" spans="1:15" ht="12.75" customHeight="1">
      <c r="A128" s="30">
        <v>118</v>
      </c>
      <c r="B128" s="311" t="s">
        <v>97</v>
      </c>
      <c r="C128" s="301">
        <v>318.55</v>
      </c>
      <c r="D128" s="302">
        <v>317</v>
      </c>
      <c r="E128" s="302">
        <v>314.75</v>
      </c>
      <c r="F128" s="302">
        <v>310.95</v>
      </c>
      <c r="G128" s="302">
        <v>308.7</v>
      </c>
      <c r="H128" s="302">
        <v>320.8</v>
      </c>
      <c r="I128" s="302">
        <v>323.05</v>
      </c>
      <c r="J128" s="302">
        <v>326.85000000000002</v>
      </c>
      <c r="K128" s="301">
        <v>319.25</v>
      </c>
      <c r="L128" s="301">
        <v>313.2</v>
      </c>
      <c r="M128" s="301">
        <v>31.641349999999999</v>
      </c>
      <c r="N128" s="1"/>
      <c r="O128" s="1"/>
    </row>
    <row r="129" spans="1:15" ht="12.75" customHeight="1">
      <c r="A129" s="30">
        <v>119</v>
      </c>
      <c r="B129" s="311" t="s">
        <v>93</v>
      </c>
      <c r="C129" s="301">
        <v>501.2</v>
      </c>
      <c r="D129" s="302">
        <v>504.06666666666661</v>
      </c>
      <c r="E129" s="302">
        <v>495.23333333333323</v>
      </c>
      <c r="F129" s="302">
        <v>489.26666666666665</v>
      </c>
      <c r="G129" s="302">
        <v>480.43333333333328</v>
      </c>
      <c r="H129" s="302">
        <v>510.03333333333319</v>
      </c>
      <c r="I129" s="302">
        <v>518.86666666666656</v>
      </c>
      <c r="J129" s="302">
        <v>524.83333333333314</v>
      </c>
      <c r="K129" s="301">
        <v>512.9</v>
      </c>
      <c r="L129" s="301">
        <v>498.1</v>
      </c>
      <c r="M129" s="301">
        <v>16.989989999999999</v>
      </c>
      <c r="N129" s="1"/>
      <c r="O129" s="1"/>
    </row>
    <row r="130" spans="1:15" ht="12.75" customHeight="1">
      <c r="A130" s="30">
        <v>120</v>
      </c>
      <c r="B130" s="311" t="s">
        <v>250</v>
      </c>
      <c r="C130" s="301">
        <v>1289.55</v>
      </c>
      <c r="D130" s="302">
        <v>1297.6166666666666</v>
      </c>
      <c r="E130" s="302">
        <v>1273.3833333333332</v>
      </c>
      <c r="F130" s="302">
        <v>1257.2166666666667</v>
      </c>
      <c r="G130" s="302">
        <v>1232.9833333333333</v>
      </c>
      <c r="H130" s="302">
        <v>1313.7833333333331</v>
      </c>
      <c r="I130" s="302">
        <v>1338.0166666666662</v>
      </c>
      <c r="J130" s="302">
        <v>1354.1833333333329</v>
      </c>
      <c r="K130" s="301">
        <v>1321.85</v>
      </c>
      <c r="L130" s="301">
        <v>1281.45</v>
      </c>
      <c r="M130" s="301">
        <v>1.671</v>
      </c>
      <c r="N130" s="1"/>
      <c r="O130" s="1"/>
    </row>
    <row r="131" spans="1:15" ht="12.75" customHeight="1">
      <c r="A131" s="30">
        <v>121</v>
      </c>
      <c r="B131" s="311" t="s">
        <v>94</v>
      </c>
      <c r="C131" s="301">
        <v>1795.05</v>
      </c>
      <c r="D131" s="302">
        <v>1790.5999999999997</v>
      </c>
      <c r="E131" s="302">
        <v>1772.5499999999993</v>
      </c>
      <c r="F131" s="302">
        <v>1750.0499999999995</v>
      </c>
      <c r="G131" s="302">
        <v>1731.9999999999991</v>
      </c>
      <c r="H131" s="302">
        <v>1813.0999999999995</v>
      </c>
      <c r="I131" s="302">
        <v>1831.15</v>
      </c>
      <c r="J131" s="302">
        <v>1853.6499999999996</v>
      </c>
      <c r="K131" s="301">
        <v>1808.65</v>
      </c>
      <c r="L131" s="301">
        <v>1768.1</v>
      </c>
      <c r="M131" s="301">
        <v>7.0613700000000001</v>
      </c>
      <c r="N131" s="1"/>
      <c r="O131" s="1"/>
    </row>
    <row r="132" spans="1:15" ht="12.75" customHeight="1">
      <c r="A132" s="30">
        <v>122</v>
      </c>
      <c r="B132" s="311" t="s">
        <v>341</v>
      </c>
      <c r="C132" s="301">
        <v>180.85</v>
      </c>
      <c r="D132" s="302">
        <v>181.38333333333335</v>
      </c>
      <c r="E132" s="302">
        <v>171.76666666666671</v>
      </c>
      <c r="F132" s="302">
        <v>162.68333333333337</v>
      </c>
      <c r="G132" s="302">
        <v>153.06666666666672</v>
      </c>
      <c r="H132" s="302">
        <v>190.4666666666667</v>
      </c>
      <c r="I132" s="302">
        <v>200.08333333333331</v>
      </c>
      <c r="J132" s="302">
        <v>209.16666666666669</v>
      </c>
      <c r="K132" s="301">
        <v>191</v>
      </c>
      <c r="L132" s="301">
        <v>172.3</v>
      </c>
      <c r="M132" s="301">
        <v>260.15762999999998</v>
      </c>
      <c r="N132" s="1"/>
      <c r="O132" s="1"/>
    </row>
    <row r="133" spans="1:15" ht="12.75" customHeight="1">
      <c r="A133" s="30">
        <v>123</v>
      </c>
      <c r="B133" s="311" t="s">
        <v>1108</v>
      </c>
      <c r="C133" s="301">
        <v>149.9</v>
      </c>
      <c r="D133" s="302">
        <v>149.56666666666669</v>
      </c>
      <c r="E133" s="302">
        <v>148.33333333333337</v>
      </c>
      <c r="F133" s="302">
        <v>146.76666666666668</v>
      </c>
      <c r="G133" s="302">
        <v>145.53333333333336</v>
      </c>
      <c r="H133" s="302">
        <v>151.13333333333338</v>
      </c>
      <c r="I133" s="302">
        <v>152.36666666666667</v>
      </c>
      <c r="J133" s="302">
        <v>153.93333333333339</v>
      </c>
      <c r="K133" s="301">
        <v>150.80000000000001</v>
      </c>
      <c r="L133" s="301">
        <v>148</v>
      </c>
      <c r="M133" s="301">
        <v>8.5865500000000008</v>
      </c>
      <c r="N133" s="1"/>
      <c r="O133" s="1"/>
    </row>
    <row r="134" spans="1:15" ht="12.75" customHeight="1">
      <c r="A134" s="30">
        <v>124</v>
      </c>
      <c r="B134" s="311" t="s">
        <v>251</v>
      </c>
      <c r="C134" s="301">
        <v>34.15</v>
      </c>
      <c r="D134" s="302">
        <v>33.816666666666663</v>
      </c>
      <c r="E134" s="302">
        <v>33.483333333333327</v>
      </c>
      <c r="F134" s="302">
        <v>32.816666666666663</v>
      </c>
      <c r="G134" s="302">
        <v>32.483333333333327</v>
      </c>
      <c r="H134" s="302">
        <v>34.483333333333327</v>
      </c>
      <c r="I134" s="302">
        <v>34.81666666666667</v>
      </c>
      <c r="J134" s="302">
        <v>35.483333333333327</v>
      </c>
      <c r="K134" s="301">
        <v>34.15</v>
      </c>
      <c r="L134" s="301">
        <v>33.15</v>
      </c>
      <c r="M134" s="301">
        <v>20.92285</v>
      </c>
      <c r="N134" s="1"/>
      <c r="O134" s="1"/>
    </row>
    <row r="135" spans="1:15" ht="12.75" customHeight="1">
      <c r="A135" s="30">
        <v>125</v>
      </c>
      <c r="B135" s="311" t="s">
        <v>343</v>
      </c>
      <c r="C135" s="301">
        <v>191.35</v>
      </c>
      <c r="D135" s="302">
        <v>191.9666666666667</v>
      </c>
      <c r="E135" s="302">
        <v>189.18333333333339</v>
      </c>
      <c r="F135" s="302">
        <v>187.01666666666671</v>
      </c>
      <c r="G135" s="302">
        <v>184.23333333333341</v>
      </c>
      <c r="H135" s="302">
        <v>194.13333333333338</v>
      </c>
      <c r="I135" s="302">
        <v>196.91666666666669</v>
      </c>
      <c r="J135" s="302">
        <v>199.08333333333337</v>
      </c>
      <c r="K135" s="301">
        <v>194.75</v>
      </c>
      <c r="L135" s="301">
        <v>189.8</v>
      </c>
      <c r="M135" s="301">
        <v>2.00563</v>
      </c>
      <c r="N135" s="1"/>
      <c r="O135" s="1"/>
    </row>
    <row r="136" spans="1:15" ht="12.75" customHeight="1">
      <c r="A136" s="30">
        <v>126</v>
      </c>
      <c r="B136" s="311" t="s">
        <v>95</v>
      </c>
      <c r="C136" s="301">
        <v>3583.35</v>
      </c>
      <c r="D136" s="302">
        <v>3576.1166666666668</v>
      </c>
      <c r="E136" s="302">
        <v>3552.2333333333336</v>
      </c>
      <c r="F136" s="302">
        <v>3521.1166666666668</v>
      </c>
      <c r="G136" s="302">
        <v>3497.2333333333336</v>
      </c>
      <c r="H136" s="302">
        <v>3607.2333333333336</v>
      </c>
      <c r="I136" s="302">
        <v>3631.1166666666668</v>
      </c>
      <c r="J136" s="302">
        <v>3662.2333333333336</v>
      </c>
      <c r="K136" s="301">
        <v>3600</v>
      </c>
      <c r="L136" s="301">
        <v>3545</v>
      </c>
      <c r="M136" s="301">
        <v>4.0464700000000002</v>
      </c>
      <c r="N136" s="1"/>
      <c r="O136" s="1"/>
    </row>
    <row r="137" spans="1:15" ht="12.75" customHeight="1">
      <c r="A137" s="30">
        <v>127</v>
      </c>
      <c r="B137" s="311" t="s">
        <v>252</v>
      </c>
      <c r="C137" s="301">
        <v>3650.9</v>
      </c>
      <c r="D137" s="302">
        <v>3656.7833333333333</v>
      </c>
      <c r="E137" s="302">
        <v>3589.2666666666664</v>
      </c>
      <c r="F137" s="302">
        <v>3527.6333333333332</v>
      </c>
      <c r="G137" s="302">
        <v>3460.1166666666663</v>
      </c>
      <c r="H137" s="302">
        <v>3718.4166666666665</v>
      </c>
      <c r="I137" s="302">
        <v>3785.9333333333338</v>
      </c>
      <c r="J137" s="302">
        <v>3847.5666666666666</v>
      </c>
      <c r="K137" s="301">
        <v>3724.3</v>
      </c>
      <c r="L137" s="301">
        <v>3595.15</v>
      </c>
      <c r="M137" s="301">
        <v>3.00603</v>
      </c>
      <c r="N137" s="1"/>
      <c r="O137" s="1"/>
    </row>
    <row r="138" spans="1:15" ht="12.75" customHeight="1">
      <c r="A138" s="30">
        <v>128</v>
      </c>
      <c r="B138" s="311" t="s">
        <v>143</v>
      </c>
      <c r="C138" s="301">
        <v>2181.9</v>
      </c>
      <c r="D138" s="302">
        <v>2176.7833333333333</v>
      </c>
      <c r="E138" s="302">
        <v>2118.5666666666666</v>
      </c>
      <c r="F138" s="302">
        <v>2055.2333333333331</v>
      </c>
      <c r="G138" s="302">
        <v>1997.0166666666664</v>
      </c>
      <c r="H138" s="302">
        <v>2240.1166666666668</v>
      </c>
      <c r="I138" s="302">
        <v>2298.333333333333</v>
      </c>
      <c r="J138" s="302">
        <v>2361.666666666667</v>
      </c>
      <c r="K138" s="301">
        <v>2235</v>
      </c>
      <c r="L138" s="301">
        <v>2113.4499999999998</v>
      </c>
      <c r="M138" s="301">
        <v>3.8054100000000002</v>
      </c>
      <c r="N138" s="1"/>
      <c r="O138" s="1"/>
    </row>
    <row r="139" spans="1:15" ht="12.75" customHeight="1">
      <c r="A139" s="30">
        <v>129</v>
      </c>
      <c r="B139" s="311" t="s">
        <v>98</v>
      </c>
      <c r="C139" s="301">
        <v>4364.3500000000004</v>
      </c>
      <c r="D139" s="302">
        <v>4369.166666666667</v>
      </c>
      <c r="E139" s="302">
        <v>4329.5833333333339</v>
      </c>
      <c r="F139" s="302">
        <v>4294.8166666666666</v>
      </c>
      <c r="G139" s="302">
        <v>4255.2333333333336</v>
      </c>
      <c r="H139" s="302">
        <v>4403.9333333333343</v>
      </c>
      <c r="I139" s="302">
        <v>4443.5166666666682</v>
      </c>
      <c r="J139" s="302">
        <v>4478.2833333333347</v>
      </c>
      <c r="K139" s="301">
        <v>4408.75</v>
      </c>
      <c r="L139" s="301">
        <v>4334.3999999999996</v>
      </c>
      <c r="M139" s="301">
        <v>3.8114699999999999</v>
      </c>
      <c r="N139" s="1"/>
      <c r="O139" s="1"/>
    </row>
    <row r="140" spans="1:15" ht="12.75" customHeight="1">
      <c r="A140" s="30">
        <v>130</v>
      </c>
      <c r="B140" s="311" t="s">
        <v>344</v>
      </c>
      <c r="C140" s="301">
        <v>538.15</v>
      </c>
      <c r="D140" s="302">
        <v>525.58333333333337</v>
      </c>
      <c r="E140" s="302">
        <v>509.16666666666674</v>
      </c>
      <c r="F140" s="302">
        <v>480.18333333333339</v>
      </c>
      <c r="G140" s="302">
        <v>463.76666666666677</v>
      </c>
      <c r="H140" s="302">
        <v>554.56666666666672</v>
      </c>
      <c r="I140" s="302">
        <v>570.98333333333346</v>
      </c>
      <c r="J140" s="302">
        <v>599.9666666666667</v>
      </c>
      <c r="K140" s="301">
        <v>542</v>
      </c>
      <c r="L140" s="301">
        <v>496.6</v>
      </c>
      <c r="M140" s="301">
        <v>12.75356</v>
      </c>
      <c r="N140" s="1"/>
      <c r="O140" s="1"/>
    </row>
    <row r="141" spans="1:15" ht="12.75" customHeight="1">
      <c r="A141" s="30">
        <v>131</v>
      </c>
      <c r="B141" s="311" t="s">
        <v>345</v>
      </c>
      <c r="C141" s="301">
        <v>126.05</v>
      </c>
      <c r="D141" s="302">
        <v>126.01666666666667</v>
      </c>
      <c r="E141" s="302">
        <v>123.53333333333333</v>
      </c>
      <c r="F141" s="302">
        <v>121.01666666666667</v>
      </c>
      <c r="G141" s="302">
        <v>118.53333333333333</v>
      </c>
      <c r="H141" s="302">
        <v>128.53333333333333</v>
      </c>
      <c r="I141" s="302">
        <v>131.01666666666665</v>
      </c>
      <c r="J141" s="302">
        <v>133.53333333333333</v>
      </c>
      <c r="K141" s="301">
        <v>128.5</v>
      </c>
      <c r="L141" s="301">
        <v>123.5</v>
      </c>
      <c r="M141" s="301">
        <v>2.98556</v>
      </c>
      <c r="N141" s="1"/>
      <c r="O141" s="1"/>
    </row>
    <row r="142" spans="1:15" ht="12.75" customHeight="1">
      <c r="A142" s="30">
        <v>132</v>
      </c>
      <c r="B142" s="311" t="s">
        <v>346</v>
      </c>
      <c r="C142" s="301">
        <v>152.5</v>
      </c>
      <c r="D142" s="302">
        <v>153.45000000000002</v>
      </c>
      <c r="E142" s="302">
        <v>148.35000000000002</v>
      </c>
      <c r="F142" s="302">
        <v>144.20000000000002</v>
      </c>
      <c r="G142" s="302">
        <v>139.10000000000002</v>
      </c>
      <c r="H142" s="302">
        <v>157.60000000000002</v>
      </c>
      <c r="I142" s="302">
        <v>162.69999999999999</v>
      </c>
      <c r="J142" s="302">
        <v>166.85000000000002</v>
      </c>
      <c r="K142" s="301">
        <v>158.55000000000001</v>
      </c>
      <c r="L142" s="301">
        <v>149.30000000000001</v>
      </c>
      <c r="M142" s="301">
        <v>8.1889699999999994</v>
      </c>
      <c r="N142" s="1"/>
      <c r="O142" s="1"/>
    </row>
    <row r="143" spans="1:15" ht="12.75" customHeight="1">
      <c r="A143" s="30">
        <v>133</v>
      </c>
      <c r="B143" s="311" t="s">
        <v>1109</v>
      </c>
      <c r="C143" s="301">
        <v>398</v>
      </c>
      <c r="D143" s="302">
        <v>394.9666666666667</v>
      </c>
      <c r="E143" s="302">
        <v>388.03333333333342</v>
      </c>
      <c r="F143" s="302">
        <v>378.06666666666672</v>
      </c>
      <c r="G143" s="302">
        <v>371.13333333333344</v>
      </c>
      <c r="H143" s="302">
        <v>404.93333333333339</v>
      </c>
      <c r="I143" s="302">
        <v>411.86666666666667</v>
      </c>
      <c r="J143" s="302">
        <v>421.83333333333337</v>
      </c>
      <c r="K143" s="301">
        <v>401.9</v>
      </c>
      <c r="L143" s="301">
        <v>385</v>
      </c>
      <c r="M143" s="301">
        <v>6.9235600000000002</v>
      </c>
      <c r="N143" s="1"/>
      <c r="O143" s="1"/>
    </row>
    <row r="144" spans="1:15" ht="12.75" customHeight="1">
      <c r="A144" s="30">
        <v>134</v>
      </c>
      <c r="B144" s="311" t="s">
        <v>347</v>
      </c>
      <c r="C144" s="301">
        <v>51.1</v>
      </c>
      <c r="D144" s="302">
        <v>51.35</v>
      </c>
      <c r="E144" s="302">
        <v>50.75</v>
      </c>
      <c r="F144" s="302">
        <v>50.4</v>
      </c>
      <c r="G144" s="302">
        <v>49.8</v>
      </c>
      <c r="H144" s="302">
        <v>51.7</v>
      </c>
      <c r="I144" s="302">
        <v>52.300000000000011</v>
      </c>
      <c r="J144" s="302">
        <v>52.650000000000006</v>
      </c>
      <c r="K144" s="301">
        <v>51.95</v>
      </c>
      <c r="L144" s="301">
        <v>51</v>
      </c>
      <c r="M144" s="301">
        <v>5.5322500000000003</v>
      </c>
      <c r="N144" s="1"/>
      <c r="O144" s="1"/>
    </row>
    <row r="145" spans="1:15" ht="12.75" customHeight="1">
      <c r="A145" s="30">
        <v>135</v>
      </c>
      <c r="B145" s="311" t="s">
        <v>99</v>
      </c>
      <c r="C145" s="301">
        <v>2886.6</v>
      </c>
      <c r="D145" s="302">
        <v>2879.85</v>
      </c>
      <c r="E145" s="302">
        <v>2836.75</v>
      </c>
      <c r="F145" s="302">
        <v>2786.9</v>
      </c>
      <c r="G145" s="302">
        <v>2743.8</v>
      </c>
      <c r="H145" s="302">
        <v>2929.7</v>
      </c>
      <c r="I145" s="302">
        <v>2972.7999999999993</v>
      </c>
      <c r="J145" s="302">
        <v>3022.6499999999996</v>
      </c>
      <c r="K145" s="301">
        <v>2922.95</v>
      </c>
      <c r="L145" s="301">
        <v>2830</v>
      </c>
      <c r="M145" s="301">
        <v>8.5625800000000005</v>
      </c>
      <c r="N145" s="1"/>
      <c r="O145" s="1"/>
    </row>
    <row r="146" spans="1:15" ht="12.75" customHeight="1">
      <c r="A146" s="30">
        <v>136</v>
      </c>
      <c r="B146" s="311" t="s">
        <v>348</v>
      </c>
      <c r="C146" s="301">
        <v>368.6</v>
      </c>
      <c r="D146" s="302">
        <v>374.84999999999997</v>
      </c>
      <c r="E146" s="302">
        <v>356.69999999999993</v>
      </c>
      <c r="F146" s="302">
        <v>344.79999999999995</v>
      </c>
      <c r="G146" s="302">
        <v>326.64999999999992</v>
      </c>
      <c r="H146" s="302">
        <v>386.74999999999994</v>
      </c>
      <c r="I146" s="302">
        <v>404.89999999999992</v>
      </c>
      <c r="J146" s="302">
        <v>416.79999999999995</v>
      </c>
      <c r="K146" s="301">
        <v>393</v>
      </c>
      <c r="L146" s="301">
        <v>362.95</v>
      </c>
      <c r="M146" s="301">
        <v>5.1819499999999996</v>
      </c>
      <c r="N146" s="1"/>
      <c r="O146" s="1"/>
    </row>
    <row r="147" spans="1:15" ht="12.75" customHeight="1">
      <c r="A147" s="30">
        <v>137</v>
      </c>
      <c r="B147" s="311" t="s">
        <v>253</v>
      </c>
      <c r="C147" s="301">
        <v>410.1</v>
      </c>
      <c r="D147" s="302">
        <v>408.8</v>
      </c>
      <c r="E147" s="302">
        <v>405.6</v>
      </c>
      <c r="F147" s="302">
        <v>401.1</v>
      </c>
      <c r="G147" s="302">
        <v>397.90000000000003</v>
      </c>
      <c r="H147" s="302">
        <v>413.3</v>
      </c>
      <c r="I147" s="302">
        <v>416.49999999999994</v>
      </c>
      <c r="J147" s="302">
        <v>421</v>
      </c>
      <c r="K147" s="301">
        <v>412</v>
      </c>
      <c r="L147" s="301">
        <v>404.3</v>
      </c>
      <c r="M147" s="301">
        <v>1.4963200000000001</v>
      </c>
      <c r="N147" s="1"/>
      <c r="O147" s="1"/>
    </row>
    <row r="148" spans="1:15" ht="12.75" customHeight="1">
      <c r="A148" s="30">
        <v>138</v>
      </c>
      <c r="B148" s="311" t="s">
        <v>254</v>
      </c>
      <c r="C148" s="301">
        <v>1400.2</v>
      </c>
      <c r="D148" s="302">
        <v>1383.8500000000001</v>
      </c>
      <c r="E148" s="302">
        <v>1360.8000000000002</v>
      </c>
      <c r="F148" s="302">
        <v>1321.4</v>
      </c>
      <c r="G148" s="302">
        <v>1298.3500000000001</v>
      </c>
      <c r="H148" s="302">
        <v>1423.2500000000002</v>
      </c>
      <c r="I148" s="302">
        <v>1446.3</v>
      </c>
      <c r="J148" s="302">
        <v>1485.7000000000003</v>
      </c>
      <c r="K148" s="301">
        <v>1406.9</v>
      </c>
      <c r="L148" s="301">
        <v>1344.45</v>
      </c>
      <c r="M148" s="301">
        <v>1.1121700000000001</v>
      </c>
      <c r="N148" s="1"/>
      <c r="O148" s="1"/>
    </row>
    <row r="149" spans="1:15" ht="12.75" customHeight="1">
      <c r="A149" s="30">
        <v>139</v>
      </c>
      <c r="B149" s="311" t="s">
        <v>349</v>
      </c>
      <c r="C149" s="301">
        <v>57.3</v>
      </c>
      <c r="D149" s="302">
        <v>57.35</v>
      </c>
      <c r="E149" s="302">
        <v>57</v>
      </c>
      <c r="F149" s="302">
        <v>56.699999999999996</v>
      </c>
      <c r="G149" s="302">
        <v>56.349999999999994</v>
      </c>
      <c r="H149" s="302">
        <v>57.650000000000006</v>
      </c>
      <c r="I149" s="302">
        <v>58.000000000000014</v>
      </c>
      <c r="J149" s="302">
        <v>58.300000000000011</v>
      </c>
      <c r="K149" s="301">
        <v>57.7</v>
      </c>
      <c r="L149" s="301">
        <v>57.05</v>
      </c>
      <c r="M149" s="301">
        <v>3.3658600000000001</v>
      </c>
      <c r="N149" s="1"/>
      <c r="O149" s="1"/>
    </row>
    <row r="150" spans="1:15" ht="12.75" customHeight="1">
      <c r="A150" s="30">
        <v>140</v>
      </c>
      <c r="B150" s="311" t="s">
        <v>350</v>
      </c>
      <c r="C150" s="301">
        <v>83.55</v>
      </c>
      <c r="D150" s="302">
        <v>83.633333333333326</v>
      </c>
      <c r="E150" s="302">
        <v>82.666666666666657</v>
      </c>
      <c r="F150" s="302">
        <v>81.783333333333331</v>
      </c>
      <c r="G150" s="302">
        <v>80.816666666666663</v>
      </c>
      <c r="H150" s="302">
        <v>84.516666666666652</v>
      </c>
      <c r="I150" s="302">
        <v>85.48333333333332</v>
      </c>
      <c r="J150" s="302">
        <v>86.366666666666646</v>
      </c>
      <c r="K150" s="301">
        <v>84.6</v>
      </c>
      <c r="L150" s="301">
        <v>82.75</v>
      </c>
      <c r="M150" s="301">
        <v>2.3109199999999999</v>
      </c>
      <c r="N150" s="1"/>
      <c r="O150" s="1"/>
    </row>
    <row r="151" spans="1:15" ht="12.75" customHeight="1">
      <c r="A151" s="30">
        <v>141</v>
      </c>
      <c r="B151" s="311" t="s">
        <v>799</v>
      </c>
      <c r="C151" s="301">
        <v>39.450000000000003</v>
      </c>
      <c r="D151" s="302">
        <v>39.299999999999997</v>
      </c>
      <c r="E151" s="302">
        <v>38.949999999999996</v>
      </c>
      <c r="F151" s="302">
        <v>38.449999999999996</v>
      </c>
      <c r="G151" s="302">
        <v>38.099999999999994</v>
      </c>
      <c r="H151" s="302">
        <v>39.799999999999997</v>
      </c>
      <c r="I151" s="302">
        <v>40.149999999999991</v>
      </c>
      <c r="J151" s="302">
        <v>40.65</v>
      </c>
      <c r="K151" s="301">
        <v>39.65</v>
      </c>
      <c r="L151" s="301">
        <v>38.799999999999997</v>
      </c>
      <c r="M151" s="301">
        <v>2.83833</v>
      </c>
      <c r="N151" s="1"/>
      <c r="O151" s="1"/>
    </row>
    <row r="152" spans="1:15" ht="12.75" customHeight="1">
      <c r="A152" s="30">
        <v>142</v>
      </c>
      <c r="B152" s="311" t="s">
        <v>351</v>
      </c>
      <c r="C152" s="301">
        <v>652.4</v>
      </c>
      <c r="D152" s="302">
        <v>649.35</v>
      </c>
      <c r="E152" s="302">
        <v>643.20000000000005</v>
      </c>
      <c r="F152" s="302">
        <v>634</v>
      </c>
      <c r="G152" s="302">
        <v>627.85</v>
      </c>
      <c r="H152" s="302">
        <v>658.55000000000007</v>
      </c>
      <c r="I152" s="302">
        <v>664.69999999999993</v>
      </c>
      <c r="J152" s="302">
        <v>673.90000000000009</v>
      </c>
      <c r="K152" s="301">
        <v>655.5</v>
      </c>
      <c r="L152" s="301">
        <v>640.15</v>
      </c>
      <c r="M152" s="301">
        <v>4.9090000000000002E-2</v>
      </c>
      <c r="N152" s="1"/>
      <c r="O152" s="1"/>
    </row>
    <row r="153" spans="1:15" ht="12.75" customHeight="1">
      <c r="A153" s="30">
        <v>143</v>
      </c>
      <c r="B153" s="311" t="s">
        <v>100</v>
      </c>
      <c r="C153" s="301">
        <v>1458.85</v>
      </c>
      <c r="D153" s="302">
        <v>1479.3166666666666</v>
      </c>
      <c r="E153" s="302">
        <v>1428.5333333333333</v>
      </c>
      <c r="F153" s="302">
        <v>1398.2166666666667</v>
      </c>
      <c r="G153" s="302">
        <v>1347.4333333333334</v>
      </c>
      <c r="H153" s="302">
        <v>1509.6333333333332</v>
      </c>
      <c r="I153" s="302">
        <v>1560.4166666666665</v>
      </c>
      <c r="J153" s="302">
        <v>1590.7333333333331</v>
      </c>
      <c r="K153" s="301">
        <v>1530.1</v>
      </c>
      <c r="L153" s="301">
        <v>1449</v>
      </c>
      <c r="M153" s="301">
        <v>5.5907799999999996</v>
      </c>
      <c r="N153" s="1"/>
      <c r="O153" s="1"/>
    </row>
    <row r="154" spans="1:15" ht="12.75" customHeight="1">
      <c r="A154" s="30">
        <v>144</v>
      </c>
      <c r="B154" s="311" t="s">
        <v>101</v>
      </c>
      <c r="C154" s="301">
        <v>139.35</v>
      </c>
      <c r="D154" s="302">
        <v>139.33333333333334</v>
      </c>
      <c r="E154" s="302">
        <v>138.26666666666668</v>
      </c>
      <c r="F154" s="302">
        <v>137.18333333333334</v>
      </c>
      <c r="G154" s="302">
        <v>136.11666666666667</v>
      </c>
      <c r="H154" s="302">
        <v>140.41666666666669</v>
      </c>
      <c r="I154" s="302">
        <v>141.48333333333335</v>
      </c>
      <c r="J154" s="302">
        <v>142.56666666666669</v>
      </c>
      <c r="K154" s="301">
        <v>140.4</v>
      </c>
      <c r="L154" s="301">
        <v>138.25</v>
      </c>
      <c r="M154" s="301">
        <v>8.8786400000000008</v>
      </c>
      <c r="N154" s="1"/>
      <c r="O154" s="1"/>
    </row>
    <row r="155" spans="1:15" ht="12.75" customHeight="1">
      <c r="A155" s="30">
        <v>145</v>
      </c>
      <c r="B155" s="311" t="s">
        <v>352</v>
      </c>
      <c r="C155" s="301">
        <v>235.75</v>
      </c>
      <c r="D155" s="302">
        <v>239.51666666666665</v>
      </c>
      <c r="E155" s="302">
        <v>231.0333333333333</v>
      </c>
      <c r="F155" s="302">
        <v>226.31666666666666</v>
      </c>
      <c r="G155" s="302">
        <v>217.83333333333331</v>
      </c>
      <c r="H155" s="302">
        <v>244.23333333333329</v>
      </c>
      <c r="I155" s="302">
        <v>252.71666666666664</v>
      </c>
      <c r="J155" s="302">
        <v>257.43333333333328</v>
      </c>
      <c r="K155" s="301">
        <v>248</v>
      </c>
      <c r="L155" s="301">
        <v>234.8</v>
      </c>
      <c r="M155" s="301">
        <v>0.80876999999999999</v>
      </c>
      <c r="N155" s="1"/>
      <c r="O155" s="1"/>
    </row>
    <row r="156" spans="1:15" ht="12.75" customHeight="1">
      <c r="A156" s="30">
        <v>146</v>
      </c>
      <c r="B156" s="311" t="s">
        <v>1098</v>
      </c>
      <c r="C156" s="301">
        <v>1427.45</v>
      </c>
      <c r="D156" s="302">
        <v>1429.2833333333335</v>
      </c>
      <c r="E156" s="302">
        <v>1393.8166666666671</v>
      </c>
      <c r="F156" s="302">
        <v>1360.1833333333336</v>
      </c>
      <c r="G156" s="302">
        <v>1324.7166666666672</v>
      </c>
      <c r="H156" s="302">
        <v>1462.916666666667</v>
      </c>
      <c r="I156" s="302">
        <v>1498.3833333333337</v>
      </c>
      <c r="J156" s="302">
        <v>1532.0166666666669</v>
      </c>
      <c r="K156" s="301">
        <v>1464.75</v>
      </c>
      <c r="L156" s="301">
        <v>1395.65</v>
      </c>
      <c r="M156" s="301">
        <v>3.8269700000000002</v>
      </c>
      <c r="N156" s="1"/>
      <c r="O156" s="1"/>
    </row>
    <row r="157" spans="1:15" ht="12.75" customHeight="1">
      <c r="A157" s="30">
        <v>147</v>
      </c>
      <c r="B157" s="311" t="s">
        <v>102</v>
      </c>
      <c r="C157" s="301">
        <v>91.6</v>
      </c>
      <c r="D157" s="302">
        <v>91.483333333333334</v>
      </c>
      <c r="E157" s="302">
        <v>90.616666666666674</v>
      </c>
      <c r="F157" s="302">
        <v>89.63333333333334</v>
      </c>
      <c r="G157" s="302">
        <v>88.76666666666668</v>
      </c>
      <c r="H157" s="302">
        <v>92.466666666666669</v>
      </c>
      <c r="I157" s="302">
        <v>93.333333333333314</v>
      </c>
      <c r="J157" s="302">
        <v>94.316666666666663</v>
      </c>
      <c r="K157" s="301">
        <v>92.35</v>
      </c>
      <c r="L157" s="301">
        <v>90.5</v>
      </c>
      <c r="M157" s="301">
        <v>86.296949999999995</v>
      </c>
      <c r="N157" s="1"/>
      <c r="O157" s="1"/>
    </row>
    <row r="158" spans="1:15" ht="12.75" customHeight="1">
      <c r="A158" s="30">
        <v>148</v>
      </c>
      <c r="B158" s="311" t="s">
        <v>800</v>
      </c>
      <c r="C158" s="301">
        <v>96.95</v>
      </c>
      <c r="D158" s="302">
        <v>97.116666666666674</v>
      </c>
      <c r="E158" s="302">
        <v>95.583333333333343</v>
      </c>
      <c r="F158" s="302">
        <v>94.216666666666669</v>
      </c>
      <c r="G158" s="302">
        <v>92.683333333333337</v>
      </c>
      <c r="H158" s="302">
        <v>98.483333333333348</v>
      </c>
      <c r="I158" s="302">
        <v>100.01666666666668</v>
      </c>
      <c r="J158" s="302">
        <v>101.38333333333335</v>
      </c>
      <c r="K158" s="301">
        <v>98.65</v>
      </c>
      <c r="L158" s="301">
        <v>95.75</v>
      </c>
      <c r="M158" s="301">
        <v>0.75983999999999996</v>
      </c>
      <c r="N158" s="1"/>
      <c r="O158" s="1"/>
    </row>
    <row r="159" spans="1:15" ht="12.75" customHeight="1">
      <c r="A159" s="30">
        <v>149</v>
      </c>
      <c r="B159" s="311" t="s">
        <v>353</v>
      </c>
      <c r="C159" s="301">
        <v>4824.7</v>
      </c>
      <c r="D159" s="302">
        <v>4862.2333333333336</v>
      </c>
      <c r="E159" s="302">
        <v>4776.4666666666672</v>
      </c>
      <c r="F159" s="302">
        <v>4728.2333333333336</v>
      </c>
      <c r="G159" s="302">
        <v>4642.4666666666672</v>
      </c>
      <c r="H159" s="302">
        <v>4910.4666666666672</v>
      </c>
      <c r="I159" s="302">
        <v>4996.2333333333336</v>
      </c>
      <c r="J159" s="302">
        <v>5044.4666666666672</v>
      </c>
      <c r="K159" s="301">
        <v>4948</v>
      </c>
      <c r="L159" s="301">
        <v>4814</v>
      </c>
      <c r="M159" s="301">
        <v>0.38495000000000001</v>
      </c>
      <c r="N159" s="1"/>
      <c r="O159" s="1"/>
    </row>
    <row r="160" spans="1:15" ht="12.75" customHeight="1">
      <c r="A160" s="30">
        <v>150</v>
      </c>
      <c r="B160" s="311" t="s">
        <v>354</v>
      </c>
      <c r="C160" s="301">
        <v>377</v>
      </c>
      <c r="D160" s="302">
        <v>377.43333333333339</v>
      </c>
      <c r="E160" s="302">
        <v>373.6666666666668</v>
      </c>
      <c r="F160" s="302">
        <v>370.33333333333343</v>
      </c>
      <c r="G160" s="302">
        <v>366.56666666666683</v>
      </c>
      <c r="H160" s="302">
        <v>380.76666666666677</v>
      </c>
      <c r="I160" s="302">
        <v>384.53333333333342</v>
      </c>
      <c r="J160" s="302">
        <v>387.86666666666673</v>
      </c>
      <c r="K160" s="301">
        <v>381.2</v>
      </c>
      <c r="L160" s="301">
        <v>374.1</v>
      </c>
      <c r="M160" s="301">
        <v>0.57286999999999999</v>
      </c>
      <c r="N160" s="1"/>
      <c r="O160" s="1"/>
    </row>
    <row r="161" spans="1:15" ht="12.75" customHeight="1">
      <c r="A161" s="30">
        <v>151</v>
      </c>
      <c r="B161" s="311" t="s">
        <v>355</v>
      </c>
      <c r="C161" s="301">
        <v>135</v>
      </c>
      <c r="D161" s="302">
        <v>135.61666666666665</v>
      </c>
      <c r="E161" s="302">
        <v>134.08333333333329</v>
      </c>
      <c r="F161" s="302">
        <v>133.16666666666663</v>
      </c>
      <c r="G161" s="302">
        <v>131.63333333333327</v>
      </c>
      <c r="H161" s="302">
        <v>136.5333333333333</v>
      </c>
      <c r="I161" s="302">
        <v>138.06666666666666</v>
      </c>
      <c r="J161" s="302">
        <v>138.98333333333332</v>
      </c>
      <c r="K161" s="301">
        <v>137.15</v>
      </c>
      <c r="L161" s="301">
        <v>134.69999999999999</v>
      </c>
      <c r="M161" s="301">
        <v>2.4930500000000002</v>
      </c>
      <c r="N161" s="1"/>
      <c r="O161" s="1"/>
    </row>
    <row r="162" spans="1:15" ht="12.75" customHeight="1">
      <c r="A162" s="30">
        <v>152</v>
      </c>
      <c r="B162" s="311" t="s">
        <v>356</v>
      </c>
      <c r="C162" s="301">
        <v>104.6</v>
      </c>
      <c r="D162" s="302">
        <v>103.73333333333333</v>
      </c>
      <c r="E162" s="302">
        <v>101.96666666666667</v>
      </c>
      <c r="F162" s="302">
        <v>99.333333333333329</v>
      </c>
      <c r="G162" s="302">
        <v>97.566666666666663</v>
      </c>
      <c r="H162" s="302">
        <v>106.36666666666667</v>
      </c>
      <c r="I162" s="302">
        <v>108.13333333333335</v>
      </c>
      <c r="J162" s="302">
        <v>110.76666666666668</v>
      </c>
      <c r="K162" s="301">
        <v>105.5</v>
      </c>
      <c r="L162" s="301">
        <v>101.1</v>
      </c>
      <c r="M162" s="301">
        <v>26.182680000000001</v>
      </c>
      <c r="N162" s="1"/>
      <c r="O162" s="1"/>
    </row>
    <row r="163" spans="1:15" ht="12.75" customHeight="1">
      <c r="A163" s="30">
        <v>153</v>
      </c>
      <c r="B163" s="311" t="s">
        <v>255</v>
      </c>
      <c r="C163" s="301">
        <v>233.65</v>
      </c>
      <c r="D163" s="302">
        <v>232.1</v>
      </c>
      <c r="E163" s="302">
        <v>229.7</v>
      </c>
      <c r="F163" s="302">
        <v>225.75</v>
      </c>
      <c r="G163" s="302">
        <v>223.35</v>
      </c>
      <c r="H163" s="302">
        <v>236.04999999999998</v>
      </c>
      <c r="I163" s="302">
        <v>238.45000000000002</v>
      </c>
      <c r="J163" s="302">
        <v>242.39999999999998</v>
      </c>
      <c r="K163" s="301">
        <v>234.5</v>
      </c>
      <c r="L163" s="301">
        <v>228.15</v>
      </c>
      <c r="M163" s="301">
        <v>3.1762700000000001</v>
      </c>
      <c r="N163" s="1"/>
      <c r="O163" s="1"/>
    </row>
    <row r="164" spans="1:15" ht="12.75" customHeight="1">
      <c r="A164" s="30">
        <v>154</v>
      </c>
      <c r="B164" s="311" t="s">
        <v>1110</v>
      </c>
      <c r="C164" s="301">
        <v>1099.2</v>
      </c>
      <c r="D164" s="302">
        <v>1110.7333333333333</v>
      </c>
      <c r="E164" s="302">
        <v>1083.4666666666667</v>
      </c>
      <c r="F164" s="302">
        <v>1067.7333333333333</v>
      </c>
      <c r="G164" s="302">
        <v>1040.4666666666667</v>
      </c>
      <c r="H164" s="302">
        <v>1126.4666666666667</v>
      </c>
      <c r="I164" s="302">
        <v>1153.7333333333336</v>
      </c>
      <c r="J164" s="302">
        <v>1169.4666666666667</v>
      </c>
      <c r="K164" s="301">
        <v>1138</v>
      </c>
      <c r="L164" s="301">
        <v>1095</v>
      </c>
      <c r="M164" s="301">
        <v>7.893E-2</v>
      </c>
      <c r="N164" s="1"/>
      <c r="O164" s="1"/>
    </row>
    <row r="165" spans="1:15" ht="12.75" customHeight="1">
      <c r="A165" s="30">
        <v>155</v>
      </c>
      <c r="B165" s="311" t="s">
        <v>103</v>
      </c>
      <c r="C165" s="301">
        <v>139.25</v>
      </c>
      <c r="D165" s="302">
        <v>138.23333333333332</v>
      </c>
      <c r="E165" s="302">
        <v>136.51666666666665</v>
      </c>
      <c r="F165" s="302">
        <v>133.78333333333333</v>
      </c>
      <c r="G165" s="302">
        <v>132.06666666666666</v>
      </c>
      <c r="H165" s="302">
        <v>140.96666666666664</v>
      </c>
      <c r="I165" s="302">
        <v>142.68333333333328</v>
      </c>
      <c r="J165" s="302">
        <v>145.41666666666663</v>
      </c>
      <c r="K165" s="301">
        <v>139.94999999999999</v>
      </c>
      <c r="L165" s="301">
        <v>135.5</v>
      </c>
      <c r="M165" s="301">
        <v>99.213750000000005</v>
      </c>
      <c r="N165" s="1"/>
      <c r="O165" s="1"/>
    </row>
    <row r="166" spans="1:15" ht="12.75" customHeight="1">
      <c r="A166" s="30">
        <v>156</v>
      </c>
      <c r="B166" s="311" t="s">
        <v>358</v>
      </c>
      <c r="C166" s="301">
        <v>4255.2</v>
      </c>
      <c r="D166" s="302">
        <v>4258.05</v>
      </c>
      <c r="E166" s="302">
        <v>4167.3</v>
      </c>
      <c r="F166" s="302">
        <v>4079.3999999999996</v>
      </c>
      <c r="G166" s="302">
        <v>3988.6499999999996</v>
      </c>
      <c r="H166" s="302">
        <v>4345.9500000000007</v>
      </c>
      <c r="I166" s="302">
        <v>4436.7000000000007</v>
      </c>
      <c r="J166" s="302">
        <v>4524.6000000000013</v>
      </c>
      <c r="K166" s="301">
        <v>4348.8</v>
      </c>
      <c r="L166" s="301">
        <v>4170.1499999999996</v>
      </c>
      <c r="M166" s="301">
        <v>0.27637</v>
      </c>
      <c r="N166" s="1"/>
      <c r="O166" s="1"/>
    </row>
    <row r="167" spans="1:15" ht="12.75" customHeight="1">
      <c r="A167" s="30">
        <v>157</v>
      </c>
      <c r="B167" s="311" t="s">
        <v>106</v>
      </c>
      <c r="C167" s="301">
        <v>34.65</v>
      </c>
      <c r="D167" s="302">
        <v>34.699999999999996</v>
      </c>
      <c r="E167" s="302">
        <v>34.449999999999989</v>
      </c>
      <c r="F167" s="302">
        <v>34.249999999999993</v>
      </c>
      <c r="G167" s="302">
        <v>33.999999999999986</v>
      </c>
      <c r="H167" s="302">
        <v>34.899999999999991</v>
      </c>
      <c r="I167" s="302">
        <v>35.150000000000006</v>
      </c>
      <c r="J167" s="302">
        <v>35.349999999999994</v>
      </c>
      <c r="K167" s="301">
        <v>34.950000000000003</v>
      </c>
      <c r="L167" s="301">
        <v>34.5</v>
      </c>
      <c r="M167" s="301">
        <v>31.993760000000002</v>
      </c>
      <c r="N167" s="1"/>
      <c r="O167" s="1"/>
    </row>
    <row r="168" spans="1:15" ht="12.75" customHeight="1">
      <c r="A168" s="30">
        <v>158</v>
      </c>
      <c r="B168" s="311" t="s">
        <v>359</v>
      </c>
      <c r="C168" s="301">
        <v>2904.45</v>
      </c>
      <c r="D168" s="302">
        <v>2921.1833333333329</v>
      </c>
      <c r="E168" s="302">
        <v>2883.266666666666</v>
      </c>
      <c r="F168" s="302">
        <v>2862.083333333333</v>
      </c>
      <c r="G168" s="302">
        <v>2824.1666666666661</v>
      </c>
      <c r="H168" s="302">
        <v>2942.3666666666659</v>
      </c>
      <c r="I168" s="302">
        <v>2980.2833333333328</v>
      </c>
      <c r="J168" s="302">
        <v>3001.4666666666658</v>
      </c>
      <c r="K168" s="301">
        <v>2959.1</v>
      </c>
      <c r="L168" s="301">
        <v>2900</v>
      </c>
      <c r="M168" s="301">
        <v>5.6469999999999999E-2</v>
      </c>
      <c r="N168" s="1"/>
      <c r="O168" s="1"/>
    </row>
    <row r="169" spans="1:15" ht="12.75" customHeight="1">
      <c r="A169" s="30">
        <v>159</v>
      </c>
      <c r="B169" s="311" t="s">
        <v>360</v>
      </c>
      <c r="C169" s="301">
        <v>3001.8</v>
      </c>
      <c r="D169" s="302">
        <v>2995.7666666666664</v>
      </c>
      <c r="E169" s="302">
        <v>2966.0333333333328</v>
      </c>
      <c r="F169" s="302">
        <v>2930.2666666666664</v>
      </c>
      <c r="G169" s="302">
        <v>2900.5333333333328</v>
      </c>
      <c r="H169" s="302">
        <v>3031.5333333333328</v>
      </c>
      <c r="I169" s="302">
        <v>3061.2666666666664</v>
      </c>
      <c r="J169" s="302">
        <v>3097.0333333333328</v>
      </c>
      <c r="K169" s="301">
        <v>3025.5</v>
      </c>
      <c r="L169" s="301">
        <v>2960</v>
      </c>
      <c r="M169" s="301">
        <v>4.4119999999999999E-2</v>
      </c>
      <c r="N169" s="1"/>
      <c r="O169" s="1"/>
    </row>
    <row r="170" spans="1:15" ht="12.75" customHeight="1">
      <c r="A170" s="30">
        <v>160</v>
      </c>
      <c r="B170" s="311" t="s">
        <v>361</v>
      </c>
      <c r="C170" s="301">
        <v>116.95</v>
      </c>
      <c r="D170" s="302">
        <v>116.16666666666667</v>
      </c>
      <c r="E170" s="302">
        <v>114.38333333333334</v>
      </c>
      <c r="F170" s="302">
        <v>111.81666666666666</v>
      </c>
      <c r="G170" s="302">
        <v>110.03333333333333</v>
      </c>
      <c r="H170" s="302">
        <v>118.73333333333335</v>
      </c>
      <c r="I170" s="302">
        <v>120.51666666666668</v>
      </c>
      <c r="J170" s="302">
        <v>123.08333333333336</v>
      </c>
      <c r="K170" s="301">
        <v>117.95</v>
      </c>
      <c r="L170" s="301">
        <v>113.6</v>
      </c>
      <c r="M170" s="301">
        <v>1.8625</v>
      </c>
      <c r="N170" s="1"/>
      <c r="O170" s="1"/>
    </row>
    <row r="171" spans="1:15" ht="12.75" customHeight="1">
      <c r="A171" s="30">
        <v>161</v>
      </c>
      <c r="B171" s="311" t="s">
        <v>256</v>
      </c>
      <c r="C171" s="301">
        <v>2655.25</v>
      </c>
      <c r="D171" s="302">
        <v>2661.0166666666669</v>
      </c>
      <c r="E171" s="302">
        <v>2622.0333333333338</v>
      </c>
      <c r="F171" s="302">
        <v>2588.8166666666671</v>
      </c>
      <c r="G171" s="302">
        <v>2549.8333333333339</v>
      </c>
      <c r="H171" s="302">
        <v>2694.2333333333336</v>
      </c>
      <c r="I171" s="302">
        <v>2733.2166666666662</v>
      </c>
      <c r="J171" s="302">
        <v>2766.4333333333334</v>
      </c>
      <c r="K171" s="301">
        <v>2700</v>
      </c>
      <c r="L171" s="301">
        <v>2627.8</v>
      </c>
      <c r="M171" s="301">
        <v>3.4714800000000001</v>
      </c>
      <c r="N171" s="1"/>
      <c r="O171" s="1"/>
    </row>
    <row r="172" spans="1:15" ht="12.75" customHeight="1">
      <c r="A172" s="30">
        <v>162</v>
      </c>
      <c r="B172" s="311" t="s">
        <v>362</v>
      </c>
      <c r="C172" s="301">
        <v>1497.95</v>
      </c>
      <c r="D172" s="302">
        <v>1499.5833333333333</v>
      </c>
      <c r="E172" s="302">
        <v>1489.4666666666665</v>
      </c>
      <c r="F172" s="302">
        <v>1480.9833333333331</v>
      </c>
      <c r="G172" s="302">
        <v>1470.8666666666663</v>
      </c>
      <c r="H172" s="302">
        <v>1508.0666666666666</v>
      </c>
      <c r="I172" s="302">
        <v>1518.1833333333334</v>
      </c>
      <c r="J172" s="302">
        <v>1526.6666666666667</v>
      </c>
      <c r="K172" s="301">
        <v>1509.7</v>
      </c>
      <c r="L172" s="301">
        <v>1491.1</v>
      </c>
      <c r="M172" s="301">
        <v>0.33545999999999998</v>
      </c>
      <c r="N172" s="1"/>
      <c r="O172" s="1"/>
    </row>
    <row r="173" spans="1:15" ht="12.75" customHeight="1">
      <c r="A173" s="30">
        <v>163</v>
      </c>
      <c r="B173" s="311" t="s">
        <v>1111</v>
      </c>
      <c r="C173" s="301">
        <v>440.5</v>
      </c>
      <c r="D173" s="302">
        <v>442.16666666666669</v>
      </c>
      <c r="E173" s="302">
        <v>438.33333333333337</v>
      </c>
      <c r="F173" s="302">
        <v>436.16666666666669</v>
      </c>
      <c r="G173" s="302">
        <v>432.33333333333337</v>
      </c>
      <c r="H173" s="302">
        <v>444.33333333333337</v>
      </c>
      <c r="I173" s="302">
        <v>448.16666666666674</v>
      </c>
      <c r="J173" s="302">
        <v>450.33333333333337</v>
      </c>
      <c r="K173" s="301">
        <v>446</v>
      </c>
      <c r="L173" s="301">
        <v>440</v>
      </c>
      <c r="M173" s="301">
        <v>0.21262</v>
      </c>
      <c r="N173" s="1"/>
      <c r="O173" s="1"/>
    </row>
    <row r="174" spans="1:15" ht="12.75" customHeight="1">
      <c r="A174" s="30">
        <v>164</v>
      </c>
      <c r="B174" s="311" t="s">
        <v>104</v>
      </c>
      <c r="C174" s="301">
        <v>389.25</v>
      </c>
      <c r="D174" s="302">
        <v>386.8</v>
      </c>
      <c r="E174" s="302">
        <v>383.45000000000005</v>
      </c>
      <c r="F174" s="302">
        <v>377.65000000000003</v>
      </c>
      <c r="G174" s="302">
        <v>374.30000000000007</v>
      </c>
      <c r="H174" s="302">
        <v>392.6</v>
      </c>
      <c r="I174" s="302">
        <v>395.95000000000005</v>
      </c>
      <c r="J174" s="302">
        <v>401.75</v>
      </c>
      <c r="K174" s="301">
        <v>390.15</v>
      </c>
      <c r="L174" s="301">
        <v>381</v>
      </c>
      <c r="M174" s="301">
        <v>5.1992099999999999</v>
      </c>
      <c r="N174" s="1"/>
      <c r="O174" s="1"/>
    </row>
    <row r="175" spans="1:15" ht="12.75" customHeight="1">
      <c r="A175" s="30">
        <v>165</v>
      </c>
      <c r="B175" s="311" t="s">
        <v>1112</v>
      </c>
      <c r="C175" s="301">
        <v>994</v>
      </c>
      <c r="D175" s="302">
        <v>996.2833333333333</v>
      </c>
      <c r="E175" s="302">
        <v>987.11666666666656</v>
      </c>
      <c r="F175" s="302">
        <v>980.23333333333323</v>
      </c>
      <c r="G175" s="302">
        <v>971.06666666666649</v>
      </c>
      <c r="H175" s="302">
        <v>1003.1666666666666</v>
      </c>
      <c r="I175" s="302">
        <v>1012.3333333333334</v>
      </c>
      <c r="J175" s="302">
        <v>1019.2166666666667</v>
      </c>
      <c r="K175" s="301">
        <v>1005.45</v>
      </c>
      <c r="L175" s="301">
        <v>989.4</v>
      </c>
      <c r="M175" s="301">
        <v>9.529E-2</v>
      </c>
      <c r="N175" s="1"/>
      <c r="O175" s="1"/>
    </row>
    <row r="176" spans="1:15" ht="12.75" customHeight="1">
      <c r="A176" s="30">
        <v>166</v>
      </c>
      <c r="B176" s="311" t="s">
        <v>363</v>
      </c>
      <c r="C176" s="301">
        <v>1068.75</v>
      </c>
      <c r="D176" s="302">
        <v>1071.5333333333333</v>
      </c>
      <c r="E176" s="302">
        <v>1061.7166666666667</v>
      </c>
      <c r="F176" s="302">
        <v>1054.6833333333334</v>
      </c>
      <c r="G176" s="302">
        <v>1044.8666666666668</v>
      </c>
      <c r="H176" s="302">
        <v>1078.5666666666666</v>
      </c>
      <c r="I176" s="302">
        <v>1088.3833333333332</v>
      </c>
      <c r="J176" s="302">
        <v>1095.4166666666665</v>
      </c>
      <c r="K176" s="301">
        <v>1081.3499999999999</v>
      </c>
      <c r="L176" s="301">
        <v>1064.5</v>
      </c>
      <c r="M176" s="301">
        <v>8.4849999999999995E-2</v>
      </c>
      <c r="N176" s="1"/>
      <c r="O176" s="1"/>
    </row>
    <row r="177" spans="1:15" ht="12.75" customHeight="1">
      <c r="A177" s="30">
        <v>167</v>
      </c>
      <c r="B177" s="311" t="s">
        <v>257</v>
      </c>
      <c r="C177" s="301">
        <v>502.6</v>
      </c>
      <c r="D177" s="302">
        <v>503.73333333333335</v>
      </c>
      <c r="E177" s="302">
        <v>499.86666666666667</v>
      </c>
      <c r="F177" s="302">
        <v>497.13333333333333</v>
      </c>
      <c r="G177" s="302">
        <v>493.26666666666665</v>
      </c>
      <c r="H177" s="302">
        <v>506.4666666666667</v>
      </c>
      <c r="I177" s="302">
        <v>510.33333333333337</v>
      </c>
      <c r="J177" s="302">
        <v>513.06666666666672</v>
      </c>
      <c r="K177" s="301">
        <v>507.6</v>
      </c>
      <c r="L177" s="301">
        <v>501</v>
      </c>
      <c r="M177" s="301">
        <v>0.32172000000000001</v>
      </c>
      <c r="N177" s="1"/>
      <c r="O177" s="1"/>
    </row>
    <row r="178" spans="1:15" ht="12.75" customHeight="1">
      <c r="A178" s="30">
        <v>168</v>
      </c>
      <c r="B178" s="311" t="s">
        <v>107</v>
      </c>
      <c r="C178" s="301">
        <v>766.9</v>
      </c>
      <c r="D178" s="302">
        <v>773</v>
      </c>
      <c r="E178" s="302">
        <v>758</v>
      </c>
      <c r="F178" s="302">
        <v>749.1</v>
      </c>
      <c r="G178" s="302">
        <v>734.1</v>
      </c>
      <c r="H178" s="302">
        <v>781.9</v>
      </c>
      <c r="I178" s="302">
        <v>796.9</v>
      </c>
      <c r="J178" s="302">
        <v>805.8</v>
      </c>
      <c r="K178" s="301">
        <v>788</v>
      </c>
      <c r="L178" s="301">
        <v>764.1</v>
      </c>
      <c r="M178" s="301">
        <v>13.06038</v>
      </c>
      <c r="N178" s="1"/>
      <c r="O178" s="1"/>
    </row>
    <row r="179" spans="1:15" ht="12.75" customHeight="1">
      <c r="A179" s="30">
        <v>169</v>
      </c>
      <c r="B179" s="311" t="s">
        <v>258</v>
      </c>
      <c r="C179" s="301">
        <v>438.15</v>
      </c>
      <c r="D179" s="302">
        <v>434.41666666666669</v>
      </c>
      <c r="E179" s="302">
        <v>428.88333333333338</v>
      </c>
      <c r="F179" s="302">
        <v>419.61666666666667</v>
      </c>
      <c r="G179" s="302">
        <v>414.08333333333337</v>
      </c>
      <c r="H179" s="302">
        <v>443.68333333333339</v>
      </c>
      <c r="I179" s="302">
        <v>449.2166666666667</v>
      </c>
      <c r="J179" s="302">
        <v>458.48333333333341</v>
      </c>
      <c r="K179" s="301">
        <v>439.95</v>
      </c>
      <c r="L179" s="301">
        <v>425.15</v>
      </c>
      <c r="M179" s="301">
        <v>0.75783</v>
      </c>
      <c r="N179" s="1"/>
      <c r="O179" s="1"/>
    </row>
    <row r="180" spans="1:15" ht="12.75" customHeight="1">
      <c r="A180" s="30">
        <v>170</v>
      </c>
      <c r="B180" s="311" t="s">
        <v>108</v>
      </c>
      <c r="C180" s="301">
        <v>1211.3499999999999</v>
      </c>
      <c r="D180" s="302">
        <v>1202.8333333333333</v>
      </c>
      <c r="E180" s="302">
        <v>1188.6666666666665</v>
      </c>
      <c r="F180" s="302">
        <v>1165.9833333333333</v>
      </c>
      <c r="G180" s="302">
        <v>1151.8166666666666</v>
      </c>
      <c r="H180" s="302">
        <v>1225.5166666666664</v>
      </c>
      <c r="I180" s="302">
        <v>1239.6833333333329</v>
      </c>
      <c r="J180" s="302">
        <v>1262.3666666666663</v>
      </c>
      <c r="K180" s="301">
        <v>1217</v>
      </c>
      <c r="L180" s="301">
        <v>1180.1500000000001</v>
      </c>
      <c r="M180" s="301">
        <v>5.5400700000000001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276.75</v>
      </c>
      <c r="D181" s="302">
        <v>274.88333333333338</v>
      </c>
      <c r="E181" s="302">
        <v>271.91666666666674</v>
      </c>
      <c r="F181" s="302">
        <v>267.08333333333337</v>
      </c>
      <c r="G181" s="302">
        <v>264.11666666666673</v>
      </c>
      <c r="H181" s="302">
        <v>279.71666666666675</v>
      </c>
      <c r="I181" s="302">
        <v>282.68333333333334</v>
      </c>
      <c r="J181" s="302">
        <v>287.51666666666677</v>
      </c>
      <c r="K181" s="301">
        <v>277.85000000000002</v>
      </c>
      <c r="L181" s="301">
        <v>270.05</v>
      </c>
      <c r="M181" s="301">
        <v>13.14134</v>
      </c>
      <c r="N181" s="1"/>
      <c r="O181" s="1"/>
    </row>
    <row r="182" spans="1:15" ht="12.75" customHeight="1">
      <c r="A182" s="30">
        <v>172</v>
      </c>
      <c r="B182" s="311" t="s">
        <v>364</v>
      </c>
      <c r="C182" s="301">
        <v>388.8</v>
      </c>
      <c r="D182" s="302">
        <v>390.09999999999997</v>
      </c>
      <c r="E182" s="302">
        <v>385.64999999999992</v>
      </c>
      <c r="F182" s="302">
        <v>382.49999999999994</v>
      </c>
      <c r="G182" s="302">
        <v>378.0499999999999</v>
      </c>
      <c r="H182" s="302">
        <v>393.24999999999994</v>
      </c>
      <c r="I182" s="302">
        <v>397.7</v>
      </c>
      <c r="J182" s="302">
        <v>400.84999999999997</v>
      </c>
      <c r="K182" s="301">
        <v>394.55</v>
      </c>
      <c r="L182" s="301">
        <v>386.95</v>
      </c>
      <c r="M182" s="301">
        <v>1.8436399999999999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1323.25</v>
      </c>
      <c r="D183" s="302">
        <v>1333.9833333333333</v>
      </c>
      <c r="E183" s="302">
        <v>1308.0666666666666</v>
      </c>
      <c r="F183" s="302">
        <v>1292.8833333333332</v>
      </c>
      <c r="G183" s="302">
        <v>1266.9666666666665</v>
      </c>
      <c r="H183" s="302">
        <v>1349.1666666666667</v>
      </c>
      <c r="I183" s="302">
        <v>1375.0833333333333</v>
      </c>
      <c r="J183" s="302">
        <v>1390.2666666666669</v>
      </c>
      <c r="K183" s="301">
        <v>1359.9</v>
      </c>
      <c r="L183" s="301">
        <v>1318.8</v>
      </c>
      <c r="M183" s="301">
        <v>15.499750000000001</v>
      </c>
      <c r="N183" s="1"/>
      <c r="O183" s="1"/>
    </row>
    <row r="184" spans="1:15" ht="12.75" customHeight="1">
      <c r="A184" s="30">
        <v>174</v>
      </c>
      <c r="B184" s="311" t="s">
        <v>365</v>
      </c>
      <c r="C184" s="301">
        <v>394.75</v>
      </c>
      <c r="D184" s="302">
        <v>394.51666666666665</v>
      </c>
      <c r="E184" s="302">
        <v>385.5333333333333</v>
      </c>
      <c r="F184" s="302">
        <v>376.31666666666666</v>
      </c>
      <c r="G184" s="302">
        <v>367.33333333333331</v>
      </c>
      <c r="H184" s="302">
        <v>403.73333333333329</v>
      </c>
      <c r="I184" s="302">
        <v>412.71666666666664</v>
      </c>
      <c r="J184" s="302">
        <v>421.93333333333328</v>
      </c>
      <c r="K184" s="301">
        <v>403.5</v>
      </c>
      <c r="L184" s="301">
        <v>385.3</v>
      </c>
      <c r="M184" s="301">
        <v>4.7502000000000004</v>
      </c>
      <c r="N184" s="1"/>
      <c r="O184" s="1"/>
    </row>
    <row r="185" spans="1:15" ht="12.75" customHeight="1">
      <c r="A185" s="30">
        <v>175</v>
      </c>
      <c r="B185" s="311" t="s">
        <v>367</v>
      </c>
      <c r="C185" s="301">
        <v>1692.25</v>
      </c>
      <c r="D185" s="302">
        <v>1665.5333333333335</v>
      </c>
      <c r="E185" s="302">
        <v>1632.0666666666671</v>
      </c>
      <c r="F185" s="302">
        <v>1571.8833333333334</v>
      </c>
      <c r="G185" s="302">
        <v>1538.416666666667</v>
      </c>
      <c r="H185" s="302">
        <v>1725.7166666666672</v>
      </c>
      <c r="I185" s="302">
        <v>1759.1833333333338</v>
      </c>
      <c r="J185" s="302">
        <v>1819.3666666666672</v>
      </c>
      <c r="K185" s="301">
        <v>1699</v>
      </c>
      <c r="L185" s="301">
        <v>1605.35</v>
      </c>
      <c r="M185" s="301">
        <v>0.42846000000000001</v>
      </c>
      <c r="N185" s="1"/>
      <c r="O185" s="1"/>
    </row>
    <row r="186" spans="1:15" ht="12.75" customHeight="1">
      <c r="A186" s="30">
        <v>176</v>
      </c>
      <c r="B186" s="311" t="s">
        <v>368</v>
      </c>
      <c r="C186" s="301">
        <v>702.45</v>
      </c>
      <c r="D186" s="302">
        <v>704.18333333333339</v>
      </c>
      <c r="E186" s="302">
        <v>689.66666666666674</v>
      </c>
      <c r="F186" s="302">
        <v>676.88333333333333</v>
      </c>
      <c r="G186" s="302">
        <v>662.36666666666667</v>
      </c>
      <c r="H186" s="302">
        <v>716.96666666666681</v>
      </c>
      <c r="I186" s="302">
        <v>731.48333333333346</v>
      </c>
      <c r="J186" s="302">
        <v>744.26666666666688</v>
      </c>
      <c r="K186" s="301">
        <v>718.7</v>
      </c>
      <c r="L186" s="301">
        <v>691.4</v>
      </c>
      <c r="M186" s="301">
        <v>3.0045700000000002</v>
      </c>
      <c r="N186" s="1"/>
      <c r="O186" s="1"/>
    </row>
    <row r="187" spans="1:15" ht="12.75" customHeight="1">
      <c r="A187" s="30">
        <v>177</v>
      </c>
      <c r="B187" s="311" t="s">
        <v>369</v>
      </c>
      <c r="C187" s="301">
        <v>277.75</v>
      </c>
      <c r="D187" s="302">
        <v>279.06666666666666</v>
      </c>
      <c r="E187" s="302">
        <v>273.73333333333335</v>
      </c>
      <c r="F187" s="302">
        <v>269.7166666666667</v>
      </c>
      <c r="G187" s="302">
        <v>264.38333333333338</v>
      </c>
      <c r="H187" s="302">
        <v>283.08333333333331</v>
      </c>
      <c r="I187" s="302">
        <v>288.41666666666669</v>
      </c>
      <c r="J187" s="302">
        <v>292.43333333333328</v>
      </c>
      <c r="K187" s="301">
        <v>284.39999999999998</v>
      </c>
      <c r="L187" s="301">
        <v>275.05</v>
      </c>
      <c r="M187" s="301">
        <v>3.8958300000000001</v>
      </c>
      <c r="N187" s="1"/>
      <c r="O187" s="1"/>
    </row>
    <row r="188" spans="1:15" ht="12.75" customHeight="1">
      <c r="A188" s="30">
        <v>178</v>
      </c>
      <c r="B188" s="311" t="s">
        <v>370</v>
      </c>
      <c r="C188" s="301">
        <v>2704.55</v>
      </c>
      <c r="D188" s="302">
        <v>2723.1666666666665</v>
      </c>
      <c r="E188" s="302">
        <v>2663.3833333333332</v>
      </c>
      <c r="F188" s="302">
        <v>2622.2166666666667</v>
      </c>
      <c r="G188" s="302">
        <v>2562.4333333333334</v>
      </c>
      <c r="H188" s="302">
        <v>2764.333333333333</v>
      </c>
      <c r="I188" s="302">
        <v>2824.1166666666668</v>
      </c>
      <c r="J188" s="302">
        <v>2865.2833333333328</v>
      </c>
      <c r="K188" s="301">
        <v>2782.95</v>
      </c>
      <c r="L188" s="301">
        <v>2682</v>
      </c>
      <c r="M188" s="301">
        <v>0.19825000000000001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419.45</v>
      </c>
      <c r="D189" s="302">
        <v>422.8</v>
      </c>
      <c r="E189" s="302">
        <v>412.85</v>
      </c>
      <c r="F189" s="302">
        <v>406.25</v>
      </c>
      <c r="G189" s="302">
        <v>396.3</v>
      </c>
      <c r="H189" s="302">
        <v>429.40000000000003</v>
      </c>
      <c r="I189" s="302">
        <v>439.34999999999997</v>
      </c>
      <c r="J189" s="302">
        <v>445.95000000000005</v>
      </c>
      <c r="K189" s="301">
        <v>432.75</v>
      </c>
      <c r="L189" s="301">
        <v>416.2</v>
      </c>
      <c r="M189" s="301">
        <v>11.36195</v>
      </c>
      <c r="N189" s="1"/>
      <c r="O189" s="1"/>
    </row>
    <row r="190" spans="1:15" ht="12.75" customHeight="1">
      <c r="A190" s="30">
        <v>180</v>
      </c>
      <c r="B190" s="311" t="s">
        <v>371</v>
      </c>
      <c r="C190" s="301">
        <v>585.4</v>
      </c>
      <c r="D190" s="302">
        <v>585.81666666666672</v>
      </c>
      <c r="E190" s="302">
        <v>577.63333333333344</v>
      </c>
      <c r="F190" s="302">
        <v>569.86666666666667</v>
      </c>
      <c r="G190" s="302">
        <v>561.68333333333339</v>
      </c>
      <c r="H190" s="302">
        <v>593.58333333333348</v>
      </c>
      <c r="I190" s="302">
        <v>601.76666666666665</v>
      </c>
      <c r="J190" s="302">
        <v>609.53333333333353</v>
      </c>
      <c r="K190" s="301">
        <v>594</v>
      </c>
      <c r="L190" s="301">
        <v>578.04999999999995</v>
      </c>
      <c r="M190" s="301">
        <v>18.31399</v>
      </c>
      <c r="N190" s="1"/>
      <c r="O190" s="1"/>
    </row>
    <row r="191" spans="1:15" ht="12.75" customHeight="1">
      <c r="A191" s="30">
        <v>181</v>
      </c>
      <c r="B191" s="311" t="s">
        <v>372</v>
      </c>
      <c r="C191" s="301">
        <v>72.5</v>
      </c>
      <c r="D191" s="302">
        <v>72.5</v>
      </c>
      <c r="E191" s="302">
        <v>72.05</v>
      </c>
      <c r="F191" s="302">
        <v>71.599999999999994</v>
      </c>
      <c r="G191" s="302">
        <v>71.149999999999991</v>
      </c>
      <c r="H191" s="302">
        <v>72.95</v>
      </c>
      <c r="I191" s="302">
        <v>73.399999999999991</v>
      </c>
      <c r="J191" s="302">
        <v>73.850000000000009</v>
      </c>
      <c r="K191" s="301">
        <v>72.95</v>
      </c>
      <c r="L191" s="301">
        <v>72.05</v>
      </c>
      <c r="M191" s="301">
        <v>8.2206600000000005</v>
      </c>
      <c r="N191" s="1"/>
      <c r="O191" s="1"/>
    </row>
    <row r="192" spans="1:15" ht="12.75" customHeight="1">
      <c r="A192" s="30">
        <v>182</v>
      </c>
      <c r="B192" s="311" t="s">
        <v>373</v>
      </c>
      <c r="C192" s="301">
        <v>138.35</v>
      </c>
      <c r="D192" s="302">
        <v>138.61666666666665</v>
      </c>
      <c r="E192" s="302">
        <v>137.43333333333328</v>
      </c>
      <c r="F192" s="302">
        <v>136.51666666666662</v>
      </c>
      <c r="G192" s="302">
        <v>135.33333333333326</v>
      </c>
      <c r="H192" s="302">
        <v>139.5333333333333</v>
      </c>
      <c r="I192" s="302">
        <v>140.71666666666664</v>
      </c>
      <c r="J192" s="302">
        <v>141.63333333333333</v>
      </c>
      <c r="K192" s="301">
        <v>139.80000000000001</v>
      </c>
      <c r="L192" s="301">
        <v>137.69999999999999</v>
      </c>
      <c r="M192" s="301">
        <v>8.1642399999999995</v>
      </c>
      <c r="N192" s="1"/>
      <c r="O192" s="1"/>
    </row>
    <row r="193" spans="1:15" ht="12.75" customHeight="1">
      <c r="A193" s="30">
        <v>183</v>
      </c>
      <c r="B193" s="311" t="s">
        <v>259</v>
      </c>
      <c r="C193" s="301">
        <v>216.4</v>
      </c>
      <c r="D193" s="302">
        <v>215.41666666666666</v>
      </c>
      <c r="E193" s="302">
        <v>211.43333333333331</v>
      </c>
      <c r="F193" s="302">
        <v>206.46666666666664</v>
      </c>
      <c r="G193" s="302">
        <v>202.48333333333329</v>
      </c>
      <c r="H193" s="302">
        <v>220.38333333333333</v>
      </c>
      <c r="I193" s="302">
        <v>224.36666666666667</v>
      </c>
      <c r="J193" s="302">
        <v>229.33333333333334</v>
      </c>
      <c r="K193" s="301">
        <v>219.4</v>
      </c>
      <c r="L193" s="301">
        <v>210.45</v>
      </c>
      <c r="M193" s="301">
        <v>10.404030000000001</v>
      </c>
      <c r="N193" s="1"/>
      <c r="O193" s="1"/>
    </row>
    <row r="194" spans="1:15" ht="12.75" customHeight="1">
      <c r="A194" s="30">
        <v>184</v>
      </c>
      <c r="B194" s="311" t="s">
        <v>375</v>
      </c>
      <c r="C194" s="301">
        <v>1012.2</v>
      </c>
      <c r="D194" s="302">
        <v>1017.4</v>
      </c>
      <c r="E194" s="302">
        <v>1002.8</v>
      </c>
      <c r="F194" s="302">
        <v>993.4</v>
      </c>
      <c r="G194" s="302">
        <v>978.8</v>
      </c>
      <c r="H194" s="302">
        <v>1026.8</v>
      </c>
      <c r="I194" s="302">
        <v>1041.4000000000001</v>
      </c>
      <c r="J194" s="302">
        <v>1050.8</v>
      </c>
      <c r="K194" s="301">
        <v>1032</v>
      </c>
      <c r="L194" s="301">
        <v>1008</v>
      </c>
      <c r="M194" s="301">
        <v>0.87090999999999996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987.55</v>
      </c>
      <c r="D195" s="302">
        <v>990.93333333333339</v>
      </c>
      <c r="E195" s="302">
        <v>981.61666666666679</v>
      </c>
      <c r="F195" s="302">
        <v>975.68333333333339</v>
      </c>
      <c r="G195" s="302">
        <v>966.36666666666679</v>
      </c>
      <c r="H195" s="302">
        <v>996.86666666666679</v>
      </c>
      <c r="I195" s="302">
        <v>1006.1833333333334</v>
      </c>
      <c r="J195" s="302">
        <v>1012.1166666666668</v>
      </c>
      <c r="K195" s="301">
        <v>1000.25</v>
      </c>
      <c r="L195" s="301">
        <v>985</v>
      </c>
      <c r="M195" s="301">
        <v>31.500150000000001</v>
      </c>
      <c r="N195" s="1"/>
      <c r="O195" s="1"/>
    </row>
    <row r="196" spans="1:15" ht="12.75" customHeight="1">
      <c r="A196" s="30">
        <v>186</v>
      </c>
      <c r="B196" s="311" t="s">
        <v>115</v>
      </c>
      <c r="C196" s="301">
        <v>1744.85</v>
      </c>
      <c r="D196" s="302">
        <v>1752.45</v>
      </c>
      <c r="E196" s="302">
        <v>1730.25</v>
      </c>
      <c r="F196" s="302">
        <v>1715.6499999999999</v>
      </c>
      <c r="G196" s="302">
        <v>1693.4499999999998</v>
      </c>
      <c r="H196" s="302">
        <v>1767.0500000000002</v>
      </c>
      <c r="I196" s="302">
        <v>1789.2500000000005</v>
      </c>
      <c r="J196" s="302">
        <v>1803.8500000000004</v>
      </c>
      <c r="K196" s="301">
        <v>1774.65</v>
      </c>
      <c r="L196" s="301">
        <v>1737.85</v>
      </c>
      <c r="M196" s="301">
        <v>5.57376</v>
      </c>
      <c r="N196" s="1"/>
      <c r="O196" s="1"/>
    </row>
    <row r="197" spans="1:15" ht="12.75" customHeight="1">
      <c r="A197" s="30">
        <v>187</v>
      </c>
      <c r="B197" s="311" t="s">
        <v>116</v>
      </c>
      <c r="C197" s="301">
        <v>1343.95</v>
      </c>
      <c r="D197" s="302">
        <v>1341.9833333333333</v>
      </c>
      <c r="E197" s="302">
        <v>1333.2166666666667</v>
      </c>
      <c r="F197" s="302">
        <v>1322.4833333333333</v>
      </c>
      <c r="G197" s="302">
        <v>1313.7166666666667</v>
      </c>
      <c r="H197" s="302">
        <v>1352.7166666666667</v>
      </c>
      <c r="I197" s="302">
        <v>1361.4833333333336</v>
      </c>
      <c r="J197" s="302">
        <v>1372.2166666666667</v>
      </c>
      <c r="K197" s="301">
        <v>1350.75</v>
      </c>
      <c r="L197" s="301">
        <v>1331.25</v>
      </c>
      <c r="M197" s="301">
        <v>49.970230000000001</v>
      </c>
      <c r="N197" s="1"/>
      <c r="O197" s="1"/>
    </row>
    <row r="198" spans="1:15" ht="12.75" customHeight="1">
      <c r="A198" s="30">
        <v>188</v>
      </c>
      <c r="B198" s="311" t="s">
        <v>117</v>
      </c>
      <c r="C198" s="301">
        <v>541.25</v>
      </c>
      <c r="D198" s="302">
        <v>547.18333333333328</v>
      </c>
      <c r="E198" s="302">
        <v>532.81666666666661</v>
      </c>
      <c r="F198" s="302">
        <v>524.38333333333333</v>
      </c>
      <c r="G198" s="302">
        <v>510.01666666666665</v>
      </c>
      <c r="H198" s="302">
        <v>555.61666666666656</v>
      </c>
      <c r="I198" s="302">
        <v>569.98333333333312</v>
      </c>
      <c r="J198" s="302">
        <v>578.41666666666652</v>
      </c>
      <c r="K198" s="301">
        <v>561.54999999999995</v>
      </c>
      <c r="L198" s="301">
        <v>538.75</v>
      </c>
      <c r="M198" s="301">
        <v>42.683860000000003</v>
      </c>
      <c r="N198" s="1"/>
      <c r="O198" s="1"/>
    </row>
    <row r="199" spans="1:15" ht="12.75" customHeight="1">
      <c r="A199" s="30">
        <v>189</v>
      </c>
      <c r="B199" s="311" t="s">
        <v>376</v>
      </c>
      <c r="C199" s="301">
        <v>56.35</v>
      </c>
      <c r="D199" s="302">
        <v>56.5</v>
      </c>
      <c r="E199" s="302">
        <v>55.05</v>
      </c>
      <c r="F199" s="302">
        <v>53.75</v>
      </c>
      <c r="G199" s="302">
        <v>52.3</v>
      </c>
      <c r="H199" s="302">
        <v>57.8</v>
      </c>
      <c r="I199" s="302">
        <v>59.25</v>
      </c>
      <c r="J199" s="302">
        <v>60.55</v>
      </c>
      <c r="K199" s="301">
        <v>57.95</v>
      </c>
      <c r="L199" s="301">
        <v>55.2</v>
      </c>
      <c r="M199" s="301">
        <v>42.709569999999999</v>
      </c>
      <c r="N199" s="1"/>
      <c r="O199" s="1"/>
    </row>
    <row r="200" spans="1:15" ht="12.75" customHeight="1">
      <c r="A200" s="30">
        <v>190</v>
      </c>
      <c r="B200" s="311" t="s">
        <v>1113</v>
      </c>
      <c r="C200" s="301">
        <v>3295.15</v>
      </c>
      <c r="D200" s="302">
        <v>3302.3666666666663</v>
      </c>
      <c r="E200" s="302">
        <v>3276.7333333333327</v>
      </c>
      <c r="F200" s="302">
        <v>3258.3166666666662</v>
      </c>
      <c r="G200" s="302">
        <v>3232.6833333333325</v>
      </c>
      <c r="H200" s="302">
        <v>3320.7833333333328</v>
      </c>
      <c r="I200" s="302">
        <v>3346.416666666667</v>
      </c>
      <c r="J200" s="302">
        <v>3364.833333333333</v>
      </c>
      <c r="K200" s="301">
        <v>3328</v>
      </c>
      <c r="L200" s="301">
        <v>3283.95</v>
      </c>
      <c r="M200" s="301">
        <v>2.5739999999999999E-2</v>
      </c>
      <c r="N200" s="1"/>
      <c r="O200" s="1"/>
    </row>
    <row r="201" spans="1:15" ht="12.75" customHeight="1">
      <c r="A201" s="30">
        <v>191</v>
      </c>
      <c r="B201" s="311" t="s">
        <v>377</v>
      </c>
      <c r="C201" s="301">
        <v>841.85</v>
      </c>
      <c r="D201" s="302">
        <v>844.73333333333323</v>
      </c>
      <c r="E201" s="302">
        <v>836.11666666666645</v>
      </c>
      <c r="F201" s="302">
        <v>830.38333333333321</v>
      </c>
      <c r="G201" s="302">
        <v>821.76666666666642</v>
      </c>
      <c r="H201" s="302">
        <v>850.46666666666647</v>
      </c>
      <c r="I201" s="302">
        <v>859.08333333333326</v>
      </c>
      <c r="J201" s="302">
        <v>864.81666666666649</v>
      </c>
      <c r="K201" s="301">
        <v>853.35</v>
      </c>
      <c r="L201" s="301">
        <v>839</v>
      </c>
      <c r="M201" s="301">
        <v>1.78379</v>
      </c>
      <c r="N201" s="1"/>
      <c r="O201" s="1"/>
    </row>
    <row r="202" spans="1:15" ht="12.75" customHeight="1">
      <c r="A202" s="30">
        <v>192</v>
      </c>
      <c r="B202" s="311" t="s">
        <v>801</v>
      </c>
      <c r="C202" s="301">
        <v>16.75</v>
      </c>
      <c r="D202" s="302">
        <v>16.716666666666665</v>
      </c>
      <c r="E202" s="302">
        <v>16.533333333333331</v>
      </c>
      <c r="F202" s="302">
        <v>16.316666666666666</v>
      </c>
      <c r="G202" s="302">
        <v>16.133333333333333</v>
      </c>
      <c r="H202" s="302">
        <v>16.93333333333333</v>
      </c>
      <c r="I202" s="302">
        <v>17.11666666666666</v>
      </c>
      <c r="J202" s="302">
        <v>17.333333333333329</v>
      </c>
      <c r="K202" s="301">
        <v>16.899999999999999</v>
      </c>
      <c r="L202" s="301">
        <v>16.5</v>
      </c>
      <c r="M202" s="301">
        <v>6.00657</v>
      </c>
      <c r="N202" s="1"/>
      <c r="O202" s="1"/>
    </row>
    <row r="203" spans="1:15" ht="12.75" customHeight="1">
      <c r="A203" s="30">
        <v>193</v>
      </c>
      <c r="B203" s="311" t="s">
        <v>378</v>
      </c>
      <c r="C203" s="301">
        <v>902.1</v>
      </c>
      <c r="D203" s="302">
        <v>904.85</v>
      </c>
      <c r="E203" s="302">
        <v>892.15000000000009</v>
      </c>
      <c r="F203" s="302">
        <v>882.2</v>
      </c>
      <c r="G203" s="302">
        <v>869.50000000000011</v>
      </c>
      <c r="H203" s="302">
        <v>914.80000000000007</v>
      </c>
      <c r="I203" s="302">
        <v>927.50000000000011</v>
      </c>
      <c r="J203" s="302">
        <v>937.45</v>
      </c>
      <c r="K203" s="301">
        <v>917.55</v>
      </c>
      <c r="L203" s="301">
        <v>894.9</v>
      </c>
      <c r="M203" s="301">
        <v>5.4300000000000001E-2</v>
      </c>
      <c r="N203" s="1"/>
      <c r="O203" s="1"/>
    </row>
    <row r="204" spans="1:15" ht="12.75" customHeight="1">
      <c r="A204" s="30">
        <v>194</v>
      </c>
      <c r="B204" s="311" t="s">
        <v>112</v>
      </c>
      <c r="C204" s="301">
        <v>1098.5999999999999</v>
      </c>
      <c r="D204" s="302">
        <v>1097.2</v>
      </c>
      <c r="E204" s="302">
        <v>1085.4000000000001</v>
      </c>
      <c r="F204" s="302">
        <v>1072.2</v>
      </c>
      <c r="G204" s="302">
        <v>1060.4000000000001</v>
      </c>
      <c r="H204" s="302">
        <v>1110.4000000000001</v>
      </c>
      <c r="I204" s="302">
        <v>1122.1999999999998</v>
      </c>
      <c r="J204" s="302">
        <v>1135.4000000000001</v>
      </c>
      <c r="K204" s="301">
        <v>1109</v>
      </c>
      <c r="L204" s="301">
        <v>1084</v>
      </c>
      <c r="M204" s="301">
        <v>9.3363099999999992</v>
      </c>
      <c r="N204" s="1"/>
      <c r="O204" s="1"/>
    </row>
    <row r="205" spans="1:15" ht="12.75" customHeight="1">
      <c r="A205" s="30">
        <v>195</v>
      </c>
      <c r="B205" s="311" t="s">
        <v>380</v>
      </c>
      <c r="C205" s="301">
        <v>106.3</v>
      </c>
      <c r="D205" s="302">
        <v>107.45</v>
      </c>
      <c r="E205" s="302">
        <v>103.15</v>
      </c>
      <c r="F205" s="302">
        <v>100</v>
      </c>
      <c r="G205" s="302">
        <v>95.7</v>
      </c>
      <c r="H205" s="302">
        <v>110.60000000000001</v>
      </c>
      <c r="I205" s="302">
        <v>114.89999999999999</v>
      </c>
      <c r="J205" s="302">
        <v>118.05000000000001</v>
      </c>
      <c r="K205" s="301">
        <v>111.75</v>
      </c>
      <c r="L205" s="301">
        <v>104.3</v>
      </c>
      <c r="M205" s="301">
        <v>27.756720000000001</v>
      </c>
      <c r="N205" s="1"/>
      <c r="O205" s="1"/>
    </row>
    <row r="206" spans="1:15" ht="12.75" customHeight="1">
      <c r="A206" s="30">
        <v>196</v>
      </c>
      <c r="B206" s="311" t="s">
        <v>118</v>
      </c>
      <c r="C206" s="301">
        <v>2752.4</v>
      </c>
      <c r="D206" s="302">
        <v>2755.7166666666667</v>
      </c>
      <c r="E206" s="302">
        <v>2726.6833333333334</v>
      </c>
      <c r="F206" s="302">
        <v>2700.9666666666667</v>
      </c>
      <c r="G206" s="302">
        <v>2671.9333333333334</v>
      </c>
      <c r="H206" s="302">
        <v>2781.4333333333334</v>
      </c>
      <c r="I206" s="302">
        <v>2810.4666666666672</v>
      </c>
      <c r="J206" s="302">
        <v>2836.1833333333334</v>
      </c>
      <c r="K206" s="301">
        <v>2784.75</v>
      </c>
      <c r="L206" s="301">
        <v>2730</v>
      </c>
      <c r="M206" s="301">
        <v>6.5392900000000003</v>
      </c>
      <c r="N206" s="1"/>
      <c r="O206" s="1"/>
    </row>
    <row r="207" spans="1:15" ht="12.75" customHeight="1">
      <c r="A207" s="30">
        <v>197</v>
      </c>
      <c r="B207" s="311" t="s">
        <v>791</v>
      </c>
      <c r="C207" s="301">
        <v>249.05</v>
      </c>
      <c r="D207" s="302">
        <v>252.93333333333331</v>
      </c>
      <c r="E207" s="302">
        <v>242.36666666666662</v>
      </c>
      <c r="F207" s="302">
        <v>235.68333333333331</v>
      </c>
      <c r="G207" s="302">
        <v>225.11666666666662</v>
      </c>
      <c r="H207" s="302">
        <v>259.61666666666662</v>
      </c>
      <c r="I207" s="302">
        <v>270.18333333333328</v>
      </c>
      <c r="J207" s="302">
        <v>276.86666666666662</v>
      </c>
      <c r="K207" s="301">
        <v>263.5</v>
      </c>
      <c r="L207" s="301">
        <v>246.25</v>
      </c>
      <c r="M207" s="301">
        <v>62.320349999999998</v>
      </c>
      <c r="N207" s="1"/>
      <c r="O207" s="1"/>
    </row>
    <row r="208" spans="1:15" ht="12.75" customHeight="1">
      <c r="A208" s="30">
        <v>198</v>
      </c>
      <c r="B208" s="311" t="s">
        <v>120</v>
      </c>
      <c r="C208" s="301">
        <v>344.15</v>
      </c>
      <c r="D208" s="302">
        <v>341.59999999999997</v>
      </c>
      <c r="E208" s="302">
        <v>337.59999999999991</v>
      </c>
      <c r="F208" s="302">
        <v>331.04999999999995</v>
      </c>
      <c r="G208" s="302">
        <v>327.0499999999999</v>
      </c>
      <c r="H208" s="302">
        <v>348.14999999999992</v>
      </c>
      <c r="I208" s="302">
        <v>352.15000000000003</v>
      </c>
      <c r="J208" s="302">
        <v>358.69999999999993</v>
      </c>
      <c r="K208" s="301">
        <v>345.6</v>
      </c>
      <c r="L208" s="301">
        <v>335.05</v>
      </c>
      <c r="M208" s="301">
        <v>126.59696</v>
      </c>
      <c r="N208" s="1"/>
      <c r="O208" s="1"/>
    </row>
    <row r="209" spans="1:15" ht="12.75" customHeight="1">
      <c r="A209" s="30">
        <v>199</v>
      </c>
      <c r="B209" s="311" t="s">
        <v>802</v>
      </c>
      <c r="C209" s="301">
        <v>1084.3</v>
      </c>
      <c r="D209" s="302">
        <v>1079.95</v>
      </c>
      <c r="E209" s="302">
        <v>1066.9000000000001</v>
      </c>
      <c r="F209" s="302">
        <v>1049.5</v>
      </c>
      <c r="G209" s="302">
        <v>1036.45</v>
      </c>
      <c r="H209" s="302">
        <v>1097.3500000000001</v>
      </c>
      <c r="I209" s="302">
        <v>1110.3999999999999</v>
      </c>
      <c r="J209" s="302">
        <v>1127.8000000000002</v>
      </c>
      <c r="K209" s="301">
        <v>1093</v>
      </c>
      <c r="L209" s="301">
        <v>1062.55</v>
      </c>
      <c r="M209" s="301">
        <v>1.3618699999999999</v>
      </c>
      <c r="N209" s="1"/>
      <c r="O209" s="1"/>
    </row>
    <row r="210" spans="1:15" ht="12.75" customHeight="1">
      <c r="A210" s="30">
        <v>200</v>
      </c>
      <c r="B210" s="311" t="s">
        <v>260</v>
      </c>
      <c r="C210" s="301">
        <v>1783.7</v>
      </c>
      <c r="D210" s="302">
        <v>1787.1666666666667</v>
      </c>
      <c r="E210" s="302">
        <v>1772.5333333333335</v>
      </c>
      <c r="F210" s="302">
        <v>1761.3666666666668</v>
      </c>
      <c r="G210" s="302">
        <v>1746.7333333333336</v>
      </c>
      <c r="H210" s="302">
        <v>1798.3333333333335</v>
      </c>
      <c r="I210" s="302">
        <v>1812.9666666666667</v>
      </c>
      <c r="J210" s="302">
        <v>1824.1333333333334</v>
      </c>
      <c r="K210" s="301">
        <v>1801.8</v>
      </c>
      <c r="L210" s="301">
        <v>1776</v>
      </c>
      <c r="M210" s="301">
        <v>5.5042499999999999</v>
      </c>
      <c r="N210" s="1"/>
      <c r="O210" s="1"/>
    </row>
    <row r="211" spans="1:15" ht="12.75" customHeight="1">
      <c r="A211" s="30">
        <v>201</v>
      </c>
      <c r="B211" s="311" t="s">
        <v>381</v>
      </c>
      <c r="C211" s="301">
        <v>89.2</v>
      </c>
      <c r="D211" s="302">
        <v>89.233333333333334</v>
      </c>
      <c r="E211" s="302">
        <v>87.966666666666669</v>
      </c>
      <c r="F211" s="302">
        <v>86.733333333333334</v>
      </c>
      <c r="G211" s="302">
        <v>85.466666666666669</v>
      </c>
      <c r="H211" s="302">
        <v>90.466666666666669</v>
      </c>
      <c r="I211" s="302">
        <v>91.733333333333348</v>
      </c>
      <c r="J211" s="302">
        <v>92.966666666666669</v>
      </c>
      <c r="K211" s="301">
        <v>90.5</v>
      </c>
      <c r="L211" s="301">
        <v>88</v>
      </c>
      <c r="M211" s="301">
        <v>28.550879999999999</v>
      </c>
      <c r="N211" s="1"/>
      <c r="O211" s="1"/>
    </row>
    <row r="212" spans="1:15" ht="12.75" customHeight="1">
      <c r="A212" s="30">
        <v>202</v>
      </c>
      <c r="B212" s="311" t="s">
        <v>121</v>
      </c>
      <c r="C212" s="301">
        <v>224</v>
      </c>
      <c r="D212" s="302">
        <v>222.63333333333333</v>
      </c>
      <c r="E212" s="302">
        <v>220.56666666666666</v>
      </c>
      <c r="F212" s="302">
        <v>217.13333333333333</v>
      </c>
      <c r="G212" s="302">
        <v>215.06666666666666</v>
      </c>
      <c r="H212" s="302">
        <v>226.06666666666666</v>
      </c>
      <c r="I212" s="302">
        <v>228.13333333333333</v>
      </c>
      <c r="J212" s="302">
        <v>231.56666666666666</v>
      </c>
      <c r="K212" s="301">
        <v>224.7</v>
      </c>
      <c r="L212" s="301">
        <v>219.2</v>
      </c>
      <c r="M212" s="301">
        <v>32.26491</v>
      </c>
      <c r="N212" s="1"/>
      <c r="O212" s="1"/>
    </row>
    <row r="213" spans="1:15" ht="12.75" customHeight="1">
      <c r="A213" s="30">
        <v>203</v>
      </c>
      <c r="B213" s="311" t="s">
        <v>122</v>
      </c>
      <c r="C213" s="301">
        <v>2233.4499999999998</v>
      </c>
      <c r="D213" s="302">
        <v>2252.7833333333333</v>
      </c>
      <c r="E213" s="302">
        <v>2205.6666666666665</v>
      </c>
      <c r="F213" s="302">
        <v>2177.8833333333332</v>
      </c>
      <c r="G213" s="302">
        <v>2130.7666666666664</v>
      </c>
      <c r="H213" s="302">
        <v>2280.5666666666666</v>
      </c>
      <c r="I213" s="302">
        <v>2327.6833333333334</v>
      </c>
      <c r="J213" s="302">
        <v>2355.4666666666667</v>
      </c>
      <c r="K213" s="301">
        <v>2299.9</v>
      </c>
      <c r="L213" s="301">
        <v>2225</v>
      </c>
      <c r="M213" s="301">
        <v>16.829139999999999</v>
      </c>
      <c r="N213" s="1"/>
      <c r="O213" s="1"/>
    </row>
    <row r="214" spans="1:15" ht="12.75" customHeight="1">
      <c r="A214" s="30">
        <v>204</v>
      </c>
      <c r="B214" s="311" t="s">
        <v>261</v>
      </c>
      <c r="C214" s="301">
        <v>253.5</v>
      </c>
      <c r="D214" s="302">
        <v>253</v>
      </c>
      <c r="E214" s="302">
        <v>249</v>
      </c>
      <c r="F214" s="302">
        <v>244.5</v>
      </c>
      <c r="G214" s="302">
        <v>240.5</v>
      </c>
      <c r="H214" s="302">
        <v>257.5</v>
      </c>
      <c r="I214" s="302">
        <v>261.5</v>
      </c>
      <c r="J214" s="302">
        <v>266</v>
      </c>
      <c r="K214" s="301">
        <v>257</v>
      </c>
      <c r="L214" s="301">
        <v>248.5</v>
      </c>
      <c r="M214" s="301">
        <v>4.9101800000000004</v>
      </c>
      <c r="N214" s="1"/>
      <c r="O214" s="1"/>
    </row>
    <row r="215" spans="1:15" ht="12.75" customHeight="1">
      <c r="A215" s="30">
        <v>205</v>
      </c>
      <c r="B215" s="311" t="s">
        <v>289</v>
      </c>
      <c r="C215" s="301">
        <v>3144.8</v>
      </c>
      <c r="D215" s="302">
        <v>3137.6</v>
      </c>
      <c r="E215" s="302">
        <v>3115.2</v>
      </c>
      <c r="F215" s="302">
        <v>3085.6</v>
      </c>
      <c r="G215" s="302">
        <v>3063.2</v>
      </c>
      <c r="H215" s="302">
        <v>3167.2</v>
      </c>
      <c r="I215" s="302">
        <v>3189.6000000000004</v>
      </c>
      <c r="J215" s="302">
        <v>3219.2</v>
      </c>
      <c r="K215" s="301">
        <v>3160</v>
      </c>
      <c r="L215" s="301">
        <v>3108</v>
      </c>
      <c r="M215" s="301">
        <v>0.16596</v>
      </c>
      <c r="N215" s="1"/>
      <c r="O215" s="1"/>
    </row>
    <row r="216" spans="1:15" ht="12.75" customHeight="1">
      <c r="A216" s="30">
        <v>206</v>
      </c>
      <c r="B216" s="311" t="s">
        <v>803</v>
      </c>
      <c r="C216" s="301">
        <v>739.65</v>
      </c>
      <c r="D216" s="302">
        <v>737.51666666666677</v>
      </c>
      <c r="E216" s="302">
        <v>729.13333333333355</v>
      </c>
      <c r="F216" s="302">
        <v>718.61666666666679</v>
      </c>
      <c r="G216" s="302">
        <v>710.23333333333358</v>
      </c>
      <c r="H216" s="302">
        <v>748.03333333333353</v>
      </c>
      <c r="I216" s="302">
        <v>756.41666666666674</v>
      </c>
      <c r="J216" s="302">
        <v>766.93333333333351</v>
      </c>
      <c r="K216" s="301">
        <v>745.9</v>
      </c>
      <c r="L216" s="301">
        <v>727</v>
      </c>
      <c r="M216" s="301">
        <v>0.15815000000000001</v>
      </c>
      <c r="N216" s="1"/>
      <c r="O216" s="1"/>
    </row>
    <row r="217" spans="1:15" ht="12.75" customHeight="1">
      <c r="A217" s="30">
        <v>207</v>
      </c>
      <c r="B217" s="311" t="s">
        <v>382</v>
      </c>
      <c r="C217" s="301">
        <v>33583.5</v>
      </c>
      <c r="D217" s="302">
        <v>33785.599999999999</v>
      </c>
      <c r="E217" s="302">
        <v>33063.899999999994</v>
      </c>
      <c r="F217" s="302">
        <v>32544.299999999996</v>
      </c>
      <c r="G217" s="302">
        <v>31822.599999999991</v>
      </c>
      <c r="H217" s="302">
        <v>34305.199999999997</v>
      </c>
      <c r="I217" s="302">
        <v>35026.899999999994</v>
      </c>
      <c r="J217" s="302">
        <v>35546.5</v>
      </c>
      <c r="K217" s="301">
        <v>34507.300000000003</v>
      </c>
      <c r="L217" s="301">
        <v>33266</v>
      </c>
      <c r="M217" s="301">
        <v>2.4400000000000002E-2</v>
      </c>
      <c r="N217" s="1"/>
      <c r="O217" s="1"/>
    </row>
    <row r="218" spans="1:15" ht="12.75" customHeight="1">
      <c r="A218" s="30">
        <v>208</v>
      </c>
      <c r="B218" s="311" t="s">
        <v>383</v>
      </c>
      <c r="C218" s="301">
        <v>34.799999999999997</v>
      </c>
      <c r="D218" s="302">
        <v>34.666666666666664</v>
      </c>
      <c r="E218" s="302">
        <v>34.133333333333326</v>
      </c>
      <c r="F218" s="302">
        <v>33.466666666666661</v>
      </c>
      <c r="G218" s="302">
        <v>32.933333333333323</v>
      </c>
      <c r="H218" s="302">
        <v>35.333333333333329</v>
      </c>
      <c r="I218" s="302">
        <v>35.866666666666674</v>
      </c>
      <c r="J218" s="302">
        <v>36.533333333333331</v>
      </c>
      <c r="K218" s="301">
        <v>35.200000000000003</v>
      </c>
      <c r="L218" s="301">
        <v>34</v>
      </c>
      <c r="M218" s="301">
        <v>5.81724</v>
      </c>
      <c r="N218" s="1"/>
      <c r="O218" s="1"/>
    </row>
    <row r="219" spans="1:15" ht="12.75" customHeight="1">
      <c r="A219" s="30">
        <v>209</v>
      </c>
      <c r="B219" s="311" t="s">
        <v>114</v>
      </c>
      <c r="C219" s="301">
        <v>2177.15</v>
      </c>
      <c r="D219" s="302">
        <v>2177.0666666666671</v>
      </c>
      <c r="E219" s="302">
        <v>2164.1833333333343</v>
      </c>
      <c r="F219" s="302">
        <v>2151.2166666666672</v>
      </c>
      <c r="G219" s="302">
        <v>2138.3333333333344</v>
      </c>
      <c r="H219" s="302">
        <v>2190.0333333333342</v>
      </c>
      <c r="I219" s="302">
        <v>2202.9166666666665</v>
      </c>
      <c r="J219" s="302">
        <v>2215.8833333333341</v>
      </c>
      <c r="K219" s="301">
        <v>2189.9499999999998</v>
      </c>
      <c r="L219" s="301">
        <v>2164.1</v>
      </c>
      <c r="M219" s="301">
        <v>21.37621</v>
      </c>
      <c r="N219" s="1"/>
      <c r="O219" s="1"/>
    </row>
    <row r="220" spans="1:15" ht="12.75" customHeight="1">
      <c r="A220" s="30">
        <v>210</v>
      </c>
      <c r="B220" s="311" t="s">
        <v>124</v>
      </c>
      <c r="C220" s="301">
        <v>702.75</v>
      </c>
      <c r="D220" s="302">
        <v>703.4666666666667</v>
      </c>
      <c r="E220" s="302">
        <v>700.23333333333335</v>
      </c>
      <c r="F220" s="302">
        <v>697.7166666666667</v>
      </c>
      <c r="G220" s="302">
        <v>694.48333333333335</v>
      </c>
      <c r="H220" s="302">
        <v>705.98333333333335</v>
      </c>
      <c r="I220" s="302">
        <v>709.2166666666667</v>
      </c>
      <c r="J220" s="302">
        <v>711.73333333333335</v>
      </c>
      <c r="K220" s="301">
        <v>706.7</v>
      </c>
      <c r="L220" s="301">
        <v>700.95</v>
      </c>
      <c r="M220" s="301">
        <v>95.705569999999994</v>
      </c>
      <c r="N220" s="1"/>
      <c r="O220" s="1"/>
    </row>
    <row r="221" spans="1:15" ht="12.75" customHeight="1">
      <c r="A221" s="30">
        <v>211</v>
      </c>
      <c r="B221" s="311" t="s">
        <v>125</v>
      </c>
      <c r="C221" s="301">
        <v>1111.5999999999999</v>
      </c>
      <c r="D221" s="302">
        <v>1113.0333333333333</v>
      </c>
      <c r="E221" s="302">
        <v>1102.5666666666666</v>
      </c>
      <c r="F221" s="302">
        <v>1093.5333333333333</v>
      </c>
      <c r="G221" s="302">
        <v>1083.0666666666666</v>
      </c>
      <c r="H221" s="302">
        <v>1122.0666666666666</v>
      </c>
      <c r="I221" s="302">
        <v>1132.5333333333333</v>
      </c>
      <c r="J221" s="302">
        <v>1141.5666666666666</v>
      </c>
      <c r="K221" s="301">
        <v>1123.5</v>
      </c>
      <c r="L221" s="301">
        <v>1104</v>
      </c>
      <c r="M221" s="301">
        <v>3.9208500000000002</v>
      </c>
      <c r="N221" s="1"/>
      <c r="O221" s="1"/>
    </row>
    <row r="222" spans="1:15" ht="12.75" customHeight="1">
      <c r="A222" s="30">
        <v>212</v>
      </c>
      <c r="B222" s="311" t="s">
        <v>126</v>
      </c>
      <c r="C222" s="301">
        <v>482.65</v>
      </c>
      <c r="D222" s="302">
        <v>483.33333333333331</v>
      </c>
      <c r="E222" s="302">
        <v>474.31666666666661</v>
      </c>
      <c r="F222" s="302">
        <v>465.98333333333329</v>
      </c>
      <c r="G222" s="302">
        <v>456.96666666666658</v>
      </c>
      <c r="H222" s="302">
        <v>491.66666666666663</v>
      </c>
      <c r="I222" s="302">
        <v>500.68333333333339</v>
      </c>
      <c r="J222" s="302">
        <v>509.01666666666665</v>
      </c>
      <c r="K222" s="301">
        <v>492.35</v>
      </c>
      <c r="L222" s="301">
        <v>475</v>
      </c>
      <c r="M222" s="301">
        <v>16.074780000000001</v>
      </c>
      <c r="N222" s="1"/>
      <c r="O222" s="1"/>
    </row>
    <row r="223" spans="1:15" ht="12.75" customHeight="1">
      <c r="A223" s="30">
        <v>213</v>
      </c>
      <c r="B223" s="311" t="s">
        <v>262</v>
      </c>
      <c r="C223" s="301">
        <v>436.5</v>
      </c>
      <c r="D223" s="302">
        <v>433.40000000000003</v>
      </c>
      <c r="E223" s="302">
        <v>427.10000000000008</v>
      </c>
      <c r="F223" s="302">
        <v>417.70000000000005</v>
      </c>
      <c r="G223" s="302">
        <v>411.40000000000009</v>
      </c>
      <c r="H223" s="302">
        <v>442.80000000000007</v>
      </c>
      <c r="I223" s="302">
        <v>449.1</v>
      </c>
      <c r="J223" s="302">
        <v>458.50000000000006</v>
      </c>
      <c r="K223" s="301">
        <v>439.7</v>
      </c>
      <c r="L223" s="301">
        <v>424</v>
      </c>
      <c r="M223" s="301">
        <v>3.30308</v>
      </c>
      <c r="N223" s="1"/>
      <c r="O223" s="1"/>
    </row>
    <row r="224" spans="1:15" ht="12.75" customHeight="1">
      <c r="A224" s="30">
        <v>214</v>
      </c>
      <c r="B224" s="311" t="s">
        <v>385</v>
      </c>
      <c r="C224" s="301">
        <v>30.8</v>
      </c>
      <c r="D224" s="302">
        <v>30.899999999999995</v>
      </c>
      <c r="E224" s="302">
        <v>30.54999999999999</v>
      </c>
      <c r="F224" s="302">
        <v>30.299999999999994</v>
      </c>
      <c r="G224" s="302">
        <v>29.949999999999989</v>
      </c>
      <c r="H224" s="302">
        <v>31.149999999999991</v>
      </c>
      <c r="I224" s="302">
        <v>31.499999999999993</v>
      </c>
      <c r="J224" s="302">
        <v>31.749999999999993</v>
      </c>
      <c r="K224" s="301">
        <v>31.25</v>
      </c>
      <c r="L224" s="301">
        <v>30.65</v>
      </c>
      <c r="M224" s="301">
        <v>42.924680000000002</v>
      </c>
      <c r="N224" s="1"/>
      <c r="O224" s="1"/>
    </row>
    <row r="225" spans="1:15" ht="12.75" customHeight="1">
      <c r="A225" s="30">
        <v>215</v>
      </c>
      <c r="B225" s="311" t="s">
        <v>128</v>
      </c>
      <c r="C225" s="301">
        <v>31.65</v>
      </c>
      <c r="D225" s="302">
        <v>31.599999999999998</v>
      </c>
      <c r="E225" s="302">
        <v>31.249999999999996</v>
      </c>
      <c r="F225" s="302">
        <v>30.849999999999998</v>
      </c>
      <c r="G225" s="302">
        <v>30.499999999999996</v>
      </c>
      <c r="H225" s="302">
        <v>31.999999999999996</v>
      </c>
      <c r="I225" s="302">
        <v>32.349999999999994</v>
      </c>
      <c r="J225" s="302">
        <v>32.75</v>
      </c>
      <c r="K225" s="301">
        <v>31.95</v>
      </c>
      <c r="L225" s="301">
        <v>31.2</v>
      </c>
      <c r="M225" s="301">
        <v>332.39528999999999</v>
      </c>
      <c r="N225" s="1"/>
      <c r="O225" s="1"/>
    </row>
    <row r="226" spans="1:15" ht="12.75" customHeight="1">
      <c r="A226" s="30">
        <v>216</v>
      </c>
      <c r="B226" s="311" t="s">
        <v>386</v>
      </c>
      <c r="C226" s="301">
        <v>49.95</v>
      </c>
      <c r="D226" s="302">
        <v>49.416666666666664</v>
      </c>
      <c r="E226" s="302">
        <v>48.68333333333333</v>
      </c>
      <c r="F226" s="302">
        <v>47.416666666666664</v>
      </c>
      <c r="G226" s="302">
        <v>46.68333333333333</v>
      </c>
      <c r="H226" s="302">
        <v>50.68333333333333</v>
      </c>
      <c r="I226" s="302">
        <v>51.416666666666664</v>
      </c>
      <c r="J226" s="302">
        <v>52.68333333333333</v>
      </c>
      <c r="K226" s="301">
        <v>50.15</v>
      </c>
      <c r="L226" s="301">
        <v>48.15</v>
      </c>
      <c r="M226" s="301">
        <v>55.541310000000003</v>
      </c>
      <c r="N226" s="1"/>
      <c r="O226" s="1"/>
    </row>
    <row r="227" spans="1:15" ht="12.75" customHeight="1">
      <c r="A227" s="30">
        <v>217</v>
      </c>
      <c r="B227" s="311" t="s">
        <v>387</v>
      </c>
      <c r="C227" s="301">
        <v>901.15</v>
      </c>
      <c r="D227" s="302">
        <v>907.08333333333337</v>
      </c>
      <c r="E227" s="302">
        <v>885.11666666666679</v>
      </c>
      <c r="F227" s="302">
        <v>869.08333333333337</v>
      </c>
      <c r="G227" s="302">
        <v>847.11666666666679</v>
      </c>
      <c r="H227" s="302">
        <v>923.11666666666679</v>
      </c>
      <c r="I227" s="302">
        <v>945.08333333333326</v>
      </c>
      <c r="J227" s="302">
        <v>961.11666666666679</v>
      </c>
      <c r="K227" s="301">
        <v>929.05</v>
      </c>
      <c r="L227" s="301">
        <v>891.05</v>
      </c>
      <c r="M227" s="301">
        <v>0.14756</v>
      </c>
      <c r="N227" s="1"/>
      <c r="O227" s="1"/>
    </row>
    <row r="228" spans="1:15" ht="12.75" customHeight="1">
      <c r="A228" s="30">
        <v>218</v>
      </c>
      <c r="B228" s="311" t="s">
        <v>388</v>
      </c>
      <c r="C228" s="301">
        <v>320.39999999999998</v>
      </c>
      <c r="D228" s="302">
        <v>318.46666666666664</v>
      </c>
      <c r="E228" s="302">
        <v>314.93333333333328</v>
      </c>
      <c r="F228" s="302">
        <v>309.46666666666664</v>
      </c>
      <c r="G228" s="302">
        <v>305.93333333333328</v>
      </c>
      <c r="H228" s="302">
        <v>323.93333333333328</v>
      </c>
      <c r="I228" s="302">
        <v>327.4666666666667</v>
      </c>
      <c r="J228" s="302">
        <v>332.93333333333328</v>
      </c>
      <c r="K228" s="301">
        <v>322</v>
      </c>
      <c r="L228" s="301">
        <v>313</v>
      </c>
      <c r="M228" s="301">
        <v>4.5666900000000004</v>
      </c>
      <c r="N228" s="1"/>
      <c r="O228" s="1"/>
    </row>
    <row r="229" spans="1:15" ht="12.75" customHeight="1">
      <c r="A229" s="30">
        <v>219</v>
      </c>
      <c r="B229" s="311" t="s">
        <v>389</v>
      </c>
      <c r="C229" s="301">
        <v>1437.55</v>
      </c>
      <c r="D229" s="302">
        <v>1434.1833333333334</v>
      </c>
      <c r="E229" s="302">
        <v>1418.3666666666668</v>
      </c>
      <c r="F229" s="302">
        <v>1399.1833333333334</v>
      </c>
      <c r="G229" s="302">
        <v>1383.3666666666668</v>
      </c>
      <c r="H229" s="302">
        <v>1453.3666666666668</v>
      </c>
      <c r="I229" s="302">
        <v>1469.1833333333334</v>
      </c>
      <c r="J229" s="302">
        <v>1488.3666666666668</v>
      </c>
      <c r="K229" s="301">
        <v>1450</v>
      </c>
      <c r="L229" s="301">
        <v>1415</v>
      </c>
      <c r="M229" s="301">
        <v>0.11430999999999999</v>
      </c>
      <c r="N229" s="1"/>
      <c r="O229" s="1"/>
    </row>
    <row r="230" spans="1:15" ht="12.75" customHeight="1">
      <c r="A230" s="30">
        <v>220</v>
      </c>
      <c r="B230" s="311" t="s">
        <v>390</v>
      </c>
      <c r="C230" s="301">
        <v>207.45</v>
      </c>
      <c r="D230" s="302">
        <v>208.45000000000002</v>
      </c>
      <c r="E230" s="302">
        <v>205.00000000000003</v>
      </c>
      <c r="F230" s="302">
        <v>202.55</v>
      </c>
      <c r="G230" s="302">
        <v>199.10000000000002</v>
      </c>
      <c r="H230" s="302">
        <v>210.90000000000003</v>
      </c>
      <c r="I230" s="302">
        <v>214.35000000000002</v>
      </c>
      <c r="J230" s="302">
        <v>216.80000000000004</v>
      </c>
      <c r="K230" s="301">
        <v>211.9</v>
      </c>
      <c r="L230" s="301">
        <v>206</v>
      </c>
      <c r="M230" s="301">
        <v>9.3386999999999993</v>
      </c>
      <c r="N230" s="1"/>
      <c r="O230" s="1"/>
    </row>
    <row r="231" spans="1:15" ht="12.75" customHeight="1">
      <c r="A231" s="30">
        <v>221</v>
      </c>
      <c r="B231" s="311" t="s">
        <v>391</v>
      </c>
      <c r="C231" s="301">
        <v>36</v>
      </c>
      <c r="D231" s="302">
        <v>36.033333333333331</v>
      </c>
      <c r="E231" s="302">
        <v>35.86666666666666</v>
      </c>
      <c r="F231" s="302">
        <v>35.733333333333327</v>
      </c>
      <c r="G231" s="302">
        <v>35.566666666666656</v>
      </c>
      <c r="H231" s="302">
        <v>36.166666666666664</v>
      </c>
      <c r="I231" s="302">
        <v>36.333333333333336</v>
      </c>
      <c r="J231" s="302">
        <v>36.466666666666669</v>
      </c>
      <c r="K231" s="301">
        <v>36.200000000000003</v>
      </c>
      <c r="L231" s="301">
        <v>35.9</v>
      </c>
      <c r="M231" s="301">
        <v>3.23888</v>
      </c>
      <c r="N231" s="1"/>
      <c r="O231" s="1"/>
    </row>
    <row r="232" spans="1:15" ht="12.75" customHeight="1">
      <c r="A232" s="30">
        <v>222</v>
      </c>
      <c r="B232" s="311" t="s">
        <v>137</v>
      </c>
      <c r="C232" s="301">
        <v>274.05</v>
      </c>
      <c r="D232" s="302">
        <v>272.73333333333329</v>
      </c>
      <c r="E232" s="302">
        <v>270.46666666666658</v>
      </c>
      <c r="F232" s="302">
        <v>266.88333333333327</v>
      </c>
      <c r="G232" s="302">
        <v>264.61666666666656</v>
      </c>
      <c r="H232" s="302">
        <v>276.31666666666661</v>
      </c>
      <c r="I232" s="302">
        <v>278.58333333333337</v>
      </c>
      <c r="J232" s="302">
        <v>282.16666666666663</v>
      </c>
      <c r="K232" s="301">
        <v>275</v>
      </c>
      <c r="L232" s="301">
        <v>269.14999999999998</v>
      </c>
      <c r="M232" s="301">
        <v>160.18449000000001</v>
      </c>
      <c r="N232" s="1"/>
      <c r="O232" s="1"/>
    </row>
    <row r="233" spans="1:15" ht="12.75" customHeight="1">
      <c r="A233" s="30">
        <v>223</v>
      </c>
      <c r="B233" s="311" t="s">
        <v>392</v>
      </c>
      <c r="C233" s="301">
        <v>101.9</v>
      </c>
      <c r="D233" s="302">
        <v>102.56666666666666</v>
      </c>
      <c r="E233" s="302">
        <v>99.833333333333329</v>
      </c>
      <c r="F233" s="302">
        <v>97.766666666666666</v>
      </c>
      <c r="G233" s="302">
        <v>95.033333333333331</v>
      </c>
      <c r="H233" s="302">
        <v>104.63333333333333</v>
      </c>
      <c r="I233" s="302">
        <v>107.36666666666667</v>
      </c>
      <c r="J233" s="302">
        <v>109.43333333333332</v>
      </c>
      <c r="K233" s="301">
        <v>105.3</v>
      </c>
      <c r="L233" s="301">
        <v>100.5</v>
      </c>
      <c r="M233" s="301">
        <v>18.430019999999999</v>
      </c>
      <c r="N233" s="1"/>
      <c r="O233" s="1"/>
    </row>
    <row r="234" spans="1:15" ht="12.75" customHeight="1">
      <c r="A234" s="30">
        <v>224</v>
      </c>
      <c r="B234" s="311" t="s">
        <v>393</v>
      </c>
      <c r="C234" s="301">
        <v>161.80000000000001</v>
      </c>
      <c r="D234" s="302">
        <v>159.85</v>
      </c>
      <c r="E234" s="302">
        <v>156</v>
      </c>
      <c r="F234" s="302">
        <v>150.20000000000002</v>
      </c>
      <c r="G234" s="302">
        <v>146.35000000000002</v>
      </c>
      <c r="H234" s="302">
        <v>165.64999999999998</v>
      </c>
      <c r="I234" s="302">
        <v>169.49999999999994</v>
      </c>
      <c r="J234" s="302">
        <v>175.29999999999995</v>
      </c>
      <c r="K234" s="301">
        <v>163.69999999999999</v>
      </c>
      <c r="L234" s="301">
        <v>154.05000000000001</v>
      </c>
      <c r="M234" s="301">
        <v>41.930630000000001</v>
      </c>
      <c r="N234" s="1"/>
      <c r="O234" s="1"/>
    </row>
    <row r="235" spans="1:15" ht="12.75" customHeight="1">
      <c r="A235" s="30">
        <v>225</v>
      </c>
      <c r="B235" s="311" t="s">
        <v>123</v>
      </c>
      <c r="C235" s="301">
        <v>97.75</v>
      </c>
      <c r="D235" s="302">
        <v>98.766666666666652</v>
      </c>
      <c r="E235" s="302">
        <v>95.8333333333333</v>
      </c>
      <c r="F235" s="302">
        <v>93.916666666666643</v>
      </c>
      <c r="G235" s="302">
        <v>90.983333333333292</v>
      </c>
      <c r="H235" s="302">
        <v>100.68333333333331</v>
      </c>
      <c r="I235" s="302">
        <v>103.61666666666665</v>
      </c>
      <c r="J235" s="302">
        <v>105.53333333333332</v>
      </c>
      <c r="K235" s="301">
        <v>101.7</v>
      </c>
      <c r="L235" s="301">
        <v>96.85</v>
      </c>
      <c r="M235" s="301">
        <v>201.02305000000001</v>
      </c>
      <c r="N235" s="1"/>
      <c r="O235" s="1"/>
    </row>
    <row r="236" spans="1:15" ht="12.75" customHeight="1">
      <c r="A236" s="30">
        <v>226</v>
      </c>
      <c r="B236" s="311" t="s">
        <v>394</v>
      </c>
      <c r="C236" s="301">
        <v>63.55</v>
      </c>
      <c r="D236" s="302">
        <v>63.95000000000001</v>
      </c>
      <c r="E236" s="302">
        <v>62.65000000000002</v>
      </c>
      <c r="F236" s="302">
        <v>61.750000000000007</v>
      </c>
      <c r="G236" s="302">
        <v>60.450000000000017</v>
      </c>
      <c r="H236" s="302">
        <v>64.850000000000023</v>
      </c>
      <c r="I236" s="302">
        <v>66.15000000000002</v>
      </c>
      <c r="J236" s="302">
        <v>67.050000000000026</v>
      </c>
      <c r="K236" s="301">
        <v>65.25</v>
      </c>
      <c r="L236" s="301">
        <v>63.05</v>
      </c>
      <c r="M236" s="301">
        <v>41.761899999999997</v>
      </c>
      <c r="N236" s="1"/>
      <c r="O236" s="1"/>
    </row>
    <row r="237" spans="1:15" ht="12.75" customHeight="1">
      <c r="A237" s="30">
        <v>227</v>
      </c>
      <c r="B237" s="311" t="s">
        <v>263</v>
      </c>
      <c r="C237" s="301">
        <v>3910.15</v>
      </c>
      <c r="D237" s="302">
        <v>3941.7666666666664</v>
      </c>
      <c r="E237" s="302">
        <v>3858.5333333333328</v>
      </c>
      <c r="F237" s="302">
        <v>3806.9166666666665</v>
      </c>
      <c r="G237" s="302">
        <v>3723.6833333333329</v>
      </c>
      <c r="H237" s="302">
        <v>3993.3833333333328</v>
      </c>
      <c r="I237" s="302">
        <v>4076.6166666666663</v>
      </c>
      <c r="J237" s="302">
        <v>4128.2333333333327</v>
      </c>
      <c r="K237" s="301">
        <v>4025</v>
      </c>
      <c r="L237" s="301">
        <v>3890.15</v>
      </c>
      <c r="M237" s="301">
        <v>2.7322600000000001</v>
      </c>
      <c r="N237" s="1"/>
      <c r="O237" s="1"/>
    </row>
    <row r="238" spans="1:15" ht="12.75" customHeight="1">
      <c r="A238" s="30">
        <v>228</v>
      </c>
      <c r="B238" s="311" t="s">
        <v>395</v>
      </c>
      <c r="C238" s="301">
        <v>150.05000000000001</v>
      </c>
      <c r="D238" s="302">
        <v>150.41666666666666</v>
      </c>
      <c r="E238" s="302">
        <v>149.0333333333333</v>
      </c>
      <c r="F238" s="302">
        <v>148.01666666666665</v>
      </c>
      <c r="G238" s="302">
        <v>146.6333333333333</v>
      </c>
      <c r="H238" s="302">
        <v>151.43333333333331</v>
      </c>
      <c r="I238" s="302">
        <v>152.81666666666669</v>
      </c>
      <c r="J238" s="302">
        <v>153.83333333333331</v>
      </c>
      <c r="K238" s="301">
        <v>151.80000000000001</v>
      </c>
      <c r="L238" s="301">
        <v>149.4</v>
      </c>
      <c r="M238" s="301">
        <v>4.1610399999999998</v>
      </c>
      <c r="N238" s="1"/>
      <c r="O238" s="1"/>
    </row>
    <row r="239" spans="1:15" ht="12.75" customHeight="1">
      <c r="A239" s="30">
        <v>229</v>
      </c>
      <c r="B239" s="311" t="s">
        <v>396</v>
      </c>
      <c r="C239" s="301">
        <v>161.30000000000001</v>
      </c>
      <c r="D239" s="302">
        <v>162.11666666666667</v>
      </c>
      <c r="E239" s="302">
        <v>158.93333333333334</v>
      </c>
      <c r="F239" s="302">
        <v>156.56666666666666</v>
      </c>
      <c r="G239" s="302">
        <v>153.38333333333333</v>
      </c>
      <c r="H239" s="302">
        <v>164.48333333333335</v>
      </c>
      <c r="I239" s="302">
        <v>167.66666666666669</v>
      </c>
      <c r="J239" s="302">
        <v>170.03333333333336</v>
      </c>
      <c r="K239" s="301">
        <v>165.3</v>
      </c>
      <c r="L239" s="301">
        <v>159.75</v>
      </c>
      <c r="M239" s="301">
        <v>195.50863000000001</v>
      </c>
      <c r="N239" s="1"/>
      <c r="O239" s="1"/>
    </row>
    <row r="240" spans="1:15" ht="12.75" customHeight="1">
      <c r="A240" s="30">
        <v>230</v>
      </c>
      <c r="B240" s="311" t="s">
        <v>130</v>
      </c>
      <c r="C240" s="301">
        <v>231.75</v>
      </c>
      <c r="D240" s="302">
        <v>229.68333333333331</v>
      </c>
      <c r="E240" s="302">
        <v>226.96666666666661</v>
      </c>
      <c r="F240" s="302">
        <v>222.18333333333331</v>
      </c>
      <c r="G240" s="302">
        <v>219.46666666666661</v>
      </c>
      <c r="H240" s="302">
        <v>234.46666666666661</v>
      </c>
      <c r="I240" s="302">
        <v>237.18333333333331</v>
      </c>
      <c r="J240" s="302">
        <v>241.96666666666661</v>
      </c>
      <c r="K240" s="301">
        <v>232.4</v>
      </c>
      <c r="L240" s="301">
        <v>224.9</v>
      </c>
      <c r="M240" s="301">
        <v>50.920879999999997</v>
      </c>
      <c r="N240" s="1"/>
      <c r="O240" s="1"/>
    </row>
    <row r="241" spans="1:15" ht="12.75" customHeight="1">
      <c r="A241" s="30">
        <v>231</v>
      </c>
      <c r="B241" s="311" t="s">
        <v>135</v>
      </c>
      <c r="C241" s="301">
        <v>109.8</v>
      </c>
      <c r="D241" s="302">
        <v>109.28333333333335</v>
      </c>
      <c r="E241" s="302">
        <v>108.51666666666669</v>
      </c>
      <c r="F241" s="302">
        <v>107.23333333333335</v>
      </c>
      <c r="G241" s="302">
        <v>106.4666666666667</v>
      </c>
      <c r="H241" s="302">
        <v>110.56666666666669</v>
      </c>
      <c r="I241" s="302">
        <v>111.33333333333334</v>
      </c>
      <c r="J241" s="302">
        <v>112.61666666666669</v>
      </c>
      <c r="K241" s="301">
        <v>110.05</v>
      </c>
      <c r="L241" s="301">
        <v>108</v>
      </c>
      <c r="M241" s="301">
        <v>126.026</v>
      </c>
      <c r="N241" s="1"/>
      <c r="O241" s="1"/>
    </row>
    <row r="242" spans="1:15" ht="12.75" customHeight="1">
      <c r="A242" s="30">
        <v>232</v>
      </c>
      <c r="B242" s="311" t="s">
        <v>397</v>
      </c>
      <c r="C242" s="301">
        <v>16.649999999999999</v>
      </c>
      <c r="D242" s="302">
        <v>16.733333333333331</v>
      </c>
      <c r="E242" s="302">
        <v>16.516666666666662</v>
      </c>
      <c r="F242" s="302">
        <v>16.383333333333333</v>
      </c>
      <c r="G242" s="302">
        <v>16.166666666666664</v>
      </c>
      <c r="H242" s="302">
        <v>16.86666666666666</v>
      </c>
      <c r="I242" s="302">
        <v>17.083333333333329</v>
      </c>
      <c r="J242" s="302">
        <v>17.216666666666658</v>
      </c>
      <c r="K242" s="301">
        <v>16.95</v>
      </c>
      <c r="L242" s="301">
        <v>16.600000000000001</v>
      </c>
      <c r="M242" s="301">
        <v>8.1231600000000004</v>
      </c>
      <c r="N242" s="1"/>
      <c r="O242" s="1"/>
    </row>
    <row r="243" spans="1:15" ht="12.75" customHeight="1">
      <c r="A243" s="30">
        <v>233</v>
      </c>
      <c r="B243" s="311" t="s">
        <v>136</v>
      </c>
      <c r="C243" s="301">
        <v>601.15</v>
      </c>
      <c r="D243" s="302">
        <v>604.36666666666667</v>
      </c>
      <c r="E243" s="302">
        <v>593.7833333333333</v>
      </c>
      <c r="F243" s="302">
        <v>586.41666666666663</v>
      </c>
      <c r="G243" s="302">
        <v>575.83333333333326</v>
      </c>
      <c r="H243" s="302">
        <v>611.73333333333335</v>
      </c>
      <c r="I243" s="302">
        <v>622.31666666666661</v>
      </c>
      <c r="J243" s="302">
        <v>629.68333333333339</v>
      </c>
      <c r="K243" s="301">
        <v>614.95000000000005</v>
      </c>
      <c r="L243" s="301">
        <v>597</v>
      </c>
      <c r="M243" s="301">
        <v>21.432510000000001</v>
      </c>
      <c r="N243" s="1"/>
      <c r="O243" s="1"/>
    </row>
    <row r="244" spans="1:15" ht="12.75" customHeight="1">
      <c r="A244" s="30">
        <v>234</v>
      </c>
      <c r="B244" s="311" t="s">
        <v>797</v>
      </c>
      <c r="C244" s="301">
        <v>19.649999999999999</v>
      </c>
      <c r="D244" s="302">
        <v>19.616666666666664</v>
      </c>
      <c r="E244" s="302">
        <v>19.483333333333327</v>
      </c>
      <c r="F244" s="302">
        <v>19.316666666666663</v>
      </c>
      <c r="G244" s="302">
        <v>19.183333333333326</v>
      </c>
      <c r="H244" s="302">
        <v>19.783333333333328</v>
      </c>
      <c r="I244" s="302">
        <v>19.916666666666661</v>
      </c>
      <c r="J244" s="302">
        <v>20.083333333333329</v>
      </c>
      <c r="K244" s="301">
        <v>19.75</v>
      </c>
      <c r="L244" s="301">
        <v>19.45</v>
      </c>
      <c r="M244" s="301">
        <v>29.110520000000001</v>
      </c>
      <c r="N244" s="1"/>
      <c r="O244" s="1"/>
    </row>
    <row r="245" spans="1:15" ht="12.75" customHeight="1">
      <c r="A245" s="30">
        <v>235</v>
      </c>
      <c r="B245" s="311" t="s">
        <v>804</v>
      </c>
      <c r="C245" s="301">
        <v>1397.2</v>
      </c>
      <c r="D245" s="302">
        <v>1395.3500000000001</v>
      </c>
      <c r="E245" s="302">
        <v>1375.8000000000002</v>
      </c>
      <c r="F245" s="302">
        <v>1354.4</v>
      </c>
      <c r="G245" s="302">
        <v>1334.8500000000001</v>
      </c>
      <c r="H245" s="302">
        <v>1416.7500000000002</v>
      </c>
      <c r="I245" s="302">
        <v>1436.3</v>
      </c>
      <c r="J245" s="302">
        <v>1457.7000000000003</v>
      </c>
      <c r="K245" s="301">
        <v>1414.9</v>
      </c>
      <c r="L245" s="301">
        <v>1373.95</v>
      </c>
      <c r="M245" s="301">
        <v>9.8559999999999995E-2</v>
      </c>
      <c r="N245" s="1"/>
      <c r="O245" s="1"/>
    </row>
    <row r="246" spans="1:15" ht="12.75" customHeight="1">
      <c r="A246" s="30">
        <v>236</v>
      </c>
      <c r="B246" s="311" t="s">
        <v>398</v>
      </c>
      <c r="C246" s="301">
        <v>134.05000000000001</v>
      </c>
      <c r="D246" s="302">
        <v>135.30000000000001</v>
      </c>
      <c r="E246" s="302">
        <v>132.30000000000001</v>
      </c>
      <c r="F246" s="302">
        <v>130.55000000000001</v>
      </c>
      <c r="G246" s="302">
        <v>127.55000000000001</v>
      </c>
      <c r="H246" s="302">
        <v>137.05000000000001</v>
      </c>
      <c r="I246" s="302">
        <v>140.05000000000001</v>
      </c>
      <c r="J246" s="302">
        <v>141.80000000000001</v>
      </c>
      <c r="K246" s="301">
        <v>138.30000000000001</v>
      </c>
      <c r="L246" s="301">
        <v>133.55000000000001</v>
      </c>
      <c r="M246" s="301">
        <v>2.73888</v>
      </c>
      <c r="N246" s="1"/>
      <c r="O246" s="1"/>
    </row>
    <row r="247" spans="1:15" ht="12.75" customHeight="1">
      <c r="A247" s="30">
        <v>237</v>
      </c>
      <c r="B247" s="311" t="s">
        <v>399</v>
      </c>
      <c r="C247" s="301">
        <v>369.75</v>
      </c>
      <c r="D247" s="302">
        <v>370.7833333333333</v>
      </c>
      <c r="E247" s="302">
        <v>365.66666666666663</v>
      </c>
      <c r="F247" s="302">
        <v>361.58333333333331</v>
      </c>
      <c r="G247" s="302">
        <v>356.46666666666664</v>
      </c>
      <c r="H247" s="302">
        <v>374.86666666666662</v>
      </c>
      <c r="I247" s="302">
        <v>379.98333333333329</v>
      </c>
      <c r="J247" s="302">
        <v>384.06666666666661</v>
      </c>
      <c r="K247" s="301">
        <v>375.9</v>
      </c>
      <c r="L247" s="301">
        <v>366.7</v>
      </c>
      <c r="M247" s="301">
        <v>0.80600000000000005</v>
      </c>
      <c r="N247" s="1"/>
      <c r="O247" s="1"/>
    </row>
    <row r="248" spans="1:15" ht="12.75" customHeight="1">
      <c r="A248" s="30">
        <v>238</v>
      </c>
      <c r="B248" s="311" t="s">
        <v>129</v>
      </c>
      <c r="C248" s="301">
        <v>364.25</v>
      </c>
      <c r="D248" s="302">
        <v>363.7833333333333</v>
      </c>
      <c r="E248" s="302">
        <v>360.06666666666661</v>
      </c>
      <c r="F248" s="302">
        <v>355.88333333333333</v>
      </c>
      <c r="G248" s="302">
        <v>352.16666666666663</v>
      </c>
      <c r="H248" s="302">
        <v>367.96666666666658</v>
      </c>
      <c r="I248" s="302">
        <v>371.68333333333328</v>
      </c>
      <c r="J248" s="302">
        <v>375.86666666666656</v>
      </c>
      <c r="K248" s="301">
        <v>367.5</v>
      </c>
      <c r="L248" s="301">
        <v>359.6</v>
      </c>
      <c r="M248" s="301">
        <v>18.426549999999999</v>
      </c>
      <c r="N248" s="1"/>
      <c r="O248" s="1"/>
    </row>
    <row r="249" spans="1:15" ht="12.75" customHeight="1">
      <c r="A249" s="30">
        <v>239</v>
      </c>
      <c r="B249" s="311" t="s">
        <v>133</v>
      </c>
      <c r="C249" s="301">
        <v>202.9</v>
      </c>
      <c r="D249" s="302">
        <v>204.61666666666665</v>
      </c>
      <c r="E249" s="302">
        <v>199.98333333333329</v>
      </c>
      <c r="F249" s="302">
        <v>197.06666666666663</v>
      </c>
      <c r="G249" s="302">
        <v>192.43333333333328</v>
      </c>
      <c r="H249" s="302">
        <v>207.5333333333333</v>
      </c>
      <c r="I249" s="302">
        <v>212.16666666666669</v>
      </c>
      <c r="J249" s="302">
        <v>215.08333333333331</v>
      </c>
      <c r="K249" s="301">
        <v>209.25</v>
      </c>
      <c r="L249" s="301">
        <v>201.7</v>
      </c>
      <c r="M249" s="301">
        <v>57.586869999999998</v>
      </c>
      <c r="N249" s="1"/>
      <c r="O249" s="1"/>
    </row>
    <row r="250" spans="1:15" ht="12.75" customHeight="1">
      <c r="A250" s="30">
        <v>240</v>
      </c>
      <c r="B250" s="311" t="s">
        <v>132</v>
      </c>
      <c r="C250" s="301">
        <v>808.8</v>
      </c>
      <c r="D250" s="302">
        <v>804.78333333333342</v>
      </c>
      <c r="E250" s="302">
        <v>792.21666666666681</v>
      </c>
      <c r="F250" s="302">
        <v>775.63333333333344</v>
      </c>
      <c r="G250" s="302">
        <v>763.06666666666683</v>
      </c>
      <c r="H250" s="302">
        <v>821.36666666666679</v>
      </c>
      <c r="I250" s="302">
        <v>833.93333333333339</v>
      </c>
      <c r="J250" s="302">
        <v>850.51666666666677</v>
      </c>
      <c r="K250" s="301">
        <v>817.35</v>
      </c>
      <c r="L250" s="301">
        <v>788.2</v>
      </c>
      <c r="M250" s="301">
        <v>37.742080000000001</v>
      </c>
      <c r="N250" s="1"/>
      <c r="O250" s="1"/>
    </row>
    <row r="251" spans="1:15" ht="12.75" customHeight="1">
      <c r="A251" s="30">
        <v>241</v>
      </c>
      <c r="B251" s="311" t="s">
        <v>400</v>
      </c>
      <c r="C251" s="301">
        <v>13.15</v>
      </c>
      <c r="D251" s="302">
        <v>13.166666666666666</v>
      </c>
      <c r="E251" s="302">
        <v>13.083333333333332</v>
      </c>
      <c r="F251" s="302">
        <v>13.016666666666666</v>
      </c>
      <c r="G251" s="302">
        <v>12.933333333333332</v>
      </c>
      <c r="H251" s="302">
        <v>13.233333333333333</v>
      </c>
      <c r="I251" s="302">
        <v>13.316666666666665</v>
      </c>
      <c r="J251" s="302">
        <v>13.383333333333333</v>
      </c>
      <c r="K251" s="301">
        <v>13.25</v>
      </c>
      <c r="L251" s="301">
        <v>13.1</v>
      </c>
      <c r="M251" s="301">
        <v>9.5313800000000004</v>
      </c>
      <c r="N251" s="1"/>
      <c r="O251" s="1"/>
    </row>
    <row r="252" spans="1:15" ht="12.75" customHeight="1">
      <c r="A252" s="30">
        <v>242</v>
      </c>
      <c r="B252" s="311" t="s">
        <v>164</v>
      </c>
      <c r="C252" s="301">
        <v>3779.75</v>
      </c>
      <c r="D252" s="302">
        <v>3803.25</v>
      </c>
      <c r="E252" s="302">
        <v>3726.5</v>
      </c>
      <c r="F252" s="302">
        <v>3673.25</v>
      </c>
      <c r="G252" s="302">
        <v>3596.5</v>
      </c>
      <c r="H252" s="302">
        <v>3856.5</v>
      </c>
      <c r="I252" s="302">
        <v>3933.25</v>
      </c>
      <c r="J252" s="302">
        <v>3986.5</v>
      </c>
      <c r="K252" s="301">
        <v>3880</v>
      </c>
      <c r="L252" s="301">
        <v>3750</v>
      </c>
      <c r="M252" s="301">
        <v>4.5837500000000002</v>
      </c>
      <c r="N252" s="1"/>
      <c r="O252" s="1"/>
    </row>
    <row r="253" spans="1:15" ht="12.75" customHeight="1">
      <c r="A253" s="30">
        <v>243</v>
      </c>
      <c r="B253" s="311" t="s">
        <v>134</v>
      </c>
      <c r="C253" s="301">
        <v>1463.25</v>
      </c>
      <c r="D253" s="302">
        <v>1465.75</v>
      </c>
      <c r="E253" s="302">
        <v>1454.5</v>
      </c>
      <c r="F253" s="302">
        <v>1445.75</v>
      </c>
      <c r="G253" s="302">
        <v>1434.5</v>
      </c>
      <c r="H253" s="302">
        <v>1474.5</v>
      </c>
      <c r="I253" s="302">
        <v>1485.75</v>
      </c>
      <c r="J253" s="302">
        <v>1494.5</v>
      </c>
      <c r="K253" s="301">
        <v>1477</v>
      </c>
      <c r="L253" s="301">
        <v>1457</v>
      </c>
      <c r="M253" s="301">
        <v>50.600380000000001</v>
      </c>
      <c r="N253" s="1"/>
      <c r="O253" s="1"/>
    </row>
    <row r="254" spans="1:15" ht="12.75" customHeight="1">
      <c r="A254" s="30">
        <v>244</v>
      </c>
      <c r="B254" s="311" t="s">
        <v>401</v>
      </c>
      <c r="C254" s="301">
        <v>507.55</v>
      </c>
      <c r="D254" s="302">
        <v>506.34999999999997</v>
      </c>
      <c r="E254" s="302">
        <v>503.69999999999993</v>
      </c>
      <c r="F254" s="302">
        <v>499.84999999999997</v>
      </c>
      <c r="G254" s="302">
        <v>497.19999999999993</v>
      </c>
      <c r="H254" s="302">
        <v>510.19999999999993</v>
      </c>
      <c r="I254" s="302">
        <v>512.84999999999991</v>
      </c>
      <c r="J254" s="302">
        <v>516.69999999999993</v>
      </c>
      <c r="K254" s="301">
        <v>509</v>
      </c>
      <c r="L254" s="301">
        <v>502.5</v>
      </c>
      <c r="M254" s="301">
        <v>3.0846100000000001</v>
      </c>
      <c r="N254" s="1"/>
      <c r="O254" s="1"/>
    </row>
    <row r="255" spans="1:15" ht="12.75" customHeight="1">
      <c r="A255" s="30">
        <v>245</v>
      </c>
      <c r="B255" s="311" t="s">
        <v>402</v>
      </c>
      <c r="C255" s="301">
        <v>647.79999999999995</v>
      </c>
      <c r="D255" s="302">
        <v>652.19999999999993</v>
      </c>
      <c r="E255" s="302">
        <v>640.39999999999986</v>
      </c>
      <c r="F255" s="302">
        <v>632.99999999999989</v>
      </c>
      <c r="G255" s="302">
        <v>621.19999999999982</v>
      </c>
      <c r="H255" s="302">
        <v>659.59999999999991</v>
      </c>
      <c r="I255" s="302">
        <v>671.39999999999986</v>
      </c>
      <c r="J255" s="302">
        <v>678.8</v>
      </c>
      <c r="K255" s="301">
        <v>664</v>
      </c>
      <c r="L255" s="301">
        <v>644.79999999999995</v>
      </c>
      <c r="M255" s="301">
        <v>1.7601500000000001</v>
      </c>
      <c r="N255" s="1"/>
      <c r="O255" s="1"/>
    </row>
    <row r="256" spans="1:15" ht="12.75" customHeight="1">
      <c r="A256" s="30">
        <v>246</v>
      </c>
      <c r="B256" s="311" t="s">
        <v>131</v>
      </c>
      <c r="C256" s="301">
        <v>1615.2</v>
      </c>
      <c r="D256" s="302">
        <v>1619.3</v>
      </c>
      <c r="E256" s="302">
        <v>1599.8999999999999</v>
      </c>
      <c r="F256" s="302">
        <v>1584.6</v>
      </c>
      <c r="G256" s="302">
        <v>1565.1999999999998</v>
      </c>
      <c r="H256" s="302">
        <v>1634.6</v>
      </c>
      <c r="I256" s="302">
        <v>1654</v>
      </c>
      <c r="J256" s="302">
        <v>1669.3</v>
      </c>
      <c r="K256" s="301">
        <v>1638.7</v>
      </c>
      <c r="L256" s="301">
        <v>1604</v>
      </c>
      <c r="M256" s="301">
        <v>7.4727499999999996</v>
      </c>
      <c r="N256" s="1"/>
      <c r="O256" s="1"/>
    </row>
    <row r="257" spans="1:15" ht="12.75" customHeight="1">
      <c r="A257" s="30">
        <v>247</v>
      </c>
      <c r="B257" s="311" t="s">
        <v>264</v>
      </c>
      <c r="C257" s="301">
        <v>896.9</v>
      </c>
      <c r="D257" s="302">
        <v>894.86666666666667</v>
      </c>
      <c r="E257" s="302">
        <v>883.13333333333333</v>
      </c>
      <c r="F257" s="302">
        <v>869.36666666666667</v>
      </c>
      <c r="G257" s="302">
        <v>857.63333333333333</v>
      </c>
      <c r="H257" s="302">
        <v>908.63333333333333</v>
      </c>
      <c r="I257" s="302">
        <v>920.36666666666667</v>
      </c>
      <c r="J257" s="302">
        <v>934.13333333333333</v>
      </c>
      <c r="K257" s="301">
        <v>906.6</v>
      </c>
      <c r="L257" s="301">
        <v>881.1</v>
      </c>
      <c r="M257" s="301">
        <v>4.0454100000000004</v>
      </c>
      <c r="N257" s="1"/>
      <c r="O257" s="1"/>
    </row>
    <row r="258" spans="1:15" ht="12.75" customHeight="1">
      <c r="A258" s="30">
        <v>248</v>
      </c>
      <c r="B258" s="311" t="s">
        <v>403</v>
      </c>
      <c r="C258" s="301">
        <v>1556.45</v>
      </c>
      <c r="D258" s="302">
        <v>1560.0833333333333</v>
      </c>
      <c r="E258" s="302">
        <v>1540.3166666666666</v>
      </c>
      <c r="F258" s="302">
        <v>1524.1833333333334</v>
      </c>
      <c r="G258" s="302">
        <v>1504.4166666666667</v>
      </c>
      <c r="H258" s="302">
        <v>1576.2166666666665</v>
      </c>
      <c r="I258" s="302">
        <v>1595.9833333333333</v>
      </c>
      <c r="J258" s="302">
        <v>1612.1166666666663</v>
      </c>
      <c r="K258" s="301">
        <v>1579.85</v>
      </c>
      <c r="L258" s="301">
        <v>1543.95</v>
      </c>
      <c r="M258" s="301">
        <v>2.7222</v>
      </c>
      <c r="N258" s="1"/>
      <c r="O258" s="1"/>
    </row>
    <row r="259" spans="1:15" ht="12.75" customHeight="1">
      <c r="A259" s="30">
        <v>249</v>
      </c>
      <c r="B259" s="311" t="s">
        <v>404</v>
      </c>
      <c r="C259" s="301">
        <v>2122.4499999999998</v>
      </c>
      <c r="D259" s="302">
        <v>2104.1333333333332</v>
      </c>
      <c r="E259" s="302">
        <v>2070.5166666666664</v>
      </c>
      <c r="F259" s="302">
        <v>2018.583333333333</v>
      </c>
      <c r="G259" s="302">
        <v>1984.9666666666662</v>
      </c>
      <c r="H259" s="302">
        <v>2156.0666666666666</v>
      </c>
      <c r="I259" s="302">
        <v>2189.6833333333334</v>
      </c>
      <c r="J259" s="302">
        <v>2241.6166666666668</v>
      </c>
      <c r="K259" s="301">
        <v>2137.75</v>
      </c>
      <c r="L259" s="301">
        <v>2052.1999999999998</v>
      </c>
      <c r="M259" s="301">
        <v>1.2467200000000001</v>
      </c>
      <c r="N259" s="1"/>
      <c r="O259" s="1"/>
    </row>
    <row r="260" spans="1:15" ht="12.75" customHeight="1">
      <c r="A260" s="30">
        <v>250</v>
      </c>
      <c r="B260" s="311" t="s">
        <v>405</v>
      </c>
      <c r="C260" s="301">
        <v>420.35</v>
      </c>
      <c r="D260" s="302">
        <v>418.9666666666667</v>
      </c>
      <c r="E260" s="302">
        <v>412.63333333333338</v>
      </c>
      <c r="F260" s="302">
        <v>404.91666666666669</v>
      </c>
      <c r="G260" s="302">
        <v>398.58333333333337</v>
      </c>
      <c r="H260" s="302">
        <v>426.68333333333339</v>
      </c>
      <c r="I260" s="302">
        <v>433.01666666666665</v>
      </c>
      <c r="J260" s="302">
        <v>440.73333333333341</v>
      </c>
      <c r="K260" s="301">
        <v>425.3</v>
      </c>
      <c r="L260" s="301">
        <v>411.25</v>
      </c>
      <c r="M260" s="301">
        <v>2.1620900000000001</v>
      </c>
      <c r="N260" s="1"/>
      <c r="O260" s="1"/>
    </row>
    <row r="261" spans="1:15" ht="12.75" customHeight="1">
      <c r="A261" s="30">
        <v>251</v>
      </c>
      <c r="B261" s="311" t="s">
        <v>406</v>
      </c>
      <c r="C261" s="301">
        <v>302.55</v>
      </c>
      <c r="D261" s="302">
        <v>305.88333333333338</v>
      </c>
      <c r="E261" s="302">
        <v>296.86666666666679</v>
      </c>
      <c r="F261" s="302">
        <v>291.18333333333339</v>
      </c>
      <c r="G261" s="302">
        <v>282.1666666666668</v>
      </c>
      <c r="H261" s="302">
        <v>311.56666666666678</v>
      </c>
      <c r="I261" s="302">
        <v>320.58333333333331</v>
      </c>
      <c r="J261" s="302">
        <v>326.26666666666677</v>
      </c>
      <c r="K261" s="301">
        <v>314.89999999999998</v>
      </c>
      <c r="L261" s="301">
        <v>300.2</v>
      </c>
      <c r="M261" s="301">
        <v>17.217549999999999</v>
      </c>
      <c r="N261" s="1"/>
      <c r="O261" s="1"/>
    </row>
    <row r="262" spans="1:15" ht="12.75" customHeight="1">
      <c r="A262" s="30">
        <v>252</v>
      </c>
      <c r="B262" s="311" t="s">
        <v>407</v>
      </c>
      <c r="C262" s="301">
        <v>61</v>
      </c>
      <c r="D262" s="302">
        <v>60.866666666666674</v>
      </c>
      <c r="E262" s="302">
        <v>58.83333333333335</v>
      </c>
      <c r="F262" s="302">
        <v>56.666666666666679</v>
      </c>
      <c r="G262" s="302">
        <v>54.633333333333354</v>
      </c>
      <c r="H262" s="302">
        <v>63.033333333333346</v>
      </c>
      <c r="I262" s="302">
        <v>65.066666666666677</v>
      </c>
      <c r="J262" s="302">
        <v>67.233333333333348</v>
      </c>
      <c r="K262" s="301">
        <v>62.9</v>
      </c>
      <c r="L262" s="301">
        <v>58.7</v>
      </c>
      <c r="M262" s="301">
        <v>2.2104699999999999</v>
      </c>
      <c r="N262" s="1"/>
      <c r="O262" s="1"/>
    </row>
    <row r="263" spans="1:15" ht="12.75" customHeight="1">
      <c r="A263" s="30">
        <v>253</v>
      </c>
      <c r="B263" s="311" t="s">
        <v>265</v>
      </c>
      <c r="C263" s="301">
        <v>216.2</v>
      </c>
      <c r="D263" s="302">
        <v>216.21666666666667</v>
      </c>
      <c r="E263" s="302">
        <v>211.43333333333334</v>
      </c>
      <c r="F263" s="302">
        <v>206.66666666666666</v>
      </c>
      <c r="G263" s="302">
        <v>201.88333333333333</v>
      </c>
      <c r="H263" s="302">
        <v>220.98333333333335</v>
      </c>
      <c r="I263" s="302">
        <v>225.76666666666671</v>
      </c>
      <c r="J263" s="302">
        <v>230.53333333333336</v>
      </c>
      <c r="K263" s="301">
        <v>221</v>
      </c>
      <c r="L263" s="301">
        <v>211.45</v>
      </c>
      <c r="M263" s="301">
        <v>4.7894500000000004</v>
      </c>
      <c r="N263" s="1"/>
      <c r="O263" s="1"/>
    </row>
    <row r="264" spans="1:15" ht="12.75" customHeight="1">
      <c r="A264" s="30">
        <v>254</v>
      </c>
      <c r="B264" s="311" t="s">
        <v>139</v>
      </c>
      <c r="C264" s="301">
        <v>576.04999999999995</v>
      </c>
      <c r="D264" s="302">
        <v>575.44999999999993</v>
      </c>
      <c r="E264" s="302">
        <v>569.74999999999989</v>
      </c>
      <c r="F264" s="302">
        <v>563.44999999999993</v>
      </c>
      <c r="G264" s="302">
        <v>557.74999999999989</v>
      </c>
      <c r="H264" s="302">
        <v>581.74999999999989</v>
      </c>
      <c r="I264" s="302">
        <v>587.44999999999993</v>
      </c>
      <c r="J264" s="302">
        <v>593.74999999999989</v>
      </c>
      <c r="K264" s="301">
        <v>581.15</v>
      </c>
      <c r="L264" s="301">
        <v>569.15</v>
      </c>
      <c r="M264" s="301">
        <v>33.340269999999997</v>
      </c>
      <c r="N264" s="1"/>
      <c r="O264" s="1"/>
    </row>
    <row r="265" spans="1:15" ht="12.75" customHeight="1">
      <c r="A265" s="30">
        <v>255</v>
      </c>
      <c r="B265" s="311" t="s">
        <v>408</v>
      </c>
      <c r="C265" s="301">
        <v>120.95</v>
      </c>
      <c r="D265" s="302">
        <v>121.56666666666666</v>
      </c>
      <c r="E265" s="302">
        <v>116.88333333333333</v>
      </c>
      <c r="F265" s="302">
        <v>112.81666666666666</v>
      </c>
      <c r="G265" s="302">
        <v>108.13333333333333</v>
      </c>
      <c r="H265" s="302">
        <v>125.63333333333333</v>
      </c>
      <c r="I265" s="302">
        <v>130.31666666666666</v>
      </c>
      <c r="J265" s="302">
        <v>134.38333333333333</v>
      </c>
      <c r="K265" s="301">
        <v>126.25</v>
      </c>
      <c r="L265" s="301">
        <v>117.5</v>
      </c>
      <c r="M265" s="301">
        <v>92.864649999999997</v>
      </c>
      <c r="N265" s="1"/>
      <c r="O265" s="1"/>
    </row>
    <row r="266" spans="1:15" ht="12.75" customHeight="1">
      <c r="A266" s="30">
        <v>256</v>
      </c>
      <c r="B266" s="311" t="s">
        <v>409</v>
      </c>
      <c r="C266" s="301">
        <v>103.1</v>
      </c>
      <c r="D266" s="302">
        <v>102.03333333333335</v>
      </c>
      <c r="E266" s="302">
        <v>99.866666666666688</v>
      </c>
      <c r="F266" s="302">
        <v>96.63333333333334</v>
      </c>
      <c r="G266" s="302">
        <v>94.466666666666683</v>
      </c>
      <c r="H266" s="302">
        <v>105.26666666666669</v>
      </c>
      <c r="I266" s="302">
        <v>107.43333333333335</v>
      </c>
      <c r="J266" s="302">
        <v>110.6666666666667</v>
      </c>
      <c r="K266" s="301">
        <v>104.2</v>
      </c>
      <c r="L266" s="301">
        <v>98.8</v>
      </c>
      <c r="M266" s="301">
        <v>19.332280000000001</v>
      </c>
      <c r="N266" s="1"/>
      <c r="O266" s="1"/>
    </row>
    <row r="267" spans="1:15" ht="12.75" customHeight="1">
      <c r="A267" s="30">
        <v>257</v>
      </c>
      <c r="B267" s="311" t="s">
        <v>138</v>
      </c>
      <c r="C267" s="301">
        <v>340.7</v>
      </c>
      <c r="D267" s="302">
        <v>336.11666666666662</v>
      </c>
      <c r="E267" s="302">
        <v>330.28333333333325</v>
      </c>
      <c r="F267" s="302">
        <v>319.86666666666662</v>
      </c>
      <c r="G267" s="302">
        <v>314.03333333333325</v>
      </c>
      <c r="H267" s="302">
        <v>346.53333333333325</v>
      </c>
      <c r="I267" s="302">
        <v>352.36666666666662</v>
      </c>
      <c r="J267" s="302">
        <v>362.78333333333325</v>
      </c>
      <c r="K267" s="301">
        <v>341.95</v>
      </c>
      <c r="L267" s="301">
        <v>325.7</v>
      </c>
      <c r="M267" s="301">
        <v>77.540040000000005</v>
      </c>
      <c r="N267" s="1"/>
      <c r="O267" s="1"/>
    </row>
    <row r="268" spans="1:15" ht="12.75" customHeight="1">
      <c r="A268" s="30">
        <v>258</v>
      </c>
      <c r="B268" s="311" t="s">
        <v>140</v>
      </c>
      <c r="C268" s="301">
        <v>513.4</v>
      </c>
      <c r="D268" s="302">
        <v>516.56666666666672</v>
      </c>
      <c r="E268" s="302">
        <v>503.13333333333344</v>
      </c>
      <c r="F268" s="302">
        <v>492.86666666666673</v>
      </c>
      <c r="G268" s="302">
        <v>479.43333333333345</v>
      </c>
      <c r="H268" s="302">
        <v>526.83333333333348</v>
      </c>
      <c r="I268" s="302">
        <v>540.26666666666665</v>
      </c>
      <c r="J268" s="302">
        <v>550.53333333333342</v>
      </c>
      <c r="K268" s="301">
        <v>530</v>
      </c>
      <c r="L268" s="301">
        <v>506.3</v>
      </c>
      <c r="M268" s="301">
        <v>56.385420000000003</v>
      </c>
      <c r="N268" s="1"/>
      <c r="O268" s="1"/>
    </row>
    <row r="269" spans="1:15" ht="12.75" customHeight="1">
      <c r="A269" s="30">
        <v>259</v>
      </c>
      <c r="B269" s="311" t="s">
        <v>805</v>
      </c>
      <c r="C269" s="301">
        <v>487.85</v>
      </c>
      <c r="D269" s="302">
        <v>490.25</v>
      </c>
      <c r="E269" s="302">
        <v>483.6</v>
      </c>
      <c r="F269" s="302">
        <v>479.35</v>
      </c>
      <c r="G269" s="302">
        <v>472.70000000000005</v>
      </c>
      <c r="H269" s="302">
        <v>494.5</v>
      </c>
      <c r="I269" s="302">
        <v>501.15</v>
      </c>
      <c r="J269" s="302">
        <v>505.4</v>
      </c>
      <c r="K269" s="301">
        <v>496.9</v>
      </c>
      <c r="L269" s="301">
        <v>486</v>
      </c>
      <c r="M269" s="301">
        <v>1.6857599999999999</v>
      </c>
      <c r="N269" s="1"/>
      <c r="O269" s="1"/>
    </row>
    <row r="270" spans="1:15" ht="12.75" customHeight="1">
      <c r="A270" s="30">
        <v>260</v>
      </c>
      <c r="B270" s="311" t="s">
        <v>806</v>
      </c>
      <c r="C270" s="301">
        <v>346</v>
      </c>
      <c r="D270" s="302">
        <v>345.93333333333334</v>
      </c>
      <c r="E270" s="302">
        <v>343.06666666666666</v>
      </c>
      <c r="F270" s="302">
        <v>340.13333333333333</v>
      </c>
      <c r="G270" s="302">
        <v>337.26666666666665</v>
      </c>
      <c r="H270" s="302">
        <v>348.86666666666667</v>
      </c>
      <c r="I270" s="302">
        <v>351.73333333333335</v>
      </c>
      <c r="J270" s="302">
        <v>354.66666666666669</v>
      </c>
      <c r="K270" s="301">
        <v>348.8</v>
      </c>
      <c r="L270" s="301">
        <v>343</v>
      </c>
      <c r="M270" s="301">
        <v>0.17057</v>
      </c>
      <c r="N270" s="1"/>
      <c r="O270" s="1"/>
    </row>
    <row r="271" spans="1:15" ht="12.75" customHeight="1">
      <c r="A271" s="30">
        <v>261</v>
      </c>
      <c r="B271" s="311" t="s">
        <v>410</v>
      </c>
      <c r="C271" s="301">
        <v>566.04999999999995</v>
      </c>
      <c r="D271" s="302">
        <v>572.75</v>
      </c>
      <c r="E271" s="302">
        <v>548.54999999999995</v>
      </c>
      <c r="F271" s="302">
        <v>531.04999999999995</v>
      </c>
      <c r="G271" s="302">
        <v>506.84999999999991</v>
      </c>
      <c r="H271" s="302">
        <v>590.25</v>
      </c>
      <c r="I271" s="302">
        <v>614.45000000000005</v>
      </c>
      <c r="J271" s="302">
        <v>631.95000000000005</v>
      </c>
      <c r="K271" s="301">
        <v>596.95000000000005</v>
      </c>
      <c r="L271" s="301">
        <v>555.25</v>
      </c>
      <c r="M271" s="301">
        <v>5.6591500000000003</v>
      </c>
      <c r="N271" s="1"/>
      <c r="O271" s="1"/>
    </row>
    <row r="272" spans="1:15" ht="12.75" customHeight="1">
      <c r="A272" s="30">
        <v>262</v>
      </c>
      <c r="B272" s="311" t="s">
        <v>411</v>
      </c>
      <c r="C272" s="301">
        <v>153.44999999999999</v>
      </c>
      <c r="D272" s="302">
        <v>153.78333333333333</v>
      </c>
      <c r="E272" s="302">
        <v>152.76666666666665</v>
      </c>
      <c r="F272" s="302">
        <v>152.08333333333331</v>
      </c>
      <c r="G272" s="302">
        <v>151.06666666666663</v>
      </c>
      <c r="H272" s="302">
        <v>154.46666666666667</v>
      </c>
      <c r="I272" s="302">
        <v>155.48333333333338</v>
      </c>
      <c r="J272" s="302">
        <v>156.16666666666669</v>
      </c>
      <c r="K272" s="301">
        <v>154.80000000000001</v>
      </c>
      <c r="L272" s="301">
        <v>153.1</v>
      </c>
      <c r="M272" s="301">
        <v>1.98207</v>
      </c>
      <c r="N272" s="1"/>
      <c r="O272" s="1"/>
    </row>
    <row r="273" spans="1:15" ht="12.75" customHeight="1">
      <c r="A273" s="30">
        <v>263</v>
      </c>
      <c r="B273" s="311" t="s">
        <v>412</v>
      </c>
      <c r="C273" s="301">
        <v>504.35</v>
      </c>
      <c r="D273" s="302">
        <v>507.48333333333335</v>
      </c>
      <c r="E273" s="302">
        <v>498.11666666666667</v>
      </c>
      <c r="F273" s="302">
        <v>491.88333333333333</v>
      </c>
      <c r="G273" s="302">
        <v>482.51666666666665</v>
      </c>
      <c r="H273" s="302">
        <v>513.7166666666667</v>
      </c>
      <c r="I273" s="302">
        <v>523.08333333333348</v>
      </c>
      <c r="J273" s="302">
        <v>529.31666666666672</v>
      </c>
      <c r="K273" s="301">
        <v>516.85</v>
      </c>
      <c r="L273" s="301">
        <v>501.25</v>
      </c>
      <c r="M273" s="301">
        <v>1.3715299999999999</v>
      </c>
      <c r="N273" s="1"/>
      <c r="O273" s="1"/>
    </row>
    <row r="274" spans="1:15" ht="12.75" customHeight="1">
      <c r="A274" s="30">
        <v>264</v>
      </c>
      <c r="B274" s="311" t="s">
        <v>413</v>
      </c>
      <c r="C274" s="301">
        <v>1169.4000000000001</v>
      </c>
      <c r="D274" s="302">
        <v>1175.1166666666668</v>
      </c>
      <c r="E274" s="302">
        <v>1160.2833333333335</v>
      </c>
      <c r="F274" s="302">
        <v>1151.1666666666667</v>
      </c>
      <c r="G274" s="302">
        <v>1136.3333333333335</v>
      </c>
      <c r="H274" s="302">
        <v>1184.2333333333336</v>
      </c>
      <c r="I274" s="302">
        <v>1199.0666666666666</v>
      </c>
      <c r="J274" s="302">
        <v>1208.1833333333336</v>
      </c>
      <c r="K274" s="301">
        <v>1189.95</v>
      </c>
      <c r="L274" s="301">
        <v>1166</v>
      </c>
      <c r="M274" s="301">
        <v>1.2065900000000001</v>
      </c>
      <c r="N274" s="1"/>
      <c r="O274" s="1"/>
    </row>
    <row r="275" spans="1:15" ht="12.75" customHeight="1">
      <c r="A275" s="30">
        <v>265</v>
      </c>
      <c r="B275" s="311" t="s">
        <v>414</v>
      </c>
      <c r="C275" s="301">
        <v>230.95</v>
      </c>
      <c r="D275" s="302">
        <v>230.61666666666667</v>
      </c>
      <c r="E275" s="302">
        <v>225.73333333333335</v>
      </c>
      <c r="F275" s="302">
        <v>220.51666666666668</v>
      </c>
      <c r="G275" s="302">
        <v>215.63333333333335</v>
      </c>
      <c r="H275" s="302">
        <v>235.83333333333334</v>
      </c>
      <c r="I275" s="302">
        <v>240.71666666666667</v>
      </c>
      <c r="J275" s="302">
        <v>245.93333333333334</v>
      </c>
      <c r="K275" s="301">
        <v>235.5</v>
      </c>
      <c r="L275" s="301">
        <v>225.4</v>
      </c>
      <c r="M275" s="301">
        <v>1.6827000000000001</v>
      </c>
      <c r="N275" s="1"/>
      <c r="O275" s="1"/>
    </row>
    <row r="276" spans="1:15" ht="12.75" customHeight="1">
      <c r="A276" s="30">
        <v>266</v>
      </c>
      <c r="B276" s="311" t="s">
        <v>415</v>
      </c>
      <c r="C276" s="301">
        <v>524.45000000000005</v>
      </c>
      <c r="D276" s="302">
        <v>519.16666666666663</v>
      </c>
      <c r="E276" s="302">
        <v>512.33333333333326</v>
      </c>
      <c r="F276" s="302">
        <v>500.21666666666664</v>
      </c>
      <c r="G276" s="302">
        <v>493.38333333333327</v>
      </c>
      <c r="H276" s="302">
        <v>531.2833333333333</v>
      </c>
      <c r="I276" s="302">
        <v>538.11666666666656</v>
      </c>
      <c r="J276" s="302">
        <v>550.23333333333323</v>
      </c>
      <c r="K276" s="301">
        <v>526</v>
      </c>
      <c r="L276" s="301">
        <v>507.05</v>
      </c>
      <c r="M276" s="301">
        <v>13.44232</v>
      </c>
      <c r="N276" s="1"/>
      <c r="O276" s="1"/>
    </row>
    <row r="277" spans="1:15" ht="12.75" customHeight="1">
      <c r="A277" s="30">
        <v>267</v>
      </c>
      <c r="B277" s="311" t="s">
        <v>416</v>
      </c>
      <c r="C277" s="301">
        <v>223.1</v>
      </c>
      <c r="D277" s="302">
        <v>223.33333333333334</v>
      </c>
      <c r="E277" s="302">
        <v>219.81666666666669</v>
      </c>
      <c r="F277" s="302">
        <v>216.53333333333336</v>
      </c>
      <c r="G277" s="302">
        <v>213.01666666666671</v>
      </c>
      <c r="H277" s="302">
        <v>226.61666666666667</v>
      </c>
      <c r="I277" s="302">
        <v>230.13333333333333</v>
      </c>
      <c r="J277" s="302">
        <v>233.41666666666666</v>
      </c>
      <c r="K277" s="301">
        <v>226.85</v>
      </c>
      <c r="L277" s="301">
        <v>220.05</v>
      </c>
      <c r="M277" s="301">
        <v>2.2963</v>
      </c>
      <c r="N277" s="1"/>
      <c r="O277" s="1"/>
    </row>
    <row r="278" spans="1:15" ht="12.75" customHeight="1">
      <c r="A278" s="30">
        <v>268</v>
      </c>
      <c r="B278" s="311" t="s">
        <v>417</v>
      </c>
      <c r="C278" s="301">
        <v>932.75</v>
      </c>
      <c r="D278" s="302">
        <v>928.35</v>
      </c>
      <c r="E278" s="302">
        <v>920.75</v>
      </c>
      <c r="F278" s="302">
        <v>908.75</v>
      </c>
      <c r="G278" s="302">
        <v>901.15</v>
      </c>
      <c r="H278" s="302">
        <v>940.35</v>
      </c>
      <c r="I278" s="302">
        <v>947.95000000000016</v>
      </c>
      <c r="J278" s="302">
        <v>959.95</v>
      </c>
      <c r="K278" s="301">
        <v>935.95</v>
      </c>
      <c r="L278" s="301">
        <v>916.35</v>
      </c>
      <c r="M278" s="301">
        <v>0.78683000000000003</v>
      </c>
      <c r="N278" s="1"/>
      <c r="O278" s="1"/>
    </row>
    <row r="279" spans="1:15" ht="12.75" customHeight="1">
      <c r="A279" s="30">
        <v>269</v>
      </c>
      <c r="B279" s="311" t="s">
        <v>418</v>
      </c>
      <c r="C279" s="301">
        <v>354.6</v>
      </c>
      <c r="D279" s="302">
        <v>356.15000000000003</v>
      </c>
      <c r="E279" s="302">
        <v>352.30000000000007</v>
      </c>
      <c r="F279" s="302">
        <v>350.00000000000006</v>
      </c>
      <c r="G279" s="302">
        <v>346.15000000000009</v>
      </c>
      <c r="H279" s="302">
        <v>358.45000000000005</v>
      </c>
      <c r="I279" s="302">
        <v>362.30000000000007</v>
      </c>
      <c r="J279" s="302">
        <v>364.6</v>
      </c>
      <c r="K279" s="301">
        <v>360</v>
      </c>
      <c r="L279" s="301">
        <v>353.85</v>
      </c>
      <c r="M279" s="301">
        <v>0.45923999999999998</v>
      </c>
      <c r="N279" s="1"/>
      <c r="O279" s="1"/>
    </row>
    <row r="280" spans="1:15" ht="12.75" customHeight="1">
      <c r="A280" s="30">
        <v>270</v>
      </c>
      <c r="B280" s="311" t="s">
        <v>807</v>
      </c>
      <c r="C280" s="301">
        <v>60.55</v>
      </c>
      <c r="D280" s="302">
        <v>60.6</v>
      </c>
      <c r="E280" s="302">
        <v>59.25</v>
      </c>
      <c r="F280" s="302">
        <v>57.949999999999996</v>
      </c>
      <c r="G280" s="302">
        <v>56.599999999999994</v>
      </c>
      <c r="H280" s="302">
        <v>61.900000000000006</v>
      </c>
      <c r="I280" s="302">
        <v>63.250000000000014</v>
      </c>
      <c r="J280" s="302">
        <v>64.550000000000011</v>
      </c>
      <c r="K280" s="301">
        <v>61.95</v>
      </c>
      <c r="L280" s="301">
        <v>59.3</v>
      </c>
      <c r="M280" s="301">
        <v>3.7895599999999998</v>
      </c>
      <c r="N280" s="1"/>
      <c r="O280" s="1"/>
    </row>
    <row r="281" spans="1:15" ht="12.75" customHeight="1">
      <c r="A281" s="30">
        <v>271</v>
      </c>
      <c r="B281" s="311" t="s">
        <v>419</v>
      </c>
      <c r="C281" s="301">
        <v>371.2</v>
      </c>
      <c r="D281" s="302">
        <v>373.84999999999997</v>
      </c>
      <c r="E281" s="302">
        <v>367.24999999999994</v>
      </c>
      <c r="F281" s="302">
        <v>363.29999999999995</v>
      </c>
      <c r="G281" s="302">
        <v>356.69999999999993</v>
      </c>
      <c r="H281" s="302">
        <v>377.79999999999995</v>
      </c>
      <c r="I281" s="302">
        <v>384.4</v>
      </c>
      <c r="J281" s="302">
        <v>388.34999999999997</v>
      </c>
      <c r="K281" s="301">
        <v>380.45</v>
      </c>
      <c r="L281" s="301">
        <v>369.9</v>
      </c>
      <c r="M281" s="301">
        <v>0.86711000000000005</v>
      </c>
      <c r="N281" s="1"/>
      <c r="O281" s="1"/>
    </row>
    <row r="282" spans="1:15" ht="12.75" customHeight="1">
      <c r="A282" s="30">
        <v>272</v>
      </c>
      <c r="B282" s="311" t="s">
        <v>420</v>
      </c>
      <c r="C282" s="301">
        <v>44.95</v>
      </c>
      <c r="D282" s="302">
        <v>45.116666666666674</v>
      </c>
      <c r="E282" s="302">
        <v>44.633333333333347</v>
      </c>
      <c r="F282" s="302">
        <v>44.31666666666667</v>
      </c>
      <c r="G282" s="302">
        <v>43.833333333333343</v>
      </c>
      <c r="H282" s="302">
        <v>45.433333333333351</v>
      </c>
      <c r="I282" s="302">
        <v>45.916666666666671</v>
      </c>
      <c r="J282" s="302">
        <v>46.233333333333356</v>
      </c>
      <c r="K282" s="301">
        <v>45.6</v>
      </c>
      <c r="L282" s="301">
        <v>44.8</v>
      </c>
      <c r="M282" s="301">
        <v>14.26355</v>
      </c>
      <c r="N282" s="1"/>
      <c r="O282" s="1"/>
    </row>
    <row r="283" spans="1:15" ht="12.75" customHeight="1">
      <c r="A283" s="30">
        <v>273</v>
      </c>
      <c r="B283" s="311" t="s">
        <v>421</v>
      </c>
      <c r="C283" s="301">
        <v>399.55</v>
      </c>
      <c r="D283" s="302">
        <v>402.90000000000003</v>
      </c>
      <c r="E283" s="302">
        <v>390.60000000000008</v>
      </c>
      <c r="F283" s="302">
        <v>381.65000000000003</v>
      </c>
      <c r="G283" s="302">
        <v>369.35000000000008</v>
      </c>
      <c r="H283" s="302">
        <v>411.85000000000008</v>
      </c>
      <c r="I283" s="302">
        <v>424.15000000000003</v>
      </c>
      <c r="J283" s="302">
        <v>433.10000000000008</v>
      </c>
      <c r="K283" s="301">
        <v>415.2</v>
      </c>
      <c r="L283" s="301">
        <v>393.95</v>
      </c>
      <c r="M283" s="301">
        <v>1.9755799999999999</v>
      </c>
      <c r="N283" s="1"/>
      <c r="O283" s="1"/>
    </row>
    <row r="284" spans="1:15" ht="12.75" customHeight="1">
      <c r="A284" s="30">
        <v>274</v>
      </c>
      <c r="B284" s="311" t="s">
        <v>141</v>
      </c>
      <c r="C284" s="301">
        <v>1642.45</v>
      </c>
      <c r="D284" s="302">
        <v>1646.0333333333335</v>
      </c>
      <c r="E284" s="302">
        <v>1633.116666666667</v>
      </c>
      <c r="F284" s="302">
        <v>1623.7833333333335</v>
      </c>
      <c r="G284" s="302">
        <v>1610.866666666667</v>
      </c>
      <c r="H284" s="302">
        <v>1655.366666666667</v>
      </c>
      <c r="I284" s="302">
        <v>1668.2833333333335</v>
      </c>
      <c r="J284" s="302">
        <v>1677.616666666667</v>
      </c>
      <c r="K284" s="301">
        <v>1658.95</v>
      </c>
      <c r="L284" s="301">
        <v>1636.7</v>
      </c>
      <c r="M284" s="301">
        <v>29.328299999999999</v>
      </c>
      <c r="N284" s="1"/>
      <c r="O284" s="1"/>
    </row>
    <row r="285" spans="1:15" ht="12.75" customHeight="1">
      <c r="A285" s="30">
        <v>275</v>
      </c>
      <c r="B285" s="311" t="s">
        <v>788</v>
      </c>
      <c r="C285" s="301">
        <v>1146.95</v>
      </c>
      <c r="D285" s="302">
        <v>1148.5666666666666</v>
      </c>
      <c r="E285" s="302">
        <v>1134.3833333333332</v>
      </c>
      <c r="F285" s="302">
        <v>1121.8166666666666</v>
      </c>
      <c r="G285" s="302">
        <v>1107.6333333333332</v>
      </c>
      <c r="H285" s="302">
        <v>1161.1333333333332</v>
      </c>
      <c r="I285" s="302">
        <v>1175.3166666666666</v>
      </c>
      <c r="J285" s="302">
        <v>1187.8833333333332</v>
      </c>
      <c r="K285" s="301">
        <v>1162.75</v>
      </c>
      <c r="L285" s="301">
        <v>1136</v>
      </c>
      <c r="M285" s="301">
        <v>1.4551400000000001</v>
      </c>
      <c r="N285" s="1"/>
      <c r="O285" s="1"/>
    </row>
    <row r="286" spans="1:15" ht="12.75" customHeight="1">
      <c r="A286" s="30">
        <v>276</v>
      </c>
      <c r="B286" s="311" t="s">
        <v>142</v>
      </c>
      <c r="C286" s="301">
        <v>69.05</v>
      </c>
      <c r="D286" s="302">
        <v>69.083333333333329</v>
      </c>
      <c r="E286" s="302">
        <v>68.516666666666652</v>
      </c>
      <c r="F286" s="302">
        <v>67.98333333333332</v>
      </c>
      <c r="G286" s="302">
        <v>67.416666666666643</v>
      </c>
      <c r="H286" s="302">
        <v>69.61666666666666</v>
      </c>
      <c r="I286" s="302">
        <v>70.183333333333351</v>
      </c>
      <c r="J286" s="302">
        <v>70.716666666666669</v>
      </c>
      <c r="K286" s="301">
        <v>69.650000000000006</v>
      </c>
      <c r="L286" s="301">
        <v>68.55</v>
      </c>
      <c r="M286" s="301">
        <v>36.293939999999999</v>
      </c>
      <c r="N286" s="1"/>
      <c r="O286" s="1"/>
    </row>
    <row r="287" spans="1:15" ht="12.75" customHeight="1">
      <c r="A287" s="30">
        <v>277</v>
      </c>
      <c r="B287" s="311" t="s">
        <v>147</v>
      </c>
      <c r="C287" s="301">
        <v>3087.6</v>
      </c>
      <c r="D287" s="302">
        <v>3110.8666666666668</v>
      </c>
      <c r="E287" s="302">
        <v>3043.8333333333335</v>
      </c>
      <c r="F287" s="302">
        <v>3000.0666666666666</v>
      </c>
      <c r="G287" s="302">
        <v>2933.0333333333333</v>
      </c>
      <c r="H287" s="302">
        <v>3154.6333333333337</v>
      </c>
      <c r="I287" s="302">
        <v>3221.6666666666665</v>
      </c>
      <c r="J287" s="302">
        <v>3265.4333333333338</v>
      </c>
      <c r="K287" s="301">
        <v>3177.9</v>
      </c>
      <c r="L287" s="301">
        <v>3067.1</v>
      </c>
      <c r="M287" s="301">
        <v>3.4999099999999999</v>
      </c>
      <c r="N287" s="1"/>
      <c r="O287" s="1"/>
    </row>
    <row r="288" spans="1:15" ht="12.75" customHeight="1">
      <c r="A288" s="30">
        <v>278</v>
      </c>
      <c r="B288" s="311" t="s">
        <v>144</v>
      </c>
      <c r="C288" s="301">
        <v>325.2</v>
      </c>
      <c r="D288" s="302">
        <v>325.33333333333331</v>
      </c>
      <c r="E288" s="302">
        <v>323.06666666666661</v>
      </c>
      <c r="F288" s="302">
        <v>320.93333333333328</v>
      </c>
      <c r="G288" s="302">
        <v>318.66666666666657</v>
      </c>
      <c r="H288" s="302">
        <v>327.46666666666664</v>
      </c>
      <c r="I288" s="302">
        <v>329.73333333333341</v>
      </c>
      <c r="J288" s="302">
        <v>331.86666666666667</v>
      </c>
      <c r="K288" s="301">
        <v>327.60000000000002</v>
      </c>
      <c r="L288" s="301">
        <v>323.2</v>
      </c>
      <c r="M288" s="301">
        <v>15.2498</v>
      </c>
      <c r="N288" s="1"/>
      <c r="O288" s="1"/>
    </row>
    <row r="289" spans="1:15" ht="12.75" customHeight="1">
      <c r="A289" s="30">
        <v>279</v>
      </c>
      <c r="B289" s="311" t="s">
        <v>422</v>
      </c>
      <c r="C289" s="301">
        <v>8899.4500000000007</v>
      </c>
      <c r="D289" s="302">
        <v>8909.4833333333336</v>
      </c>
      <c r="E289" s="302">
        <v>8840.9666666666672</v>
      </c>
      <c r="F289" s="302">
        <v>8782.4833333333336</v>
      </c>
      <c r="G289" s="302">
        <v>8713.9666666666672</v>
      </c>
      <c r="H289" s="302">
        <v>8967.9666666666672</v>
      </c>
      <c r="I289" s="302">
        <v>9036.4833333333336</v>
      </c>
      <c r="J289" s="302">
        <v>9094.9666666666672</v>
      </c>
      <c r="K289" s="301">
        <v>8978</v>
      </c>
      <c r="L289" s="301">
        <v>8851</v>
      </c>
      <c r="M289" s="301">
        <v>9.5200000000000007E-3</v>
      </c>
      <c r="N289" s="1"/>
      <c r="O289" s="1"/>
    </row>
    <row r="290" spans="1:15" ht="12.75" customHeight="1">
      <c r="A290" s="30">
        <v>280</v>
      </c>
      <c r="B290" s="311" t="s">
        <v>146</v>
      </c>
      <c r="C290" s="301">
        <v>4086.9</v>
      </c>
      <c r="D290" s="302">
        <v>4118.7166666666662</v>
      </c>
      <c r="E290" s="302">
        <v>4033.4333333333325</v>
      </c>
      <c r="F290" s="302">
        <v>3979.9666666666662</v>
      </c>
      <c r="G290" s="302">
        <v>3894.6833333333325</v>
      </c>
      <c r="H290" s="302">
        <v>4172.1833333333325</v>
      </c>
      <c r="I290" s="302">
        <v>4257.4666666666672</v>
      </c>
      <c r="J290" s="302">
        <v>4310.9333333333325</v>
      </c>
      <c r="K290" s="301">
        <v>4204</v>
      </c>
      <c r="L290" s="301">
        <v>4065.25</v>
      </c>
      <c r="M290" s="301">
        <v>3.8624399999999999</v>
      </c>
      <c r="N290" s="1"/>
      <c r="O290" s="1"/>
    </row>
    <row r="291" spans="1:15" ht="12.75" customHeight="1">
      <c r="A291" s="30">
        <v>281</v>
      </c>
      <c r="B291" s="311" t="s">
        <v>145</v>
      </c>
      <c r="C291" s="301">
        <v>1547.9</v>
      </c>
      <c r="D291" s="302">
        <v>1542.4333333333334</v>
      </c>
      <c r="E291" s="302">
        <v>1530.8666666666668</v>
      </c>
      <c r="F291" s="302">
        <v>1513.8333333333335</v>
      </c>
      <c r="G291" s="302">
        <v>1502.2666666666669</v>
      </c>
      <c r="H291" s="302">
        <v>1559.4666666666667</v>
      </c>
      <c r="I291" s="302">
        <v>1571.0333333333333</v>
      </c>
      <c r="J291" s="302">
        <v>1588.0666666666666</v>
      </c>
      <c r="K291" s="301">
        <v>1554</v>
      </c>
      <c r="L291" s="301">
        <v>1525.4</v>
      </c>
      <c r="M291" s="301">
        <v>14.801970000000001</v>
      </c>
      <c r="N291" s="1"/>
      <c r="O291" s="1"/>
    </row>
    <row r="292" spans="1:15" ht="12.75" customHeight="1">
      <c r="A292" s="30">
        <v>282</v>
      </c>
      <c r="B292" s="311" t="s">
        <v>1114</v>
      </c>
      <c r="C292" s="301">
        <v>337.15</v>
      </c>
      <c r="D292" s="302">
        <v>337.86666666666662</v>
      </c>
      <c r="E292" s="302">
        <v>331.28333333333325</v>
      </c>
      <c r="F292" s="302">
        <v>325.41666666666663</v>
      </c>
      <c r="G292" s="302">
        <v>318.83333333333326</v>
      </c>
      <c r="H292" s="302">
        <v>343.73333333333323</v>
      </c>
      <c r="I292" s="302">
        <v>350.31666666666661</v>
      </c>
      <c r="J292" s="302">
        <v>356.18333333333322</v>
      </c>
      <c r="K292" s="301">
        <v>344.45</v>
      </c>
      <c r="L292" s="301">
        <v>332</v>
      </c>
      <c r="M292" s="301">
        <v>2.5262199999999999</v>
      </c>
      <c r="N292" s="1"/>
      <c r="O292" s="1"/>
    </row>
    <row r="293" spans="1:15" ht="12.75" customHeight="1">
      <c r="A293" s="30">
        <v>283</v>
      </c>
      <c r="B293" s="311" t="s">
        <v>266</v>
      </c>
      <c r="C293" s="301">
        <v>466.6</v>
      </c>
      <c r="D293" s="302">
        <v>465.45</v>
      </c>
      <c r="E293" s="302">
        <v>461.29999999999995</v>
      </c>
      <c r="F293" s="302">
        <v>455.99999999999994</v>
      </c>
      <c r="G293" s="302">
        <v>451.84999999999991</v>
      </c>
      <c r="H293" s="302">
        <v>470.75</v>
      </c>
      <c r="I293" s="302">
        <v>474.9</v>
      </c>
      <c r="J293" s="302">
        <v>480.20000000000005</v>
      </c>
      <c r="K293" s="301">
        <v>469.6</v>
      </c>
      <c r="L293" s="301">
        <v>460.15</v>
      </c>
      <c r="M293" s="301">
        <v>6.4306000000000001</v>
      </c>
      <c r="N293" s="1"/>
      <c r="O293" s="1"/>
    </row>
    <row r="294" spans="1:15" ht="12.75" customHeight="1">
      <c r="A294" s="30">
        <v>284</v>
      </c>
      <c r="B294" s="311" t="s">
        <v>809</v>
      </c>
      <c r="C294" s="301">
        <v>287.64999999999998</v>
      </c>
      <c r="D294" s="302">
        <v>287.98333333333335</v>
      </c>
      <c r="E294" s="302">
        <v>283.9666666666667</v>
      </c>
      <c r="F294" s="302">
        <v>280.28333333333336</v>
      </c>
      <c r="G294" s="302">
        <v>276.26666666666671</v>
      </c>
      <c r="H294" s="302">
        <v>291.66666666666669</v>
      </c>
      <c r="I294" s="302">
        <v>295.68333333333334</v>
      </c>
      <c r="J294" s="302">
        <v>299.36666666666667</v>
      </c>
      <c r="K294" s="301">
        <v>292</v>
      </c>
      <c r="L294" s="301">
        <v>284.3</v>
      </c>
      <c r="M294" s="301">
        <v>4.8219900000000004</v>
      </c>
      <c r="N294" s="1"/>
      <c r="O294" s="1"/>
    </row>
    <row r="295" spans="1:15" ht="12.75" customHeight="1">
      <c r="A295" s="30">
        <v>285</v>
      </c>
      <c r="B295" s="311" t="s">
        <v>423</v>
      </c>
      <c r="C295" s="301">
        <v>3257.15</v>
      </c>
      <c r="D295" s="302">
        <v>3252.3666666666663</v>
      </c>
      <c r="E295" s="302">
        <v>3181.7333333333327</v>
      </c>
      <c r="F295" s="302">
        <v>3106.3166666666662</v>
      </c>
      <c r="G295" s="302">
        <v>3035.6833333333325</v>
      </c>
      <c r="H295" s="302">
        <v>3327.7833333333328</v>
      </c>
      <c r="I295" s="302">
        <v>3398.416666666667</v>
      </c>
      <c r="J295" s="302">
        <v>3473.833333333333</v>
      </c>
      <c r="K295" s="301">
        <v>3323</v>
      </c>
      <c r="L295" s="301">
        <v>3176.95</v>
      </c>
      <c r="M295" s="301">
        <v>1.0564899999999999</v>
      </c>
      <c r="N295" s="1"/>
      <c r="O295" s="1"/>
    </row>
    <row r="296" spans="1:15" ht="12.75" customHeight="1">
      <c r="A296" s="30">
        <v>286</v>
      </c>
      <c r="B296" s="311" t="s">
        <v>148</v>
      </c>
      <c r="C296" s="301">
        <v>620.65</v>
      </c>
      <c r="D296" s="302">
        <v>623.75</v>
      </c>
      <c r="E296" s="302">
        <v>614.9</v>
      </c>
      <c r="F296" s="302">
        <v>609.15</v>
      </c>
      <c r="G296" s="302">
        <v>600.29999999999995</v>
      </c>
      <c r="H296" s="302">
        <v>629.5</v>
      </c>
      <c r="I296" s="302">
        <v>638.34999999999991</v>
      </c>
      <c r="J296" s="302">
        <v>644.1</v>
      </c>
      <c r="K296" s="301">
        <v>632.6</v>
      </c>
      <c r="L296" s="301">
        <v>618</v>
      </c>
      <c r="M296" s="301">
        <v>5.8586799999999997</v>
      </c>
      <c r="N296" s="1"/>
      <c r="O296" s="1"/>
    </row>
    <row r="297" spans="1:15" ht="12.75" customHeight="1">
      <c r="A297" s="30">
        <v>287</v>
      </c>
      <c r="B297" s="311" t="s">
        <v>424</v>
      </c>
      <c r="C297" s="301">
        <v>1810.6</v>
      </c>
      <c r="D297" s="302">
        <v>1817.5666666666666</v>
      </c>
      <c r="E297" s="302">
        <v>1783.0333333333333</v>
      </c>
      <c r="F297" s="302">
        <v>1755.4666666666667</v>
      </c>
      <c r="G297" s="302">
        <v>1720.9333333333334</v>
      </c>
      <c r="H297" s="302">
        <v>1845.1333333333332</v>
      </c>
      <c r="I297" s="302">
        <v>1879.6666666666665</v>
      </c>
      <c r="J297" s="302">
        <v>1907.2333333333331</v>
      </c>
      <c r="K297" s="301">
        <v>1852.1</v>
      </c>
      <c r="L297" s="301">
        <v>1790</v>
      </c>
      <c r="M297" s="301">
        <v>0.2586</v>
      </c>
      <c r="N297" s="1"/>
      <c r="O297" s="1"/>
    </row>
    <row r="298" spans="1:15" ht="12.75" customHeight="1">
      <c r="A298" s="30">
        <v>288</v>
      </c>
      <c r="B298" s="311" t="s">
        <v>425</v>
      </c>
      <c r="C298" s="301">
        <v>39.85</v>
      </c>
      <c r="D298" s="302">
        <v>39.81666666666667</v>
      </c>
      <c r="E298" s="302">
        <v>37.833333333333343</v>
      </c>
      <c r="F298" s="302">
        <v>35.81666666666667</v>
      </c>
      <c r="G298" s="302">
        <v>33.833333333333343</v>
      </c>
      <c r="H298" s="302">
        <v>41.833333333333343</v>
      </c>
      <c r="I298" s="302">
        <v>43.816666666666677</v>
      </c>
      <c r="J298" s="302">
        <v>45.833333333333343</v>
      </c>
      <c r="K298" s="301">
        <v>41.8</v>
      </c>
      <c r="L298" s="301">
        <v>37.799999999999997</v>
      </c>
      <c r="M298" s="301">
        <v>85.39546</v>
      </c>
      <c r="N298" s="1"/>
      <c r="O298" s="1"/>
    </row>
    <row r="299" spans="1:15" ht="12.75" customHeight="1">
      <c r="A299" s="30">
        <v>289</v>
      </c>
      <c r="B299" s="311" t="s">
        <v>426</v>
      </c>
      <c r="C299" s="301">
        <v>142.5</v>
      </c>
      <c r="D299" s="302">
        <v>143.08333333333334</v>
      </c>
      <c r="E299" s="302">
        <v>140.86666666666667</v>
      </c>
      <c r="F299" s="302">
        <v>139.23333333333332</v>
      </c>
      <c r="G299" s="302">
        <v>137.01666666666665</v>
      </c>
      <c r="H299" s="302">
        <v>144.7166666666667</v>
      </c>
      <c r="I299" s="302">
        <v>146.93333333333334</v>
      </c>
      <c r="J299" s="302">
        <v>148.56666666666672</v>
      </c>
      <c r="K299" s="301">
        <v>145.30000000000001</v>
      </c>
      <c r="L299" s="301">
        <v>141.44999999999999</v>
      </c>
      <c r="M299" s="301">
        <v>1.1542600000000001</v>
      </c>
      <c r="N299" s="1"/>
      <c r="O299" s="1"/>
    </row>
    <row r="300" spans="1:15" ht="12.75" customHeight="1">
      <c r="A300" s="30">
        <v>290</v>
      </c>
      <c r="B300" s="311" t="s">
        <v>160</v>
      </c>
      <c r="C300" s="301">
        <v>71523.75</v>
      </c>
      <c r="D300" s="302">
        <v>71557.916666666672</v>
      </c>
      <c r="E300" s="302">
        <v>71115.833333333343</v>
      </c>
      <c r="F300" s="302">
        <v>70707.916666666672</v>
      </c>
      <c r="G300" s="302">
        <v>70265.833333333343</v>
      </c>
      <c r="H300" s="302">
        <v>71965.833333333343</v>
      </c>
      <c r="I300" s="302">
        <v>72407.916666666686</v>
      </c>
      <c r="J300" s="302">
        <v>72815.833333333343</v>
      </c>
      <c r="K300" s="301">
        <v>72000</v>
      </c>
      <c r="L300" s="301">
        <v>71150</v>
      </c>
      <c r="M300" s="301">
        <v>6.071E-2</v>
      </c>
      <c r="N300" s="1"/>
      <c r="O300" s="1"/>
    </row>
    <row r="301" spans="1:15" ht="12.75" customHeight="1">
      <c r="A301" s="30">
        <v>291</v>
      </c>
      <c r="B301" s="311" t="s">
        <v>1115</v>
      </c>
      <c r="C301" s="301">
        <v>1245.1500000000001</v>
      </c>
      <c r="D301" s="302">
        <v>1266.7333333333333</v>
      </c>
      <c r="E301" s="302">
        <v>1193.4666666666667</v>
      </c>
      <c r="F301" s="302">
        <v>1141.7833333333333</v>
      </c>
      <c r="G301" s="302">
        <v>1068.5166666666667</v>
      </c>
      <c r="H301" s="302">
        <v>1318.4166666666667</v>
      </c>
      <c r="I301" s="302">
        <v>1391.6833333333336</v>
      </c>
      <c r="J301" s="302">
        <v>1443.3666666666668</v>
      </c>
      <c r="K301" s="301">
        <v>1340</v>
      </c>
      <c r="L301" s="301">
        <v>1215.05</v>
      </c>
      <c r="M301" s="301">
        <v>7.2864899999999997</v>
      </c>
      <c r="N301" s="1"/>
      <c r="O301" s="1"/>
    </row>
    <row r="302" spans="1:15" ht="12.75" customHeight="1">
      <c r="A302" s="30">
        <v>292</v>
      </c>
      <c r="B302" s="311" t="s">
        <v>808</v>
      </c>
      <c r="C302" s="301">
        <v>1052.9000000000001</v>
      </c>
      <c r="D302" s="302">
        <v>1049.7166666666667</v>
      </c>
      <c r="E302" s="302">
        <v>1035.5333333333333</v>
      </c>
      <c r="F302" s="302">
        <v>1018.1666666666665</v>
      </c>
      <c r="G302" s="302">
        <v>1003.9833333333331</v>
      </c>
      <c r="H302" s="302">
        <v>1067.0833333333335</v>
      </c>
      <c r="I302" s="302">
        <v>1081.2666666666669</v>
      </c>
      <c r="J302" s="302">
        <v>1098.6333333333337</v>
      </c>
      <c r="K302" s="301">
        <v>1063.9000000000001</v>
      </c>
      <c r="L302" s="301">
        <v>1032.3499999999999</v>
      </c>
      <c r="M302" s="301">
        <v>1.5438400000000001</v>
      </c>
      <c r="N302" s="1"/>
      <c r="O302" s="1"/>
    </row>
    <row r="303" spans="1:15" ht="12.75" customHeight="1">
      <c r="A303" s="30">
        <v>293</v>
      </c>
      <c r="B303" s="311" t="s">
        <v>157</v>
      </c>
      <c r="C303" s="301">
        <v>762.4</v>
      </c>
      <c r="D303" s="302">
        <v>760.66666666666663</v>
      </c>
      <c r="E303" s="302">
        <v>750.13333333333321</v>
      </c>
      <c r="F303" s="302">
        <v>737.86666666666656</v>
      </c>
      <c r="G303" s="302">
        <v>727.33333333333314</v>
      </c>
      <c r="H303" s="302">
        <v>772.93333333333328</v>
      </c>
      <c r="I303" s="302">
        <v>783.46666666666681</v>
      </c>
      <c r="J303" s="302">
        <v>795.73333333333335</v>
      </c>
      <c r="K303" s="301">
        <v>771.2</v>
      </c>
      <c r="L303" s="301">
        <v>748.4</v>
      </c>
      <c r="M303" s="301">
        <v>3.3331599999999999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178.35</v>
      </c>
      <c r="D304" s="302">
        <v>178.75</v>
      </c>
      <c r="E304" s="302">
        <v>177</v>
      </c>
      <c r="F304" s="302">
        <v>175.65</v>
      </c>
      <c r="G304" s="302">
        <v>173.9</v>
      </c>
      <c r="H304" s="302">
        <v>180.1</v>
      </c>
      <c r="I304" s="302">
        <v>181.85</v>
      </c>
      <c r="J304" s="302">
        <v>183.2</v>
      </c>
      <c r="K304" s="301">
        <v>180.5</v>
      </c>
      <c r="L304" s="301">
        <v>177.4</v>
      </c>
      <c r="M304" s="301">
        <v>14.07095</v>
      </c>
      <c r="N304" s="1"/>
      <c r="O304" s="1"/>
    </row>
    <row r="305" spans="1:15" ht="12.75" customHeight="1">
      <c r="A305" s="30">
        <v>295</v>
      </c>
      <c r="B305" s="311" t="s">
        <v>149</v>
      </c>
      <c r="C305" s="301">
        <v>1111.75</v>
      </c>
      <c r="D305" s="302">
        <v>1105.9666666666665</v>
      </c>
      <c r="E305" s="302">
        <v>1096.4833333333329</v>
      </c>
      <c r="F305" s="302">
        <v>1081.2166666666665</v>
      </c>
      <c r="G305" s="302">
        <v>1071.7333333333329</v>
      </c>
      <c r="H305" s="302">
        <v>1121.2333333333329</v>
      </c>
      <c r="I305" s="302">
        <v>1130.7166666666665</v>
      </c>
      <c r="J305" s="302">
        <v>1145.9833333333329</v>
      </c>
      <c r="K305" s="301">
        <v>1115.45</v>
      </c>
      <c r="L305" s="301">
        <v>1090.7</v>
      </c>
      <c r="M305" s="301">
        <v>50.520229999999998</v>
      </c>
      <c r="N305" s="1"/>
      <c r="O305" s="1"/>
    </row>
    <row r="306" spans="1:15" ht="12.75" customHeight="1">
      <c r="A306" s="30">
        <v>296</v>
      </c>
      <c r="B306" s="311" t="s">
        <v>427</v>
      </c>
      <c r="C306" s="301">
        <v>232.4</v>
      </c>
      <c r="D306" s="302">
        <v>235.29999999999998</v>
      </c>
      <c r="E306" s="302">
        <v>228.09999999999997</v>
      </c>
      <c r="F306" s="302">
        <v>223.79999999999998</v>
      </c>
      <c r="G306" s="302">
        <v>216.59999999999997</v>
      </c>
      <c r="H306" s="302">
        <v>239.59999999999997</v>
      </c>
      <c r="I306" s="302">
        <v>246.79999999999995</v>
      </c>
      <c r="J306" s="302">
        <v>251.09999999999997</v>
      </c>
      <c r="K306" s="301">
        <v>242.5</v>
      </c>
      <c r="L306" s="301">
        <v>231</v>
      </c>
      <c r="M306" s="301">
        <v>12.73434</v>
      </c>
      <c r="N306" s="1"/>
      <c r="O306" s="1"/>
    </row>
    <row r="307" spans="1:15" ht="12.75" customHeight="1">
      <c r="A307" s="30">
        <v>297</v>
      </c>
      <c r="B307" s="311" t="s">
        <v>428</v>
      </c>
      <c r="C307" s="301">
        <v>219.55</v>
      </c>
      <c r="D307" s="302">
        <v>218.68333333333331</v>
      </c>
      <c r="E307" s="302">
        <v>215.01666666666662</v>
      </c>
      <c r="F307" s="302">
        <v>210.48333333333332</v>
      </c>
      <c r="G307" s="302">
        <v>206.81666666666663</v>
      </c>
      <c r="H307" s="302">
        <v>223.21666666666661</v>
      </c>
      <c r="I307" s="302">
        <v>226.8833333333333</v>
      </c>
      <c r="J307" s="302">
        <v>231.4166666666666</v>
      </c>
      <c r="K307" s="301">
        <v>222.35</v>
      </c>
      <c r="L307" s="301">
        <v>214.15</v>
      </c>
      <c r="M307" s="301">
        <v>1.1615</v>
      </c>
      <c r="N307" s="1"/>
      <c r="O307" s="1"/>
    </row>
    <row r="308" spans="1:15" ht="12.75" customHeight="1">
      <c r="A308" s="30">
        <v>298</v>
      </c>
      <c r="B308" s="311" t="s">
        <v>429</v>
      </c>
      <c r="C308" s="301">
        <v>467.2</v>
      </c>
      <c r="D308" s="302">
        <v>464.81666666666666</v>
      </c>
      <c r="E308" s="302">
        <v>461.13333333333333</v>
      </c>
      <c r="F308" s="302">
        <v>455.06666666666666</v>
      </c>
      <c r="G308" s="302">
        <v>451.38333333333333</v>
      </c>
      <c r="H308" s="302">
        <v>470.88333333333333</v>
      </c>
      <c r="I308" s="302">
        <v>474.56666666666661</v>
      </c>
      <c r="J308" s="302">
        <v>480.63333333333333</v>
      </c>
      <c r="K308" s="301">
        <v>468.5</v>
      </c>
      <c r="L308" s="301">
        <v>458.75</v>
      </c>
      <c r="M308" s="301">
        <v>0.78283000000000003</v>
      </c>
      <c r="N308" s="1"/>
      <c r="O308" s="1"/>
    </row>
    <row r="309" spans="1:15" ht="12.75" customHeight="1">
      <c r="A309" s="30">
        <v>299</v>
      </c>
      <c r="B309" s="311" t="s">
        <v>151</v>
      </c>
      <c r="C309" s="301">
        <v>85.9</v>
      </c>
      <c r="D309" s="302">
        <v>86.183333333333337</v>
      </c>
      <c r="E309" s="302">
        <v>84.916666666666671</v>
      </c>
      <c r="F309" s="302">
        <v>83.933333333333337</v>
      </c>
      <c r="G309" s="302">
        <v>82.666666666666671</v>
      </c>
      <c r="H309" s="302">
        <v>87.166666666666671</v>
      </c>
      <c r="I309" s="302">
        <v>88.433333333333323</v>
      </c>
      <c r="J309" s="302">
        <v>89.416666666666671</v>
      </c>
      <c r="K309" s="301">
        <v>87.45</v>
      </c>
      <c r="L309" s="301">
        <v>85.2</v>
      </c>
      <c r="M309" s="301">
        <v>46.68318</v>
      </c>
      <c r="N309" s="1"/>
      <c r="O309" s="1"/>
    </row>
    <row r="310" spans="1:15" ht="12.75" customHeight="1">
      <c r="A310" s="30">
        <v>300</v>
      </c>
      <c r="B310" s="311" t="s">
        <v>430</v>
      </c>
      <c r="C310" s="301">
        <v>93.1</v>
      </c>
      <c r="D310" s="302">
        <v>94.633333333333326</v>
      </c>
      <c r="E310" s="302">
        <v>90.616666666666646</v>
      </c>
      <c r="F310" s="302">
        <v>88.133333333333326</v>
      </c>
      <c r="G310" s="302">
        <v>84.116666666666646</v>
      </c>
      <c r="H310" s="302">
        <v>97.116666666666646</v>
      </c>
      <c r="I310" s="302">
        <v>101.13333333333333</v>
      </c>
      <c r="J310" s="302">
        <v>103.61666666666665</v>
      </c>
      <c r="K310" s="301">
        <v>98.65</v>
      </c>
      <c r="L310" s="301">
        <v>92.15</v>
      </c>
      <c r="M310" s="301">
        <v>215.44259</v>
      </c>
      <c r="N310" s="1"/>
      <c r="O310" s="1"/>
    </row>
    <row r="311" spans="1:15" ht="12.75" customHeight="1">
      <c r="A311" s="30">
        <v>301</v>
      </c>
      <c r="B311" s="311" t="s">
        <v>152</v>
      </c>
      <c r="C311" s="301">
        <v>475.8</v>
      </c>
      <c r="D311" s="302">
        <v>478.40000000000003</v>
      </c>
      <c r="E311" s="302">
        <v>470.90000000000009</v>
      </c>
      <c r="F311" s="302">
        <v>466.00000000000006</v>
      </c>
      <c r="G311" s="302">
        <v>458.50000000000011</v>
      </c>
      <c r="H311" s="302">
        <v>483.30000000000007</v>
      </c>
      <c r="I311" s="302">
        <v>490.79999999999995</v>
      </c>
      <c r="J311" s="302">
        <v>495.70000000000005</v>
      </c>
      <c r="K311" s="301">
        <v>485.9</v>
      </c>
      <c r="L311" s="301">
        <v>473.5</v>
      </c>
      <c r="M311" s="301">
        <v>16.89593</v>
      </c>
      <c r="N311" s="1"/>
      <c r="O311" s="1"/>
    </row>
    <row r="312" spans="1:15" ht="12.75" customHeight="1">
      <c r="A312" s="30">
        <v>302</v>
      </c>
      <c r="B312" s="311" t="s">
        <v>153</v>
      </c>
      <c r="C312" s="301">
        <v>8508.9</v>
      </c>
      <c r="D312" s="302">
        <v>8469.6333333333332</v>
      </c>
      <c r="E312" s="302">
        <v>8409.2666666666664</v>
      </c>
      <c r="F312" s="302">
        <v>8309.6333333333332</v>
      </c>
      <c r="G312" s="302">
        <v>8249.2666666666664</v>
      </c>
      <c r="H312" s="302">
        <v>8569.2666666666664</v>
      </c>
      <c r="I312" s="302">
        <v>8629.6333333333314</v>
      </c>
      <c r="J312" s="302">
        <v>8729.2666666666664</v>
      </c>
      <c r="K312" s="301">
        <v>8530</v>
      </c>
      <c r="L312" s="301">
        <v>8370</v>
      </c>
      <c r="M312" s="301">
        <v>6.5541299999999998</v>
      </c>
      <c r="N312" s="1"/>
      <c r="O312" s="1"/>
    </row>
    <row r="313" spans="1:15" ht="12.75" customHeight="1">
      <c r="A313" s="30">
        <v>303</v>
      </c>
      <c r="B313" s="311" t="s">
        <v>810</v>
      </c>
      <c r="C313" s="301">
        <v>2079.3000000000002</v>
      </c>
      <c r="D313" s="302">
        <v>2085.4333333333334</v>
      </c>
      <c r="E313" s="302">
        <v>2063.8666666666668</v>
      </c>
      <c r="F313" s="302">
        <v>2048.4333333333334</v>
      </c>
      <c r="G313" s="302">
        <v>2026.8666666666668</v>
      </c>
      <c r="H313" s="302">
        <v>2100.8666666666668</v>
      </c>
      <c r="I313" s="302">
        <v>2122.4333333333334</v>
      </c>
      <c r="J313" s="302">
        <v>2137.8666666666668</v>
      </c>
      <c r="K313" s="301">
        <v>2107</v>
      </c>
      <c r="L313" s="301">
        <v>2070</v>
      </c>
      <c r="M313" s="301">
        <v>0.45701000000000003</v>
      </c>
      <c r="N313" s="1"/>
      <c r="O313" s="1"/>
    </row>
    <row r="314" spans="1:15" ht="12.75" customHeight="1">
      <c r="A314" s="30">
        <v>304</v>
      </c>
      <c r="B314" s="311" t="s">
        <v>156</v>
      </c>
      <c r="C314" s="301">
        <v>777.85</v>
      </c>
      <c r="D314" s="302">
        <v>788.94999999999993</v>
      </c>
      <c r="E314" s="302">
        <v>753.89999999999986</v>
      </c>
      <c r="F314" s="302">
        <v>729.94999999999993</v>
      </c>
      <c r="G314" s="302">
        <v>694.89999999999986</v>
      </c>
      <c r="H314" s="302">
        <v>812.89999999999986</v>
      </c>
      <c r="I314" s="302">
        <v>847.94999999999982</v>
      </c>
      <c r="J314" s="302">
        <v>871.89999999999986</v>
      </c>
      <c r="K314" s="301">
        <v>824</v>
      </c>
      <c r="L314" s="301">
        <v>765</v>
      </c>
      <c r="M314" s="301">
        <v>8.77102</v>
      </c>
      <c r="N314" s="1"/>
      <c r="O314" s="1"/>
    </row>
    <row r="315" spans="1:15" ht="12.75" customHeight="1">
      <c r="A315" s="30">
        <v>305</v>
      </c>
      <c r="B315" s="311" t="s">
        <v>431</v>
      </c>
      <c r="C315" s="301">
        <v>368.7</v>
      </c>
      <c r="D315" s="302">
        <v>367.88333333333327</v>
      </c>
      <c r="E315" s="302">
        <v>364.36666666666656</v>
      </c>
      <c r="F315" s="302">
        <v>360.0333333333333</v>
      </c>
      <c r="G315" s="302">
        <v>356.51666666666659</v>
      </c>
      <c r="H315" s="302">
        <v>372.21666666666653</v>
      </c>
      <c r="I315" s="302">
        <v>375.73333333333329</v>
      </c>
      <c r="J315" s="302">
        <v>380.06666666666649</v>
      </c>
      <c r="K315" s="301">
        <v>371.4</v>
      </c>
      <c r="L315" s="301">
        <v>363.55</v>
      </c>
      <c r="M315" s="301">
        <v>2.8191199999999998</v>
      </c>
      <c r="N315" s="1"/>
      <c r="O315" s="1"/>
    </row>
    <row r="316" spans="1:15" ht="12.75" customHeight="1">
      <c r="A316" s="30">
        <v>306</v>
      </c>
      <c r="B316" s="311" t="s">
        <v>432</v>
      </c>
      <c r="C316" s="301">
        <v>251.1</v>
      </c>
      <c r="D316" s="302">
        <v>252.26666666666665</v>
      </c>
      <c r="E316" s="302">
        <v>249.0333333333333</v>
      </c>
      <c r="F316" s="302">
        <v>246.96666666666664</v>
      </c>
      <c r="G316" s="302">
        <v>243.73333333333329</v>
      </c>
      <c r="H316" s="302">
        <v>254.33333333333331</v>
      </c>
      <c r="I316" s="302">
        <v>257.56666666666666</v>
      </c>
      <c r="J316" s="302">
        <v>259.63333333333333</v>
      </c>
      <c r="K316" s="301">
        <v>255.5</v>
      </c>
      <c r="L316" s="301">
        <v>250.2</v>
      </c>
      <c r="M316" s="301">
        <v>0.69698000000000004</v>
      </c>
      <c r="N316" s="1"/>
      <c r="O316" s="1"/>
    </row>
    <row r="317" spans="1:15" ht="12.75" customHeight="1">
      <c r="A317" s="30">
        <v>307</v>
      </c>
      <c r="B317" s="311" t="s">
        <v>1116</v>
      </c>
      <c r="C317" s="301">
        <v>757.15</v>
      </c>
      <c r="D317" s="302">
        <v>757.68333333333339</v>
      </c>
      <c r="E317" s="302">
        <v>741.36666666666679</v>
      </c>
      <c r="F317" s="302">
        <v>725.58333333333337</v>
      </c>
      <c r="G317" s="302">
        <v>709.26666666666677</v>
      </c>
      <c r="H317" s="302">
        <v>773.46666666666681</v>
      </c>
      <c r="I317" s="302">
        <v>789.78333333333342</v>
      </c>
      <c r="J317" s="302">
        <v>805.56666666666683</v>
      </c>
      <c r="K317" s="301">
        <v>774</v>
      </c>
      <c r="L317" s="301">
        <v>741.9</v>
      </c>
      <c r="M317" s="301">
        <v>0.54288000000000003</v>
      </c>
      <c r="N317" s="1"/>
      <c r="O317" s="1"/>
    </row>
    <row r="318" spans="1:15" ht="12.75" customHeight="1">
      <c r="A318" s="30">
        <v>308</v>
      </c>
      <c r="B318" s="311" t="s">
        <v>1117</v>
      </c>
      <c r="C318" s="301">
        <v>578.4</v>
      </c>
      <c r="D318" s="302">
        <v>577.80000000000007</v>
      </c>
      <c r="E318" s="302">
        <v>570.60000000000014</v>
      </c>
      <c r="F318" s="302">
        <v>562.80000000000007</v>
      </c>
      <c r="G318" s="302">
        <v>555.60000000000014</v>
      </c>
      <c r="H318" s="302">
        <v>585.60000000000014</v>
      </c>
      <c r="I318" s="302">
        <v>592.80000000000018</v>
      </c>
      <c r="J318" s="302">
        <v>600.60000000000014</v>
      </c>
      <c r="K318" s="301">
        <v>585</v>
      </c>
      <c r="L318" s="301">
        <v>570</v>
      </c>
      <c r="M318" s="301">
        <v>1.79888</v>
      </c>
      <c r="N318" s="1"/>
      <c r="O318" s="1"/>
    </row>
    <row r="319" spans="1:15" ht="12.75" customHeight="1">
      <c r="A319" s="30">
        <v>309</v>
      </c>
      <c r="B319" s="311" t="s">
        <v>155</v>
      </c>
      <c r="C319" s="301">
        <v>1416.1</v>
      </c>
      <c r="D319" s="302">
        <v>1422.8</v>
      </c>
      <c r="E319" s="302">
        <v>1397.1499999999999</v>
      </c>
      <c r="F319" s="302">
        <v>1378.1999999999998</v>
      </c>
      <c r="G319" s="302">
        <v>1352.5499999999997</v>
      </c>
      <c r="H319" s="302">
        <v>1441.75</v>
      </c>
      <c r="I319" s="302">
        <v>1467.4</v>
      </c>
      <c r="J319" s="302">
        <v>1486.3500000000001</v>
      </c>
      <c r="K319" s="301">
        <v>1448.45</v>
      </c>
      <c r="L319" s="301">
        <v>1403.85</v>
      </c>
      <c r="M319" s="301">
        <v>3.37412</v>
      </c>
      <c r="N319" s="1"/>
      <c r="O319" s="1"/>
    </row>
    <row r="320" spans="1:15" ht="12.75" customHeight="1">
      <c r="A320" s="30">
        <v>310</v>
      </c>
      <c r="B320" s="311" t="s">
        <v>158</v>
      </c>
      <c r="C320" s="301">
        <v>2946.7</v>
      </c>
      <c r="D320" s="302">
        <v>2968.5333333333333</v>
      </c>
      <c r="E320" s="302">
        <v>2908.1666666666665</v>
      </c>
      <c r="F320" s="302">
        <v>2869.6333333333332</v>
      </c>
      <c r="G320" s="302">
        <v>2809.2666666666664</v>
      </c>
      <c r="H320" s="302">
        <v>3007.0666666666666</v>
      </c>
      <c r="I320" s="302">
        <v>3067.4333333333334</v>
      </c>
      <c r="J320" s="302">
        <v>3105.9666666666667</v>
      </c>
      <c r="K320" s="301">
        <v>3028.9</v>
      </c>
      <c r="L320" s="301">
        <v>2930</v>
      </c>
      <c r="M320" s="301">
        <v>11.26201</v>
      </c>
      <c r="N320" s="1"/>
      <c r="O320" s="1"/>
    </row>
    <row r="321" spans="1:15" ht="12.75" customHeight="1">
      <c r="A321" s="30">
        <v>311</v>
      </c>
      <c r="B321" s="311" t="s">
        <v>433</v>
      </c>
      <c r="C321" s="301">
        <v>944.95</v>
      </c>
      <c r="D321" s="302">
        <v>939.13333333333333</v>
      </c>
      <c r="E321" s="302">
        <v>923.81666666666661</v>
      </c>
      <c r="F321" s="302">
        <v>902.68333333333328</v>
      </c>
      <c r="G321" s="302">
        <v>887.36666666666656</v>
      </c>
      <c r="H321" s="302">
        <v>960.26666666666665</v>
      </c>
      <c r="I321" s="302">
        <v>975.58333333333348</v>
      </c>
      <c r="J321" s="302">
        <v>996.7166666666667</v>
      </c>
      <c r="K321" s="301">
        <v>954.45</v>
      </c>
      <c r="L321" s="301">
        <v>918</v>
      </c>
      <c r="M321" s="301">
        <v>2.7608799999999998</v>
      </c>
      <c r="N321" s="1"/>
      <c r="O321" s="1"/>
    </row>
    <row r="322" spans="1:15" ht="12.75" customHeight="1">
      <c r="A322" s="30">
        <v>312</v>
      </c>
      <c r="B322" s="311" t="s">
        <v>435</v>
      </c>
      <c r="C322" s="301">
        <v>736.2</v>
      </c>
      <c r="D322" s="302">
        <v>735.13333333333333</v>
      </c>
      <c r="E322" s="302">
        <v>722.56666666666661</v>
      </c>
      <c r="F322" s="302">
        <v>708.93333333333328</v>
      </c>
      <c r="G322" s="302">
        <v>696.36666666666656</v>
      </c>
      <c r="H322" s="302">
        <v>748.76666666666665</v>
      </c>
      <c r="I322" s="302">
        <v>761.33333333333348</v>
      </c>
      <c r="J322" s="302">
        <v>774.9666666666667</v>
      </c>
      <c r="K322" s="301">
        <v>747.7</v>
      </c>
      <c r="L322" s="301">
        <v>721.5</v>
      </c>
      <c r="M322" s="301">
        <v>0.28092</v>
      </c>
      <c r="N322" s="1"/>
      <c r="O322" s="1"/>
    </row>
    <row r="323" spans="1:15" ht="12.75" customHeight="1">
      <c r="A323" s="30">
        <v>313</v>
      </c>
      <c r="B323" s="311" t="s">
        <v>159</v>
      </c>
      <c r="C323" s="301">
        <v>2314.65</v>
      </c>
      <c r="D323" s="302">
        <v>2321.4166666666665</v>
      </c>
      <c r="E323" s="302">
        <v>2298.9833333333331</v>
      </c>
      <c r="F323" s="302">
        <v>2283.3166666666666</v>
      </c>
      <c r="G323" s="302">
        <v>2260.8833333333332</v>
      </c>
      <c r="H323" s="302">
        <v>2337.083333333333</v>
      </c>
      <c r="I323" s="302">
        <v>2359.5166666666664</v>
      </c>
      <c r="J323" s="302">
        <v>2375.1833333333329</v>
      </c>
      <c r="K323" s="301">
        <v>2343.85</v>
      </c>
      <c r="L323" s="301">
        <v>2305.75</v>
      </c>
      <c r="M323" s="301">
        <v>7.2635500000000004</v>
      </c>
      <c r="N323" s="1"/>
      <c r="O323" s="1"/>
    </row>
    <row r="324" spans="1:15" ht="12.75" customHeight="1">
      <c r="A324" s="30">
        <v>314</v>
      </c>
      <c r="B324" s="311" t="s">
        <v>436</v>
      </c>
      <c r="C324" s="301">
        <v>1274.45</v>
      </c>
      <c r="D324" s="302">
        <v>1280.5666666666666</v>
      </c>
      <c r="E324" s="302">
        <v>1248.3333333333333</v>
      </c>
      <c r="F324" s="302">
        <v>1222.2166666666667</v>
      </c>
      <c r="G324" s="302">
        <v>1189.9833333333333</v>
      </c>
      <c r="H324" s="302">
        <v>1306.6833333333332</v>
      </c>
      <c r="I324" s="302">
        <v>1338.9166666666667</v>
      </c>
      <c r="J324" s="302">
        <v>1365.0333333333331</v>
      </c>
      <c r="K324" s="301">
        <v>1312.8</v>
      </c>
      <c r="L324" s="301">
        <v>1254.45</v>
      </c>
      <c r="M324" s="301">
        <v>3.9653800000000001</v>
      </c>
      <c r="N324" s="1"/>
      <c r="O324" s="1"/>
    </row>
    <row r="325" spans="1:15" ht="12.75" customHeight="1">
      <c r="A325" s="30">
        <v>315</v>
      </c>
      <c r="B325" s="311" t="s">
        <v>161</v>
      </c>
      <c r="C325" s="301">
        <v>970.6</v>
      </c>
      <c r="D325" s="302">
        <v>973.66666666666663</v>
      </c>
      <c r="E325" s="302">
        <v>957.33333333333326</v>
      </c>
      <c r="F325" s="302">
        <v>944.06666666666661</v>
      </c>
      <c r="G325" s="302">
        <v>927.73333333333323</v>
      </c>
      <c r="H325" s="302">
        <v>986.93333333333328</v>
      </c>
      <c r="I325" s="302">
        <v>1003.2666666666665</v>
      </c>
      <c r="J325" s="302">
        <v>1016.5333333333333</v>
      </c>
      <c r="K325" s="301">
        <v>990</v>
      </c>
      <c r="L325" s="301">
        <v>960.4</v>
      </c>
      <c r="M325" s="301">
        <v>9.44102</v>
      </c>
      <c r="N325" s="1"/>
      <c r="O325" s="1"/>
    </row>
    <row r="326" spans="1:15" ht="12.75" customHeight="1">
      <c r="A326" s="30">
        <v>316</v>
      </c>
      <c r="B326" s="311" t="s">
        <v>267</v>
      </c>
      <c r="C326" s="301">
        <v>632.79999999999995</v>
      </c>
      <c r="D326" s="302">
        <v>633.96666666666658</v>
      </c>
      <c r="E326" s="302">
        <v>628.53333333333319</v>
      </c>
      <c r="F326" s="302">
        <v>624.26666666666665</v>
      </c>
      <c r="G326" s="302">
        <v>618.83333333333326</v>
      </c>
      <c r="H326" s="302">
        <v>638.23333333333312</v>
      </c>
      <c r="I326" s="302">
        <v>643.66666666666652</v>
      </c>
      <c r="J326" s="302">
        <v>647.93333333333305</v>
      </c>
      <c r="K326" s="301">
        <v>639.4</v>
      </c>
      <c r="L326" s="301">
        <v>629.70000000000005</v>
      </c>
      <c r="M326" s="301">
        <v>0.79264999999999997</v>
      </c>
      <c r="N326" s="1"/>
      <c r="O326" s="1"/>
    </row>
    <row r="327" spans="1:15" ht="12.75" customHeight="1">
      <c r="A327" s="30">
        <v>317</v>
      </c>
      <c r="B327" s="311" t="s">
        <v>437</v>
      </c>
      <c r="C327" s="301">
        <v>28.8</v>
      </c>
      <c r="D327" s="302">
        <v>28.816666666666666</v>
      </c>
      <c r="E327" s="302">
        <v>28.483333333333334</v>
      </c>
      <c r="F327" s="302">
        <v>28.166666666666668</v>
      </c>
      <c r="G327" s="302">
        <v>27.833333333333336</v>
      </c>
      <c r="H327" s="302">
        <v>29.133333333333333</v>
      </c>
      <c r="I327" s="302">
        <v>29.466666666666669</v>
      </c>
      <c r="J327" s="302">
        <v>29.783333333333331</v>
      </c>
      <c r="K327" s="301">
        <v>29.15</v>
      </c>
      <c r="L327" s="301">
        <v>28.5</v>
      </c>
      <c r="M327" s="301">
        <v>52.52467</v>
      </c>
      <c r="N327" s="1"/>
      <c r="O327" s="1"/>
    </row>
    <row r="328" spans="1:15" ht="12.75" customHeight="1">
      <c r="A328" s="30">
        <v>318</v>
      </c>
      <c r="B328" s="311" t="s">
        <v>438</v>
      </c>
      <c r="C328" s="301">
        <v>54.45</v>
      </c>
      <c r="D328" s="302">
        <v>54.866666666666667</v>
      </c>
      <c r="E328" s="302">
        <v>53.333333333333336</v>
      </c>
      <c r="F328" s="302">
        <v>52.216666666666669</v>
      </c>
      <c r="G328" s="302">
        <v>50.683333333333337</v>
      </c>
      <c r="H328" s="302">
        <v>55.983333333333334</v>
      </c>
      <c r="I328" s="302">
        <v>57.516666666666666</v>
      </c>
      <c r="J328" s="302">
        <v>58.633333333333333</v>
      </c>
      <c r="K328" s="301">
        <v>56.4</v>
      </c>
      <c r="L328" s="301">
        <v>53.75</v>
      </c>
      <c r="M328" s="301">
        <v>18.091999999999999</v>
      </c>
      <c r="N328" s="1"/>
      <c r="O328" s="1"/>
    </row>
    <row r="329" spans="1:15" ht="12.75" customHeight="1">
      <c r="A329" s="30">
        <v>319</v>
      </c>
      <c r="B329" s="311" t="s">
        <v>439</v>
      </c>
      <c r="C329" s="301">
        <v>550.35</v>
      </c>
      <c r="D329" s="302">
        <v>550.11666666666667</v>
      </c>
      <c r="E329" s="302">
        <v>545.23333333333335</v>
      </c>
      <c r="F329" s="302">
        <v>540.11666666666667</v>
      </c>
      <c r="G329" s="302">
        <v>535.23333333333335</v>
      </c>
      <c r="H329" s="302">
        <v>555.23333333333335</v>
      </c>
      <c r="I329" s="302">
        <v>560.11666666666679</v>
      </c>
      <c r="J329" s="302">
        <v>565.23333333333335</v>
      </c>
      <c r="K329" s="301">
        <v>555</v>
      </c>
      <c r="L329" s="301">
        <v>545</v>
      </c>
      <c r="M329" s="301">
        <v>0.13896</v>
      </c>
      <c r="N329" s="1"/>
      <c r="O329" s="1"/>
    </row>
    <row r="330" spans="1:15" ht="12.75" customHeight="1">
      <c r="A330" s="30">
        <v>320</v>
      </c>
      <c r="B330" s="311" t="s">
        <v>440</v>
      </c>
      <c r="C330" s="301">
        <v>30.95</v>
      </c>
      <c r="D330" s="302">
        <v>31.466666666666669</v>
      </c>
      <c r="E330" s="302">
        <v>30.13333333333334</v>
      </c>
      <c r="F330" s="302">
        <v>29.31666666666667</v>
      </c>
      <c r="G330" s="302">
        <v>27.983333333333341</v>
      </c>
      <c r="H330" s="302">
        <v>32.283333333333339</v>
      </c>
      <c r="I330" s="302">
        <v>33.616666666666667</v>
      </c>
      <c r="J330" s="302">
        <v>34.433333333333337</v>
      </c>
      <c r="K330" s="301">
        <v>32.799999999999997</v>
      </c>
      <c r="L330" s="301">
        <v>30.65</v>
      </c>
      <c r="M330" s="301">
        <v>163.71349000000001</v>
      </c>
      <c r="N330" s="1"/>
      <c r="O330" s="1"/>
    </row>
    <row r="331" spans="1:15" ht="12.75" customHeight="1">
      <c r="A331" s="30">
        <v>321</v>
      </c>
      <c r="B331" s="311" t="s">
        <v>441</v>
      </c>
      <c r="C331" s="301">
        <v>65.349999999999994</v>
      </c>
      <c r="D331" s="302">
        <v>65.566666666666663</v>
      </c>
      <c r="E331" s="302">
        <v>64.083333333333329</v>
      </c>
      <c r="F331" s="302">
        <v>62.816666666666663</v>
      </c>
      <c r="G331" s="302">
        <v>61.333333333333329</v>
      </c>
      <c r="H331" s="302">
        <v>66.833333333333329</v>
      </c>
      <c r="I331" s="302">
        <v>68.316666666666677</v>
      </c>
      <c r="J331" s="302">
        <v>69.583333333333329</v>
      </c>
      <c r="K331" s="301">
        <v>67.05</v>
      </c>
      <c r="L331" s="301">
        <v>64.3</v>
      </c>
      <c r="M331" s="301">
        <v>26.720829999999999</v>
      </c>
      <c r="N331" s="1"/>
      <c r="O331" s="1"/>
    </row>
    <row r="332" spans="1:15" ht="12.75" customHeight="1">
      <c r="A332" s="30">
        <v>322</v>
      </c>
      <c r="B332" s="311" t="s">
        <v>167</v>
      </c>
      <c r="C332" s="301">
        <v>109.5</v>
      </c>
      <c r="D332" s="302">
        <v>109.88333333333333</v>
      </c>
      <c r="E332" s="302">
        <v>108.61666666666665</v>
      </c>
      <c r="F332" s="302">
        <v>107.73333333333332</v>
      </c>
      <c r="G332" s="302">
        <v>106.46666666666664</v>
      </c>
      <c r="H332" s="302">
        <v>110.76666666666665</v>
      </c>
      <c r="I332" s="302">
        <v>112.03333333333333</v>
      </c>
      <c r="J332" s="302">
        <v>112.91666666666666</v>
      </c>
      <c r="K332" s="301">
        <v>111.15</v>
      </c>
      <c r="L332" s="301">
        <v>109</v>
      </c>
      <c r="M332" s="301">
        <v>87.070369999999997</v>
      </c>
      <c r="N332" s="1"/>
      <c r="O332" s="1"/>
    </row>
    <row r="333" spans="1:15" ht="12.75" customHeight="1">
      <c r="A333" s="30">
        <v>323</v>
      </c>
      <c r="B333" s="311" t="s">
        <v>442</v>
      </c>
      <c r="C333" s="301">
        <v>254.1</v>
      </c>
      <c r="D333" s="302">
        <v>255.86666666666667</v>
      </c>
      <c r="E333" s="302">
        <v>251.33333333333337</v>
      </c>
      <c r="F333" s="302">
        <v>248.56666666666669</v>
      </c>
      <c r="G333" s="302">
        <v>244.03333333333339</v>
      </c>
      <c r="H333" s="302">
        <v>258.63333333333333</v>
      </c>
      <c r="I333" s="302">
        <v>263.16666666666663</v>
      </c>
      <c r="J333" s="302">
        <v>265.93333333333334</v>
      </c>
      <c r="K333" s="301">
        <v>260.39999999999998</v>
      </c>
      <c r="L333" s="301">
        <v>253.1</v>
      </c>
      <c r="M333" s="301">
        <v>4.50997</v>
      </c>
      <c r="N333" s="1"/>
      <c r="O333" s="1"/>
    </row>
    <row r="334" spans="1:15" ht="12.75" customHeight="1">
      <c r="A334" s="30">
        <v>324</v>
      </c>
      <c r="B334" s="311" t="s">
        <v>169</v>
      </c>
      <c r="C334" s="301">
        <v>141.75</v>
      </c>
      <c r="D334" s="302">
        <v>140.55000000000001</v>
      </c>
      <c r="E334" s="302">
        <v>138.00000000000003</v>
      </c>
      <c r="F334" s="302">
        <v>134.25000000000003</v>
      </c>
      <c r="G334" s="302">
        <v>131.70000000000005</v>
      </c>
      <c r="H334" s="302">
        <v>144.30000000000001</v>
      </c>
      <c r="I334" s="302">
        <v>146.84999999999997</v>
      </c>
      <c r="J334" s="302">
        <v>150.6</v>
      </c>
      <c r="K334" s="301">
        <v>143.1</v>
      </c>
      <c r="L334" s="301">
        <v>136.80000000000001</v>
      </c>
      <c r="M334" s="301">
        <v>534.87393999999995</v>
      </c>
      <c r="N334" s="1"/>
      <c r="O334" s="1"/>
    </row>
    <row r="335" spans="1:15" ht="12.75" customHeight="1">
      <c r="A335" s="30">
        <v>325</v>
      </c>
      <c r="B335" s="311" t="s">
        <v>443</v>
      </c>
      <c r="C335" s="301">
        <v>632.79999999999995</v>
      </c>
      <c r="D335" s="302">
        <v>636.38333333333333</v>
      </c>
      <c r="E335" s="302">
        <v>624.81666666666661</v>
      </c>
      <c r="F335" s="302">
        <v>616.83333333333326</v>
      </c>
      <c r="G335" s="302">
        <v>605.26666666666654</v>
      </c>
      <c r="H335" s="302">
        <v>644.36666666666667</v>
      </c>
      <c r="I335" s="302">
        <v>655.93333333333351</v>
      </c>
      <c r="J335" s="302">
        <v>663.91666666666674</v>
      </c>
      <c r="K335" s="301">
        <v>647.95000000000005</v>
      </c>
      <c r="L335" s="301">
        <v>628.4</v>
      </c>
      <c r="M335" s="301">
        <v>0.73190999999999995</v>
      </c>
      <c r="N335" s="1"/>
      <c r="O335" s="1"/>
    </row>
    <row r="336" spans="1:15" ht="12.75" customHeight="1">
      <c r="A336" s="30">
        <v>326</v>
      </c>
      <c r="B336" s="311" t="s">
        <v>163</v>
      </c>
      <c r="C336" s="301">
        <v>71.2</v>
      </c>
      <c r="D336" s="302">
        <v>71.050000000000011</v>
      </c>
      <c r="E336" s="302">
        <v>70.200000000000017</v>
      </c>
      <c r="F336" s="302">
        <v>69.2</v>
      </c>
      <c r="G336" s="302">
        <v>68.350000000000009</v>
      </c>
      <c r="H336" s="302">
        <v>72.050000000000026</v>
      </c>
      <c r="I336" s="302">
        <v>72.90000000000002</v>
      </c>
      <c r="J336" s="302">
        <v>73.900000000000034</v>
      </c>
      <c r="K336" s="301">
        <v>71.900000000000006</v>
      </c>
      <c r="L336" s="301">
        <v>70.05</v>
      </c>
      <c r="M336" s="301">
        <v>125.02473000000001</v>
      </c>
      <c r="N336" s="1"/>
      <c r="O336" s="1"/>
    </row>
    <row r="337" spans="1:15" ht="12.75" customHeight="1">
      <c r="A337" s="30">
        <v>327</v>
      </c>
      <c r="B337" s="311" t="s">
        <v>165</v>
      </c>
      <c r="C337" s="301">
        <v>3750.8</v>
      </c>
      <c r="D337" s="302">
        <v>3725.9833333333336</v>
      </c>
      <c r="E337" s="302">
        <v>3685.4666666666672</v>
      </c>
      <c r="F337" s="302">
        <v>3620.1333333333337</v>
      </c>
      <c r="G337" s="302">
        <v>3579.6166666666672</v>
      </c>
      <c r="H337" s="302">
        <v>3791.3166666666671</v>
      </c>
      <c r="I337" s="302">
        <v>3831.8333333333335</v>
      </c>
      <c r="J337" s="302">
        <v>3897.166666666667</v>
      </c>
      <c r="K337" s="301">
        <v>3766.5</v>
      </c>
      <c r="L337" s="301">
        <v>3660.65</v>
      </c>
      <c r="M337" s="301">
        <v>1.30966</v>
      </c>
      <c r="N337" s="1"/>
      <c r="O337" s="1"/>
    </row>
    <row r="338" spans="1:15" ht="12.75" customHeight="1">
      <c r="A338" s="30">
        <v>328</v>
      </c>
      <c r="B338" s="311" t="s">
        <v>811</v>
      </c>
      <c r="C338" s="301">
        <v>681.05</v>
      </c>
      <c r="D338" s="302">
        <v>682.11666666666667</v>
      </c>
      <c r="E338" s="302">
        <v>655.23333333333335</v>
      </c>
      <c r="F338" s="302">
        <v>629.41666666666663</v>
      </c>
      <c r="G338" s="302">
        <v>602.5333333333333</v>
      </c>
      <c r="H338" s="302">
        <v>707.93333333333339</v>
      </c>
      <c r="I338" s="302">
        <v>734.81666666666683</v>
      </c>
      <c r="J338" s="302">
        <v>760.63333333333344</v>
      </c>
      <c r="K338" s="301">
        <v>709</v>
      </c>
      <c r="L338" s="301">
        <v>656.3</v>
      </c>
      <c r="M338" s="301">
        <v>18.594850000000001</v>
      </c>
      <c r="N338" s="1"/>
      <c r="O338" s="1"/>
    </row>
    <row r="339" spans="1:15" ht="12.75" customHeight="1">
      <c r="A339" s="30">
        <v>329</v>
      </c>
      <c r="B339" s="311" t="s">
        <v>166</v>
      </c>
      <c r="C339" s="301">
        <v>17499.05</v>
      </c>
      <c r="D339" s="302">
        <v>17425.45</v>
      </c>
      <c r="E339" s="302">
        <v>17325.900000000001</v>
      </c>
      <c r="F339" s="302">
        <v>17152.75</v>
      </c>
      <c r="G339" s="302">
        <v>17053.2</v>
      </c>
      <c r="H339" s="302">
        <v>17598.600000000002</v>
      </c>
      <c r="I339" s="302">
        <v>17698.149999999998</v>
      </c>
      <c r="J339" s="302">
        <v>17871.300000000003</v>
      </c>
      <c r="K339" s="301">
        <v>17525</v>
      </c>
      <c r="L339" s="301">
        <v>17252.3</v>
      </c>
      <c r="M339" s="301">
        <v>0.96972000000000003</v>
      </c>
      <c r="N339" s="1"/>
      <c r="O339" s="1"/>
    </row>
    <row r="340" spans="1:15" ht="12.75" customHeight="1">
      <c r="A340" s="30">
        <v>330</v>
      </c>
      <c r="B340" s="311" t="s">
        <v>444</v>
      </c>
      <c r="C340" s="301">
        <v>68.2</v>
      </c>
      <c r="D340" s="302">
        <v>67.983333333333334</v>
      </c>
      <c r="E340" s="302">
        <v>65.966666666666669</v>
      </c>
      <c r="F340" s="302">
        <v>63.733333333333334</v>
      </c>
      <c r="G340" s="302">
        <v>61.716666666666669</v>
      </c>
      <c r="H340" s="302">
        <v>70.216666666666669</v>
      </c>
      <c r="I340" s="302">
        <v>72.233333333333348</v>
      </c>
      <c r="J340" s="302">
        <v>74.466666666666669</v>
      </c>
      <c r="K340" s="301">
        <v>70</v>
      </c>
      <c r="L340" s="301">
        <v>65.75</v>
      </c>
      <c r="M340" s="301">
        <v>36.095759999999999</v>
      </c>
      <c r="N340" s="1"/>
      <c r="O340" s="1"/>
    </row>
    <row r="341" spans="1:15" ht="12.75" customHeight="1">
      <c r="A341" s="30">
        <v>331</v>
      </c>
      <c r="B341" s="311" t="s">
        <v>162</v>
      </c>
      <c r="C341" s="301">
        <v>275.39999999999998</v>
      </c>
      <c r="D341" s="302">
        <v>273.23333333333329</v>
      </c>
      <c r="E341" s="302">
        <v>269.26666666666659</v>
      </c>
      <c r="F341" s="302">
        <v>263.13333333333333</v>
      </c>
      <c r="G341" s="302">
        <v>259.16666666666663</v>
      </c>
      <c r="H341" s="302">
        <v>279.36666666666656</v>
      </c>
      <c r="I341" s="302">
        <v>283.33333333333326</v>
      </c>
      <c r="J341" s="302">
        <v>289.46666666666653</v>
      </c>
      <c r="K341" s="301">
        <v>277.2</v>
      </c>
      <c r="L341" s="301">
        <v>267.10000000000002</v>
      </c>
      <c r="M341" s="301">
        <v>11.61314</v>
      </c>
      <c r="N341" s="1"/>
      <c r="O341" s="1"/>
    </row>
    <row r="342" spans="1:15" ht="12.75" customHeight="1">
      <c r="A342" s="30">
        <v>332</v>
      </c>
      <c r="B342" s="311" t="s">
        <v>1118</v>
      </c>
      <c r="C342" s="301">
        <v>298.3</v>
      </c>
      <c r="D342" s="302">
        <v>302.46666666666664</v>
      </c>
      <c r="E342" s="302">
        <v>291.93333333333328</v>
      </c>
      <c r="F342" s="302">
        <v>285.56666666666666</v>
      </c>
      <c r="G342" s="302">
        <v>275.0333333333333</v>
      </c>
      <c r="H342" s="302">
        <v>308.83333333333326</v>
      </c>
      <c r="I342" s="302">
        <v>319.36666666666667</v>
      </c>
      <c r="J342" s="302">
        <v>325.73333333333323</v>
      </c>
      <c r="K342" s="301">
        <v>313</v>
      </c>
      <c r="L342" s="301">
        <v>296.10000000000002</v>
      </c>
      <c r="M342" s="301">
        <v>3.7949899999999999</v>
      </c>
      <c r="N342" s="1"/>
      <c r="O342" s="1"/>
    </row>
    <row r="343" spans="1:15" ht="12.75" customHeight="1">
      <c r="A343" s="30">
        <v>333</v>
      </c>
      <c r="B343" s="311" t="s">
        <v>268</v>
      </c>
      <c r="C343" s="301">
        <v>739.95</v>
      </c>
      <c r="D343" s="302">
        <v>740.4666666666667</v>
      </c>
      <c r="E343" s="302">
        <v>734.48333333333335</v>
      </c>
      <c r="F343" s="302">
        <v>729.01666666666665</v>
      </c>
      <c r="G343" s="302">
        <v>723.0333333333333</v>
      </c>
      <c r="H343" s="302">
        <v>745.93333333333339</v>
      </c>
      <c r="I343" s="302">
        <v>751.91666666666674</v>
      </c>
      <c r="J343" s="302">
        <v>757.38333333333344</v>
      </c>
      <c r="K343" s="301">
        <v>746.45</v>
      </c>
      <c r="L343" s="301">
        <v>735</v>
      </c>
      <c r="M343" s="301">
        <v>3.72132</v>
      </c>
      <c r="N343" s="1"/>
      <c r="O343" s="1"/>
    </row>
    <row r="344" spans="1:15" ht="12.75" customHeight="1">
      <c r="A344" s="30">
        <v>334</v>
      </c>
      <c r="B344" s="311" t="s">
        <v>170</v>
      </c>
      <c r="C344" s="301">
        <v>154.15</v>
      </c>
      <c r="D344" s="302">
        <v>152.58333333333334</v>
      </c>
      <c r="E344" s="302">
        <v>147.76666666666668</v>
      </c>
      <c r="F344" s="302">
        <v>141.38333333333333</v>
      </c>
      <c r="G344" s="302">
        <v>136.56666666666666</v>
      </c>
      <c r="H344" s="302">
        <v>158.9666666666667</v>
      </c>
      <c r="I344" s="302">
        <v>163.78333333333336</v>
      </c>
      <c r="J344" s="302">
        <v>170.16666666666671</v>
      </c>
      <c r="K344" s="301">
        <v>157.4</v>
      </c>
      <c r="L344" s="301">
        <v>146.19999999999999</v>
      </c>
      <c r="M344" s="301">
        <v>1658.60322</v>
      </c>
      <c r="N344" s="1"/>
      <c r="O344" s="1"/>
    </row>
    <row r="345" spans="1:15" ht="12.75" customHeight="1">
      <c r="A345" s="30">
        <v>335</v>
      </c>
      <c r="B345" s="311" t="s">
        <v>269</v>
      </c>
      <c r="C345" s="301">
        <v>261.60000000000002</v>
      </c>
      <c r="D345" s="302">
        <v>256.39999999999998</v>
      </c>
      <c r="E345" s="302">
        <v>249.34999999999997</v>
      </c>
      <c r="F345" s="302">
        <v>237.1</v>
      </c>
      <c r="G345" s="302">
        <v>230.04999999999998</v>
      </c>
      <c r="H345" s="302">
        <v>268.64999999999998</v>
      </c>
      <c r="I345" s="302">
        <v>275.69999999999993</v>
      </c>
      <c r="J345" s="302">
        <v>287.94999999999993</v>
      </c>
      <c r="K345" s="301">
        <v>263.45</v>
      </c>
      <c r="L345" s="301">
        <v>244.15</v>
      </c>
      <c r="M345" s="301">
        <v>102.12551000000001</v>
      </c>
      <c r="N345" s="1"/>
      <c r="O345" s="1"/>
    </row>
    <row r="346" spans="1:15" ht="12.75" customHeight="1">
      <c r="A346" s="30">
        <v>336</v>
      </c>
      <c r="B346" s="311" t="s">
        <v>1099</v>
      </c>
      <c r="C346" s="301">
        <v>705.65</v>
      </c>
      <c r="D346" s="302">
        <v>703.21666666666658</v>
      </c>
      <c r="E346" s="302">
        <v>692.63333333333321</v>
      </c>
      <c r="F346" s="302">
        <v>679.61666666666667</v>
      </c>
      <c r="G346" s="302">
        <v>669.0333333333333</v>
      </c>
      <c r="H346" s="302">
        <v>716.23333333333312</v>
      </c>
      <c r="I346" s="302">
        <v>726.81666666666638</v>
      </c>
      <c r="J346" s="302">
        <v>739.83333333333303</v>
      </c>
      <c r="K346" s="301">
        <v>713.8</v>
      </c>
      <c r="L346" s="301">
        <v>690.2</v>
      </c>
      <c r="M346" s="301">
        <v>41.909959999999998</v>
      </c>
      <c r="N346" s="1"/>
      <c r="O346" s="1"/>
    </row>
    <row r="347" spans="1:15" ht="12.75" customHeight="1">
      <c r="A347" s="30">
        <v>337</v>
      </c>
      <c r="B347" s="311" t="s">
        <v>445</v>
      </c>
      <c r="C347" s="301">
        <v>3135.85</v>
      </c>
      <c r="D347" s="302">
        <v>3134.5833333333335</v>
      </c>
      <c r="E347" s="302">
        <v>3109.2666666666669</v>
      </c>
      <c r="F347" s="302">
        <v>3082.6833333333334</v>
      </c>
      <c r="G347" s="302">
        <v>3057.3666666666668</v>
      </c>
      <c r="H347" s="302">
        <v>3161.166666666667</v>
      </c>
      <c r="I347" s="302">
        <v>3186.4833333333336</v>
      </c>
      <c r="J347" s="302">
        <v>3213.0666666666671</v>
      </c>
      <c r="K347" s="301">
        <v>3159.9</v>
      </c>
      <c r="L347" s="301">
        <v>3108</v>
      </c>
      <c r="M347" s="301">
        <v>0.77346999999999999</v>
      </c>
      <c r="N347" s="1"/>
      <c r="O347" s="1"/>
    </row>
    <row r="348" spans="1:15" ht="12.75" customHeight="1">
      <c r="A348" s="30">
        <v>338</v>
      </c>
      <c r="B348" s="311" t="s">
        <v>446</v>
      </c>
      <c r="C348" s="301">
        <v>259.64999999999998</v>
      </c>
      <c r="D348" s="302">
        <v>262.88333333333333</v>
      </c>
      <c r="E348" s="302">
        <v>253.76666666666665</v>
      </c>
      <c r="F348" s="302">
        <v>247.88333333333333</v>
      </c>
      <c r="G348" s="302">
        <v>238.76666666666665</v>
      </c>
      <c r="H348" s="302">
        <v>268.76666666666665</v>
      </c>
      <c r="I348" s="302">
        <v>277.88333333333333</v>
      </c>
      <c r="J348" s="302">
        <v>283.76666666666665</v>
      </c>
      <c r="K348" s="301">
        <v>272</v>
      </c>
      <c r="L348" s="301">
        <v>257</v>
      </c>
      <c r="M348" s="301">
        <v>0.60797999999999996</v>
      </c>
      <c r="N348" s="1"/>
      <c r="O348" s="1"/>
    </row>
    <row r="349" spans="1:15" ht="12.75" customHeight="1">
      <c r="A349" s="30">
        <v>339</v>
      </c>
      <c r="B349" s="311" t="s">
        <v>1100</v>
      </c>
      <c r="C349" s="301">
        <v>589.15</v>
      </c>
      <c r="D349" s="302">
        <v>591.61666666666667</v>
      </c>
      <c r="E349" s="302">
        <v>585.5333333333333</v>
      </c>
      <c r="F349" s="302">
        <v>581.91666666666663</v>
      </c>
      <c r="G349" s="302">
        <v>575.83333333333326</v>
      </c>
      <c r="H349" s="302">
        <v>595.23333333333335</v>
      </c>
      <c r="I349" s="302">
        <v>601.31666666666661</v>
      </c>
      <c r="J349" s="302">
        <v>604.93333333333339</v>
      </c>
      <c r="K349" s="301">
        <v>597.70000000000005</v>
      </c>
      <c r="L349" s="301">
        <v>588</v>
      </c>
      <c r="M349" s="301">
        <v>2.8346100000000001</v>
      </c>
      <c r="N349" s="1"/>
      <c r="O349" s="1"/>
    </row>
    <row r="350" spans="1:15" ht="12.75" customHeight="1">
      <c r="A350" s="30">
        <v>340</v>
      </c>
      <c r="B350" s="311" t="s">
        <v>828</v>
      </c>
      <c r="C350" s="301">
        <v>105.85</v>
      </c>
      <c r="D350" s="302">
        <v>105.43333333333334</v>
      </c>
      <c r="E350" s="302">
        <v>104.61666666666667</v>
      </c>
      <c r="F350" s="302">
        <v>103.38333333333334</v>
      </c>
      <c r="G350" s="302">
        <v>102.56666666666668</v>
      </c>
      <c r="H350" s="302">
        <v>106.66666666666667</v>
      </c>
      <c r="I350" s="302">
        <v>107.48333333333333</v>
      </c>
      <c r="J350" s="302">
        <v>108.71666666666667</v>
      </c>
      <c r="K350" s="301">
        <v>106.25</v>
      </c>
      <c r="L350" s="301">
        <v>104.2</v>
      </c>
      <c r="M350" s="301">
        <v>3.29718</v>
      </c>
      <c r="N350" s="1"/>
      <c r="O350" s="1"/>
    </row>
    <row r="351" spans="1:15" ht="12.75" customHeight="1">
      <c r="A351" s="30">
        <v>341</v>
      </c>
      <c r="B351" s="311" t="s">
        <v>177</v>
      </c>
      <c r="C351" s="301">
        <v>2581.35</v>
      </c>
      <c r="D351" s="302">
        <v>2604.35</v>
      </c>
      <c r="E351" s="302">
        <v>2549.5499999999997</v>
      </c>
      <c r="F351" s="302">
        <v>2517.75</v>
      </c>
      <c r="G351" s="302">
        <v>2462.9499999999998</v>
      </c>
      <c r="H351" s="302">
        <v>2636.1499999999996</v>
      </c>
      <c r="I351" s="302">
        <v>2690.95</v>
      </c>
      <c r="J351" s="302">
        <v>2722.7499999999995</v>
      </c>
      <c r="K351" s="301">
        <v>2659.15</v>
      </c>
      <c r="L351" s="301">
        <v>2572.5500000000002</v>
      </c>
      <c r="M351" s="301">
        <v>1.7867</v>
      </c>
      <c r="N351" s="1"/>
      <c r="O351" s="1"/>
    </row>
    <row r="352" spans="1:15" ht="12.75" customHeight="1">
      <c r="A352" s="30">
        <v>342</v>
      </c>
      <c r="B352" s="311" t="s">
        <v>448</v>
      </c>
      <c r="C352" s="301">
        <v>332</v>
      </c>
      <c r="D352" s="302">
        <v>332.13333333333333</v>
      </c>
      <c r="E352" s="302">
        <v>327.51666666666665</v>
      </c>
      <c r="F352" s="302">
        <v>323.0333333333333</v>
      </c>
      <c r="G352" s="302">
        <v>318.41666666666663</v>
      </c>
      <c r="H352" s="302">
        <v>336.61666666666667</v>
      </c>
      <c r="I352" s="302">
        <v>341.23333333333335</v>
      </c>
      <c r="J352" s="302">
        <v>345.7166666666667</v>
      </c>
      <c r="K352" s="301">
        <v>336.75</v>
      </c>
      <c r="L352" s="301">
        <v>327.64999999999998</v>
      </c>
      <c r="M352" s="301">
        <v>1.1032</v>
      </c>
      <c r="N352" s="1"/>
      <c r="O352" s="1"/>
    </row>
    <row r="353" spans="1:15" ht="12.75" customHeight="1">
      <c r="A353" s="30">
        <v>343</v>
      </c>
      <c r="B353" s="311" t="s">
        <v>449</v>
      </c>
      <c r="C353" s="301">
        <v>233.15</v>
      </c>
      <c r="D353" s="302">
        <v>231.4666666666667</v>
      </c>
      <c r="E353" s="302">
        <v>227.88333333333338</v>
      </c>
      <c r="F353" s="302">
        <v>222.61666666666667</v>
      </c>
      <c r="G353" s="302">
        <v>219.03333333333336</v>
      </c>
      <c r="H353" s="302">
        <v>236.73333333333341</v>
      </c>
      <c r="I353" s="302">
        <v>240.31666666666672</v>
      </c>
      <c r="J353" s="302">
        <v>245.58333333333343</v>
      </c>
      <c r="K353" s="301">
        <v>235.05</v>
      </c>
      <c r="L353" s="301">
        <v>226.2</v>
      </c>
      <c r="M353" s="301">
        <v>0.89502000000000004</v>
      </c>
      <c r="N353" s="1"/>
      <c r="O353" s="1"/>
    </row>
    <row r="354" spans="1:15" ht="12.75" customHeight="1">
      <c r="A354" s="30">
        <v>344</v>
      </c>
      <c r="B354" s="311" t="s">
        <v>181</v>
      </c>
      <c r="C354" s="301">
        <v>1839.8</v>
      </c>
      <c r="D354" s="302">
        <v>1838.3833333333332</v>
      </c>
      <c r="E354" s="302">
        <v>1825.7666666666664</v>
      </c>
      <c r="F354" s="302">
        <v>1811.7333333333331</v>
      </c>
      <c r="G354" s="302">
        <v>1799.1166666666663</v>
      </c>
      <c r="H354" s="302">
        <v>1852.4166666666665</v>
      </c>
      <c r="I354" s="302">
        <v>1865.0333333333333</v>
      </c>
      <c r="J354" s="302">
        <v>1879.0666666666666</v>
      </c>
      <c r="K354" s="301">
        <v>1851</v>
      </c>
      <c r="L354" s="301">
        <v>1824.35</v>
      </c>
      <c r="M354" s="301">
        <v>2.9470700000000001</v>
      </c>
      <c r="N354" s="1"/>
      <c r="O354" s="1"/>
    </row>
    <row r="355" spans="1:15" ht="12.75" customHeight="1">
      <c r="A355" s="30">
        <v>345</v>
      </c>
      <c r="B355" s="311" t="s">
        <v>171</v>
      </c>
      <c r="C355" s="301">
        <v>41027.050000000003</v>
      </c>
      <c r="D355" s="302">
        <v>40677.35</v>
      </c>
      <c r="E355" s="302">
        <v>39879.399999999994</v>
      </c>
      <c r="F355" s="302">
        <v>38731.749999999993</v>
      </c>
      <c r="G355" s="302">
        <v>37933.799999999988</v>
      </c>
      <c r="H355" s="302">
        <v>41825</v>
      </c>
      <c r="I355" s="302">
        <v>42622.95</v>
      </c>
      <c r="J355" s="302">
        <v>43770.600000000006</v>
      </c>
      <c r="K355" s="301">
        <v>41475.300000000003</v>
      </c>
      <c r="L355" s="301">
        <v>39529.699999999997</v>
      </c>
      <c r="M355" s="301">
        <v>0.38175999999999999</v>
      </c>
      <c r="N355" s="1"/>
      <c r="O355" s="1"/>
    </row>
    <row r="356" spans="1:15" ht="12.75" customHeight="1">
      <c r="A356" s="30">
        <v>346</v>
      </c>
      <c r="B356" s="311" t="s">
        <v>450</v>
      </c>
      <c r="C356" s="301">
        <v>3501.6</v>
      </c>
      <c r="D356" s="302">
        <v>3487.2333333333336</v>
      </c>
      <c r="E356" s="302">
        <v>3449.4666666666672</v>
      </c>
      <c r="F356" s="302">
        <v>3397.3333333333335</v>
      </c>
      <c r="G356" s="302">
        <v>3359.5666666666671</v>
      </c>
      <c r="H356" s="302">
        <v>3539.3666666666672</v>
      </c>
      <c r="I356" s="302">
        <v>3577.1333333333337</v>
      </c>
      <c r="J356" s="302">
        <v>3629.2666666666673</v>
      </c>
      <c r="K356" s="301">
        <v>3525</v>
      </c>
      <c r="L356" s="301">
        <v>3435.1</v>
      </c>
      <c r="M356" s="301">
        <v>2.20316</v>
      </c>
      <c r="N356" s="1"/>
      <c r="O356" s="1"/>
    </row>
    <row r="357" spans="1:15" ht="12.75" customHeight="1">
      <c r="A357" s="30">
        <v>347</v>
      </c>
      <c r="B357" s="311" t="s">
        <v>173</v>
      </c>
      <c r="C357" s="301">
        <v>218.4</v>
      </c>
      <c r="D357" s="302">
        <v>217.04999999999998</v>
      </c>
      <c r="E357" s="302">
        <v>215.09999999999997</v>
      </c>
      <c r="F357" s="302">
        <v>211.79999999999998</v>
      </c>
      <c r="G357" s="302">
        <v>209.84999999999997</v>
      </c>
      <c r="H357" s="302">
        <v>220.34999999999997</v>
      </c>
      <c r="I357" s="302">
        <v>222.29999999999995</v>
      </c>
      <c r="J357" s="302">
        <v>225.59999999999997</v>
      </c>
      <c r="K357" s="301">
        <v>219</v>
      </c>
      <c r="L357" s="301">
        <v>213.75</v>
      </c>
      <c r="M357" s="301">
        <v>12.23555</v>
      </c>
      <c r="N357" s="1"/>
      <c r="O357" s="1"/>
    </row>
    <row r="358" spans="1:15" ht="12.75" customHeight="1">
      <c r="A358" s="30">
        <v>348</v>
      </c>
      <c r="B358" s="311" t="s">
        <v>175</v>
      </c>
      <c r="C358" s="301">
        <v>4086.45</v>
      </c>
      <c r="D358" s="302">
        <v>4090.15</v>
      </c>
      <c r="E358" s="302">
        <v>4056.3</v>
      </c>
      <c r="F358" s="302">
        <v>4026.15</v>
      </c>
      <c r="G358" s="302">
        <v>3992.3</v>
      </c>
      <c r="H358" s="302">
        <v>4120.3</v>
      </c>
      <c r="I358" s="302">
        <v>4154.1499999999996</v>
      </c>
      <c r="J358" s="302">
        <v>4184.3</v>
      </c>
      <c r="K358" s="301">
        <v>4124</v>
      </c>
      <c r="L358" s="301">
        <v>4060</v>
      </c>
      <c r="M358" s="301">
        <v>4.301E-2</v>
      </c>
      <c r="N358" s="1"/>
      <c r="O358" s="1"/>
    </row>
    <row r="359" spans="1:15" ht="12.75" customHeight="1">
      <c r="A359" s="30">
        <v>349</v>
      </c>
      <c r="B359" s="311" t="s">
        <v>452</v>
      </c>
      <c r="C359" s="301">
        <v>1209.3499999999999</v>
      </c>
      <c r="D359" s="302">
        <v>1202.1333333333334</v>
      </c>
      <c r="E359" s="302">
        <v>1159.3166666666668</v>
      </c>
      <c r="F359" s="302">
        <v>1109.2833333333333</v>
      </c>
      <c r="G359" s="302">
        <v>1066.4666666666667</v>
      </c>
      <c r="H359" s="302">
        <v>1252.166666666667</v>
      </c>
      <c r="I359" s="302">
        <v>1294.9833333333336</v>
      </c>
      <c r="J359" s="302">
        <v>1345.0166666666671</v>
      </c>
      <c r="K359" s="301">
        <v>1244.95</v>
      </c>
      <c r="L359" s="301">
        <v>1152.0999999999999</v>
      </c>
      <c r="M359" s="301">
        <v>2.7901600000000002</v>
      </c>
      <c r="N359" s="1"/>
      <c r="O359" s="1"/>
    </row>
    <row r="360" spans="1:15" ht="12.75" customHeight="1">
      <c r="A360" s="30">
        <v>350</v>
      </c>
      <c r="B360" s="311" t="s">
        <v>176</v>
      </c>
      <c r="C360" s="301">
        <v>2098.15</v>
      </c>
      <c r="D360" s="302">
        <v>2108.4833333333331</v>
      </c>
      <c r="E360" s="302">
        <v>2075.3666666666663</v>
      </c>
      <c r="F360" s="302">
        <v>2052.583333333333</v>
      </c>
      <c r="G360" s="302">
        <v>2019.4666666666662</v>
      </c>
      <c r="H360" s="302">
        <v>2131.2666666666664</v>
      </c>
      <c r="I360" s="302">
        <v>2164.3833333333332</v>
      </c>
      <c r="J360" s="302">
        <v>2187.1666666666665</v>
      </c>
      <c r="K360" s="301">
        <v>2141.6</v>
      </c>
      <c r="L360" s="301">
        <v>2085.6999999999998</v>
      </c>
      <c r="M360" s="301">
        <v>4.6127799999999999</v>
      </c>
      <c r="N360" s="1"/>
      <c r="O360" s="1"/>
    </row>
    <row r="361" spans="1:15" ht="12.75" customHeight="1">
      <c r="A361" s="30">
        <v>351</v>
      </c>
      <c r="B361" s="311" t="s">
        <v>172</v>
      </c>
      <c r="C361" s="301">
        <v>1664.5</v>
      </c>
      <c r="D361" s="302">
        <v>1661.1833333333334</v>
      </c>
      <c r="E361" s="302">
        <v>1644.8666666666668</v>
      </c>
      <c r="F361" s="302">
        <v>1625.2333333333333</v>
      </c>
      <c r="G361" s="302">
        <v>1608.9166666666667</v>
      </c>
      <c r="H361" s="302">
        <v>1680.8166666666668</v>
      </c>
      <c r="I361" s="302">
        <v>1697.1333333333334</v>
      </c>
      <c r="J361" s="302">
        <v>1716.7666666666669</v>
      </c>
      <c r="K361" s="301">
        <v>1677.5</v>
      </c>
      <c r="L361" s="301">
        <v>1641.55</v>
      </c>
      <c r="M361" s="301">
        <v>6.9546900000000003</v>
      </c>
      <c r="N361" s="1"/>
      <c r="O361" s="1"/>
    </row>
    <row r="362" spans="1:15" ht="12.75" customHeight="1">
      <c r="A362" s="30">
        <v>352</v>
      </c>
      <c r="B362" s="311" t="s">
        <v>453</v>
      </c>
      <c r="C362" s="301">
        <v>736.2</v>
      </c>
      <c r="D362" s="302">
        <v>739.53333333333342</v>
      </c>
      <c r="E362" s="302">
        <v>725.46666666666681</v>
      </c>
      <c r="F362" s="302">
        <v>714.73333333333335</v>
      </c>
      <c r="G362" s="302">
        <v>700.66666666666674</v>
      </c>
      <c r="H362" s="302">
        <v>750.26666666666688</v>
      </c>
      <c r="I362" s="302">
        <v>764.33333333333348</v>
      </c>
      <c r="J362" s="302">
        <v>775.06666666666695</v>
      </c>
      <c r="K362" s="301">
        <v>753.6</v>
      </c>
      <c r="L362" s="301">
        <v>728.8</v>
      </c>
      <c r="M362" s="301">
        <v>0.22453999999999999</v>
      </c>
      <c r="N362" s="1"/>
      <c r="O362" s="1"/>
    </row>
    <row r="363" spans="1:15" ht="12.75" customHeight="1">
      <c r="A363" s="30">
        <v>353</v>
      </c>
      <c r="B363" s="311" t="s">
        <v>270</v>
      </c>
      <c r="C363" s="301">
        <v>2219.9499999999998</v>
      </c>
      <c r="D363" s="302">
        <v>2221.7333333333331</v>
      </c>
      <c r="E363" s="302">
        <v>2199.2166666666662</v>
      </c>
      <c r="F363" s="302">
        <v>2178.4833333333331</v>
      </c>
      <c r="G363" s="302">
        <v>2155.9666666666662</v>
      </c>
      <c r="H363" s="302">
        <v>2242.4666666666662</v>
      </c>
      <c r="I363" s="302">
        <v>2264.9833333333336</v>
      </c>
      <c r="J363" s="302">
        <v>2285.7166666666662</v>
      </c>
      <c r="K363" s="301">
        <v>2244.25</v>
      </c>
      <c r="L363" s="301">
        <v>2201</v>
      </c>
      <c r="M363" s="301">
        <v>1.5619000000000001</v>
      </c>
      <c r="N363" s="1"/>
      <c r="O363" s="1"/>
    </row>
    <row r="364" spans="1:15" ht="12.75" customHeight="1">
      <c r="A364" s="30">
        <v>354</v>
      </c>
      <c r="B364" s="311" t="s">
        <v>454</v>
      </c>
      <c r="C364" s="301">
        <v>2327.6999999999998</v>
      </c>
      <c r="D364" s="302">
        <v>2329.9333333333334</v>
      </c>
      <c r="E364" s="302">
        <v>2292.8166666666666</v>
      </c>
      <c r="F364" s="302">
        <v>2257.9333333333334</v>
      </c>
      <c r="G364" s="302">
        <v>2220.8166666666666</v>
      </c>
      <c r="H364" s="302">
        <v>2364.8166666666666</v>
      </c>
      <c r="I364" s="302">
        <v>2401.9333333333334</v>
      </c>
      <c r="J364" s="302">
        <v>2436.8166666666666</v>
      </c>
      <c r="K364" s="301">
        <v>2367.0500000000002</v>
      </c>
      <c r="L364" s="301">
        <v>2295.0500000000002</v>
      </c>
      <c r="M364" s="301">
        <v>1.56958</v>
      </c>
      <c r="N364" s="1"/>
      <c r="O364" s="1"/>
    </row>
    <row r="365" spans="1:15" ht="12.75" customHeight="1">
      <c r="A365" s="30">
        <v>355</v>
      </c>
      <c r="B365" s="311" t="s">
        <v>812</v>
      </c>
      <c r="C365" s="301">
        <v>230.25</v>
      </c>
      <c r="D365" s="302">
        <v>232.1</v>
      </c>
      <c r="E365" s="302">
        <v>226.7</v>
      </c>
      <c r="F365" s="302">
        <v>223.15</v>
      </c>
      <c r="G365" s="302">
        <v>217.75</v>
      </c>
      <c r="H365" s="302">
        <v>235.64999999999998</v>
      </c>
      <c r="I365" s="302">
        <v>241.05</v>
      </c>
      <c r="J365" s="302">
        <v>244.59999999999997</v>
      </c>
      <c r="K365" s="301">
        <v>237.5</v>
      </c>
      <c r="L365" s="301">
        <v>228.55</v>
      </c>
      <c r="M365" s="301">
        <v>20.107800000000001</v>
      </c>
      <c r="N365" s="1"/>
      <c r="O365" s="1"/>
    </row>
    <row r="366" spans="1:15" ht="12.75" customHeight="1">
      <c r="A366" s="30">
        <v>356</v>
      </c>
      <c r="B366" s="311" t="s">
        <v>174</v>
      </c>
      <c r="C366" s="301">
        <v>103.85</v>
      </c>
      <c r="D366" s="302">
        <v>103.5</v>
      </c>
      <c r="E366" s="302">
        <v>102.85</v>
      </c>
      <c r="F366" s="302">
        <v>101.85</v>
      </c>
      <c r="G366" s="302">
        <v>101.19999999999999</v>
      </c>
      <c r="H366" s="302">
        <v>104.5</v>
      </c>
      <c r="I366" s="302">
        <v>105.15</v>
      </c>
      <c r="J366" s="302">
        <v>106.15</v>
      </c>
      <c r="K366" s="301">
        <v>104.15</v>
      </c>
      <c r="L366" s="301">
        <v>102.5</v>
      </c>
      <c r="M366" s="301">
        <v>17.157830000000001</v>
      </c>
      <c r="N366" s="1"/>
      <c r="O366" s="1"/>
    </row>
    <row r="367" spans="1:15" ht="12.75" customHeight="1">
      <c r="A367" s="30">
        <v>357</v>
      </c>
      <c r="B367" s="311" t="s">
        <v>179</v>
      </c>
      <c r="C367" s="301">
        <v>211.1</v>
      </c>
      <c r="D367" s="302">
        <v>211.51666666666665</v>
      </c>
      <c r="E367" s="302">
        <v>208.0333333333333</v>
      </c>
      <c r="F367" s="302">
        <v>204.96666666666664</v>
      </c>
      <c r="G367" s="302">
        <v>201.48333333333329</v>
      </c>
      <c r="H367" s="302">
        <v>214.58333333333331</v>
      </c>
      <c r="I367" s="302">
        <v>218.06666666666666</v>
      </c>
      <c r="J367" s="302">
        <v>221.13333333333333</v>
      </c>
      <c r="K367" s="301">
        <v>215</v>
      </c>
      <c r="L367" s="301">
        <v>208.45</v>
      </c>
      <c r="M367" s="301">
        <v>311.27188999999998</v>
      </c>
      <c r="N367" s="1"/>
      <c r="O367" s="1"/>
    </row>
    <row r="368" spans="1:15" ht="12.75" customHeight="1">
      <c r="A368" s="30">
        <v>358</v>
      </c>
      <c r="B368" s="311" t="s">
        <v>813</v>
      </c>
      <c r="C368" s="301">
        <v>358</v>
      </c>
      <c r="D368" s="302">
        <v>358.15000000000003</v>
      </c>
      <c r="E368" s="302">
        <v>352.85000000000008</v>
      </c>
      <c r="F368" s="302">
        <v>347.70000000000005</v>
      </c>
      <c r="G368" s="302">
        <v>342.40000000000009</v>
      </c>
      <c r="H368" s="302">
        <v>363.30000000000007</v>
      </c>
      <c r="I368" s="302">
        <v>368.6</v>
      </c>
      <c r="J368" s="302">
        <v>373.75000000000006</v>
      </c>
      <c r="K368" s="301">
        <v>363.45</v>
      </c>
      <c r="L368" s="301">
        <v>353</v>
      </c>
      <c r="M368" s="301">
        <v>3.2764700000000002</v>
      </c>
      <c r="N368" s="1"/>
      <c r="O368" s="1"/>
    </row>
    <row r="369" spans="1:15" ht="12.75" customHeight="1">
      <c r="A369" s="30">
        <v>359</v>
      </c>
      <c r="B369" s="311" t="s">
        <v>271</v>
      </c>
      <c r="C369" s="301">
        <v>398.75</v>
      </c>
      <c r="D369" s="302">
        <v>398.18333333333334</v>
      </c>
      <c r="E369" s="302">
        <v>393.76666666666665</v>
      </c>
      <c r="F369" s="302">
        <v>388.7833333333333</v>
      </c>
      <c r="G369" s="302">
        <v>384.36666666666662</v>
      </c>
      <c r="H369" s="302">
        <v>403.16666666666669</v>
      </c>
      <c r="I369" s="302">
        <v>407.58333333333331</v>
      </c>
      <c r="J369" s="302">
        <v>412.56666666666672</v>
      </c>
      <c r="K369" s="301">
        <v>402.6</v>
      </c>
      <c r="L369" s="301">
        <v>393.2</v>
      </c>
      <c r="M369" s="301">
        <v>3.8913899999999999</v>
      </c>
      <c r="N369" s="1"/>
      <c r="O369" s="1"/>
    </row>
    <row r="370" spans="1:15" ht="12.75" customHeight="1">
      <c r="A370" s="30">
        <v>360</v>
      </c>
      <c r="B370" s="311" t="s">
        <v>455</v>
      </c>
      <c r="C370" s="301">
        <v>602.95000000000005</v>
      </c>
      <c r="D370" s="302">
        <v>606.4</v>
      </c>
      <c r="E370" s="302">
        <v>597.84999999999991</v>
      </c>
      <c r="F370" s="302">
        <v>592.74999999999989</v>
      </c>
      <c r="G370" s="302">
        <v>584.19999999999982</v>
      </c>
      <c r="H370" s="302">
        <v>611.5</v>
      </c>
      <c r="I370" s="302">
        <v>620.04999999999995</v>
      </c>
      <c r="J370" s="302">
        <v>625.15000000000009</v>
      </c>
      <c r="K370" s="301">
        <v>614.95000000000005</v>
      </c>
      <c r="L370" s="301">
        <v>601.29999999999995</v>
      </c>
      <c r="M370" s="301">
        <v>0.8145</v>
      </c>
      <c r="N370" s="1"/>
      <c r="O370" s="1"/>
    </row>
    <row r="371" spans="1:15" ht="12.75" customHeight="1">
      <c r="A371" s="30">
        <v>361</v>
      </c>
      <c r="B371" s="311" t="s">
        <v>456</v>
      </c>
      <c r="C371" s="301">
        <v>107.45</v>
      </c>
      <c r="D371" s="302">
        <v>106.51666666666667</v>
      </c>
      <c r="E371" s="302">
        <v>104.33333333333333</v>
      </c>
      <c r="F371" s="302">
        <v>101.21666666666667</v>
      </c>
      <c r="G371" s="302">
        <v>99.033333333333331</v>
      </c>
      <c r="H371" s="302">
        <v>109.63333333333333</v>
      </c>
      <c r="I371" s="302">
        <v>111.81666666666666</v>
      </c>
      <c r="J371" s="302">
        <v>114.93333333333332</v>
      </c>
      <c r="K371" s="301">
        <v>108.7</v>
      </c>
      <c r="L371" s="301">
        <v>103.4</v>
      </c>
      <c r="M371" s="301">
        <v>1.0150699999999999</v>
      </c>
      <c r="N371" s="1"/>
      <c r="O371" s="1"/>
    </row>
    <row r="372" spans="1:15" ht="12.75" customHeight="1">
      <c r="A372" s="30">
        <v>362</v>
      </c>
      <c r="B372" s="311" t="s">
        <v>1119</v>
      </c>
      <c r="C372" s="301">
        <v>1060.75</v>
      </c>
      <c r="D372" s="302">
        <v>1065.95</v>
      </c>
      <c r="E372" s="302">
        <v>1046.7</v>
      </c>
      <c r="F372" s="302">
        <v>1032.6500000000001</v>
      </c>
      <c r="G372" s="302">
        <v>1013.4000000000001</v>
      </c>
      <c r="H372" s="302">
        <v>1080</v>
      </c>
      <c r="I372" s="302">
        <v>1099.25</v>
      </c>
      <c r="J372" s="302">
        <v>1113.3</v>
      </c>
      <c r="K372" s="301">
        <v>1085.2</v>
      </c>
      <c r="L372" s="301">
        <v>1051.9000000000001</v>
      </c>
      <c r="M372" s="301">
        <v>8.1110000000000002E-2</v>
      </c>
      <c r="N372" s="1"/>
      <c r="O372" s="1"/>
    </row>
    <row r="373" spans="1:15" ht="12.75" customHeight="1">
      <c r="A373" s="30">
        <v>363</v>
      </c>
      <c r="B373" s="311" t="s">
        <v>457</v>
      </c>
      <c r="C373" s="301">
        <v>4094.1</v>
      </c>
      <c r="D373" s="302">
        <v>4072.35</v>
      </c>
      <c r="E373" s="302">
        <v>4044.7</v>
      </c>
      <c r="F373" s="302">
        <v>3995.2999999999997</v>
      </c>
      <c r="G373" s="302">
        <v>3967.6499999999996</v>
      </c>
      <c r="H373" s="302">
        <v>4121.75</v>
      </c>
      <c r="I373" s="302">
        <v>4149.4000000000005</v>
      </c>
      <c r="J373" s="302">
        <v>4198.8</v>
      </c>
      <c r="K373" s="301">
        <v>4100</v>
      </c>
      <c r="L373" s="301">
        <v>4022.95</v>
      </c>
      <c r="M373" s="301">
        <v>1.6459999999999999E-2</v>
      </c>
      <c r="N373" s="1"/>
      <c r="O373" s="1"/>
    </row>
    <row r="374" spans="1:15" ht="12.75" customHeight="1">
      <c r="A374" s="30">
        <v>364</v>
      </c>
      <c r="B374" s="311" t="s">
        <v>272</v>
      </c>
      <c r="C374" s="301">
        <v>13354.45</v>
      </c>
      <c r="D374" s="302">
        <v>13294.483333333332</v>
      </c>
      <c r="E374" s="302">
        <v>13141.966666666664</v>
      </c>
      <c r="F374" s="302">
        <v>12929.483333333332</v>
      </c>
      <c r="G374" s="302">
        <v>12776.966666666664</v>
      </c>
      <c r="H374" s="302">
        <v>13506.966666666664</v>
      </c>
      <c r="I374" s="302">
        <v>13659.48333333333</v>
      </c>
      <c r="J374" s="302">
        <v>13871.966666666664</v>
      </c>
      <c r="K374" s="301">
        <v>13447</v>
      </c>
      <c r="L374" s="301">
        <v>13082</v>
      </c>
      <c r="M374" s="301">
        <v>0.13456000000000001</v>
      </c>
      <c r="N374" s="1"/>
      <c r="O374" s="1"/>
    </row>
    <row r="375" spans="1:15" ht="12.75" customHeight="1">
      <c r="A375" s="30">
        <v>365</v>
      </c>
      <c r="B375" s="311" t="s">
        <v>178</v>
      </c>
      <c r="C375" s="301">
        <v>29.75</v>
      </c>
      <c r="D375" s="302">
        <v>29.650000000000002</v>
      </c>
      <c r="E375" s="302">
        <v>29.400000000000006</v>
      </c>
      <c r="F375" s="302">
        <v>29.050000000000004</v>
      </c>
      <c r="G375" s="302">
        <v>28.800000000000008</v>
      </c>
      <c r="H375" s="302">
        <v>30.000000000000004</v>
      </c>
      <c r="I375" s="302">
        <v>30.249999999999996</v>
      </c>
      <c r="J375" s="302">
        <v>30.6</v>
      </c>
      <c r="K375" s="301">
        <v>29.9</v>
      </c>
      <c r="L375" s="301">
        <v>29.3</v>
      </c>
      <c r="M375" s="301">
        <v>173.07144</v>
      </c>
      <c r="N375" s="1"/>
      <c r="O375" s="1"/>
    </row>
    <row r="376" spans="1:15" ht="12.75" customHeight="1">
      <c r="A376" s="30">
        <v>366</v>
      </c>
      <c r="B376" s="311" t="s">
        <v>458</v>
      </c>
      <c r="C376" s="301">
        <v>600.9</v>
      </c>
      <c r="D376" s="302">
        <v>602.7833333333333</v>
      </c>
      <c r="E376" s="302">
        <v>595.21666666666658</v>
      </c>
      <c r="F376" s="302">
        <v>589.5333333333333</v>
      </c>
      <c r="G376" s="302">
        <v>581.96666666666658</v>
      </c>
      <c r="H376" s="302">
        <v>608.46666666666658</v>
      </c>
      <c r="I376" s="302">
        <v>616.03333333333319</v>
      </c>
      <c r="J376" s="302">
        <v>621.71666666666658</v>
      </c>
      <c r="K376" s="301">
        <v>610.35</v>
      </c>
      <c r="L376" s="301">
        <v>597.1</v>
      </c>
      <c r="M376" s="301">
        <v>0.48358000000000001</v>
      </c>
      <c r="N376" s="1"/>
      <c r="O376" s="1"/>
    </row>
    <row r="377" spans="1:15" ht="12.75" customHeight="1">
      <c r="A377" s="30">
        <v>367</v>
      </c>
      <c r="B377" s="311" t="s">
        <v>183</v>
      </c>
      <c r="C377" s="301">
        <v>84.3</v>
      </c>
      <c r="D377" s="302">
        <v>85.166666666666671</v>
      </c>
      <c r="E377" s="302">
        <v>83.033333333333346</v>
      </c>
      <c r="F377" s="302">
        <v>81.76666666666668</v>
      </c>
      <c r="G377" s="302">
        <v>79.633333333333354</v>
      </c>
      <c r="H377" s="302">
        <v>86.433333333333337</v>
      </c>
      <c r="I377" s="302">
        <v>88.566666666666663</v>
      </c>
      <c r="J377" s="302">
        <v>89.833333333333329</v>
      </c>
      <c r="K377" s="301">
        <v>87.3</v>
      </c>
      <c r="L377" s="301">
        <v>83.9</v>
      </c>
      <c r="M377" s="301">
        <v>281.87956000000003</v>
      </c>
      <c r="N377" s="1"/>
      <c r="O377" s="1"/>
    </row>
    <row r="378" spans="1:15" ht="12.75" customHeight="1">
      <c r="A378" s="30">
        <v>368</v>
      </c>
      <c r="B378" s="311" t="s">
        <v>184</v>
      </c>
      <c r="C378" s="301">
        <v>120</v>
      </c>
      <c r="D378" s="302">
        <v>119.63333333333333</v>
      </c>
      <c r="E378" s="302">
        <v>118.91666666666666</v>
      </c>
      <c r="F378" s="302">
        <v>117.83333333333333</v>
      </c>
      <c r="G378" s="302">
        <v>117.11666666666666</v>
      </c>
      <c r="H378" s="302">
        <v>120.71666666666665</v>
      </c>
      <c r="I378" s="302">
        <v>121.43333333333332</v>
      </c>
      <c r="J378" s="302">
        <v>122.51666666666665</v>
      </c>
      <c r="K378" s="301">
        <v>120.35</v>
      </c>
      <c r="L378" s="301">
        <v>118.55</v>
      </c>
      <c r="M378" s="301">
        <v>22.193210000000001</v>
      </c>
      <c r="N378" s="1"/>
      <c r="O378" s="1"/>
    </row>
    <row r="379" spans="1:15" ht="12.75" customHeight="1">
      <c r="A379" s="30">
        <v>369</v>
      </c>
      <c r="B379" s="311" t="s">
        <v>815</v>
      </c>
      <c r="C379" s="301">
        <v>483.6</v>
      </c>
      <c r="D379" s="302">
        <v>485.56666666666666</v>
      </c>
      <c r="E379" s="302">
        <v>478.13333333333333</v>
      </c>
      <c r="F379" s="302">
        <v>472.66666666666669</v>
      </c>
      <c r="G379" s="302">
        <v>465.23333333333335</v>
      </c>
      <c r="H379" s="302">
        <v>491.0333333333333</v>
      </c>
      <c r="I379" s="302">
        <v>498.46666666666658</v>
      </c>
      <c r="J379" s="302">
        <v>503.93333333333328</v>
      </c>
      <c r="K379" s="301">
        <v>493</v>
      </c>
      <c r="L379" s="301">
        <v>480.1</v>
      </c>
      <c r="M379" s="301">
        <v>0.82715000000000005</v>
      </c>
      <c r="N379" s="1"/>
      <c r="O379" s="1"/>
    </row>
    <row r="380" spans="1:15" ht="12.75" customHeight="1">
      <c r="A380" s="30">
        <v>370</v>
      </c>
      <c r="B380" s="311" t="s">
        <v>459</v>
      </c>
      <c r="C380" s="301">
        <v>230.8</v>
      </c>
      <c r="D380" s="302">
        <v>232.5</v>
      </c>
      <c r="E380" s="302">
        <v>226.1</v>
      </c>
      <c r="F380" s="302">
        <v>221.4</v>
      </c>
      <c r="G380" s="302">
        <v>215</v>
      </c>
      <c r="H380" s="302">
        <v>237.2</v>
      </c>
      <c r="I380" s="302">
        <v>243.59999999999997</v>
      </c>
      <c r="J380" s="302">
        <v>248.29999999999998</v>
      </c>
      <c r="K380" s="301">
        <v>238.9</v>
      </c>
      <c r="L380" s="301">
        <v>227.8</v>
      </c>
      <c r="M380" s="301">
        <v>0.57877999999999996</v>
      </c>
      <c r="N380" s="1"/>
      <c r="O380" s="1"/>
    </row>
    <row r="381" spans="1:15" ht="12.75" customHeight="1">
      <c r="A381" s="30">
        <v>371</v>
      </c>
      <c r="B381" s="311" t="s">
        <v>460</v>
      </c>
      <c r="C381" s="301">
        <v>860.65</v>
      </c>
      <c r="D381" s="302">
        <v>848.68333333333339</v>
      </c>
      <c r="E381" s="302">
        <v>830.36666666666679</v>
      </c>
      <c r="F381" s="302">
        <v>800.08333333333337</v>
      </c>
      <c r="G381" s="302">
        <v>781.76666666666677</v>
      </c>
      <c r="H381" s="302">
        <v>878.96666666666681</v>
      </c>
      <c r="I381" s="302">
        <v>897.28333333333342</v>
      </c>
      <c r="J381" s="302">
        <v>927.56666666666683</v>
      </c>
      <c r="K381" s="301">
        <v>867</v>
      </c>
      <c r="L381" s="301">
        <v>818.4</v>
      </c>
      <c r="M381" s="301">
        <v>2.62439</v>
      </c>
      <c r="N381" s="1"/>
      <c r="O381" s="1"/>
    </row>
    <row r="382" spans="1:15" ht="12.75" customHeight="1">
      <c r="A382" s="30">
        <v>372</v>
      </c>
      <c r="B382" s="311" t="s">
        <v>461</v>
      </c>
      <c r="C382" s="301">
        <v>30.1</v>
      </c>
      <c r="D382" s="302">
        <v>30.150000000000002</v>
      </c>
      <c r="E382" s="302">
        <v>29.950000000000003</v>
      </c>
      <c r="F382" s="302">
        <v>29.8</v>
      </c>
      <c r="G382" s="302">
        <v>29.6</v>
      </c>
      <c r="H382" s="302">
        <v>30.300000000000004</v>
      </c>
      <c r="I382" s="302">
        <v>30.5</v>
      </c>
      <c r="J382" s="302">
        <v>30.650000000000006</v>
      </c>
      <c r="K382" s="301">
        <v>30.35</v>
      </c>
      <c r="L382" s="301">
        <v>30</v>
      </c>
      <c r="M382" s="301">
        <v>6.9821400000000002</v>
      </c>
      <c r="N382" s="1"/>
      <c r="O382" s="1"/>
    </row>
    <row r="383" spans="1:15" ht="12.75" customHeight="1">
      <c r="A383" s="30">
        <v>373</v>
      </c>
      <c r="B383" s="311" t="s">
        <v>814</v>
      </c>
      <c r="C383" s="301">
        <v>92.35</v>
      </c>
      <c r="D383" s="302">
        <v>92.416666666666671</v>
      </c>
      <c r="E383" s="302">
        <v>91.433333333333337</v>
      </c>
      <c r="F383" s="302">
        <v>90.516666666666666</v>
      </c>
      <c r="G383" s="302">
        <v>89.533333333333331</v>
      </c>
      <c r="H383" s="302">
        <v>93.333333333333343</v>
      </c>
      <c r="I383" s="302">
        <v>94.316666666666663</v>
      </c>
      <c r="J383" s="302">
        <v>95.233333333333348</v>
      </c>
      <c r="K383" s="301">
        <v>93.4</v>
      </c>
      <c r="L383" s="301">
        <v>91.5</v>
      </c>
      <c r="M383" s="301">
        <v>1.8608</v>
      </c>
      <c r="N383" s="1"/>
      <c r="O383" s="1"/>
    </row>
    <row r="384" spans="1:15" ht="12.75" customHeight="1">
      <c r="A384" s="30">
        <v>374</v>
      </c>
      <c r="B384" s="311" t="s">
        <v>462</v>
      </c>
      <c r="C384" s="301">
        <v>149.25</v>
      </c>
      <c r="D384" s="302">
        <v>147.85</v>
      </c>
      <c r="E384" s="302">
        <v>145.39999999999998</v>
      </c>
      <c r="F384" s="302">
        <v>141.54999999999998</v>
      </c>
      <c r="G384" s="302">
        <v>139.09999999999997</v>
      </c>
      <c r="H384" s="302">
        <v>151.69999999999999</v>
      </c>
      <c r="I384" s="302">
        <v>154.14999999999998</v>
      </c>
      <c r="J384" s="302">
        <v>158</v>
      </c>
      <c r="K384" s="301">
        <v>150.30000000000001</v>
      </c>
      <c r="L384" s="301">
        <v>144</v>
      </c>
      <c r="M384" s="301">
        <v>20.09572</v>
      </c>
      <c r="N384" s="1"/>
      <c r="O384" s="1"/>
    </row>
    <row r="385" spans="1:15" ht="12.75" customHeight="1">
      <c r="A385" s="30">
        <v>375</v>
      </c>
      <c r="B385" s="311" t="s">
        <v>463</v>
      </c>
      <c r="C385" s="301">
        <v>618.65</v>
      </c>
      <c r="D385" s="302">
        <v>606.94999999999993</v>
      </c>
      <c r="E385" s="302">
        <v>591.69999999999982</v>
      </c>
      <c r="F385" s="302">
        <v>564.74999999999989</v>
      </c>
      <c r="G385" s="302">
        <v>549.49999999999977</v>
      </c>
      <c r="H385" s="302">
        <v>633.89999999999986</v>
      </c>
      <c r="I385" s="302">
        <v>649.15000000000009</v>
      </c>
      <c r="J385" s="302">
        <v>676.09999999999991</v>
      </c>
      <c r="K385" s="301">
        <v>622.20000000000005</v>
      </c>
      <c r="L385" s="301">
        <v>580</v>
      </c>
      <c r="M385" s="301">
        <v>3.6676099999999998</v>
      </c>
      <c r="N385" s="1"/>
      <c r="O385" s="1"/>
    </row>
    <row r="386" spans="1:15" ht="12.75" customHeight="1">
      <c r="A386" s="30">
        <v>376</v>
      </c>
      <c r="B386" s="311" t="s">
        <v>464</v>
      </c>
      <c r="C386" s="301">
        <v>186.75</v>
      </c>
      <c r="D386" s="302">
        <v>187.23333333333335</v>
      </c>
      <c r="E386" s="302">
        <v>185.51666666666671</v>
      </c>
      <c r="F386" s="302">
        <v>184.28333333333336</v>
      </c>
      <c r="G386" s="302">
        <v>182.56666666666672</v>
      </c>
      <c r="H386" s="302">
        <v>188.4666666666667</v>
      </c>
      <c r="I386" s="302">
        <v>190.18333333333334</v>
      </c>
      <c r="J386" s="302">
        <v>191.41666666666669</v>
      </c>
      <c r="K386" s="301">
        <v>188.95</v>
      </c>
      <c r="L386" s="301">
        <v>186</v>
      </c>
      <c r="M386" s="301">
        <v>1.53688</v>
      </c>
      <c r="N386" s="1"/>
      <c r="O386" s="1"/>
    </row>
    <row r="387" spans="1:15" ht="12.75" customHeight="1">
      <c r="A387" s="30">
        <v>377</v>
      </c>
      <c r="B387" s="311" t="s">
        <v>465</v>
      </c>
      <c r="C387" s="301">
        <v>78.95</v>
      </c>
      <c r="D387" s="302">
        <v>78.716666666666683</v>
      </c>
      <c r="E387" s="302">
        <v>77.78333333333336</v>
      </c>
      <c r="F387" s="302">
        <v>76.616666666666674</v>
      </c>
      <c r="G387" s="302">
        <v>75.683333333333351</v>
      </c>
      <c r="H387" s="302">
        <v>79.883333333333368</v>
      </c>
      <c r="I387" s="302">
        <v>80.816666666666677</v>
      </c>
      <c r="J387" s="302">
        <v>81.983333333333377</v>
      </c>
      <c r="K387" s="301">
        <v>79.650000000000006</v>
      </c>
      <c r="L387" s="301">
        <v>77.55</v>
      </c>
      <c r="M387" s="301">
        <v>12.963559999999999</v>
      </c>
      <c r="N387" s="1"/>
      <c r="O387" s="1"/>
    </row>
    <row r="388" spans="1:15" ht="12.75" customHeight="1">
      <c r="A388" s="30">
        <v>378</v>
      </c>
      <c r="B388" s="311" t="s">
        <v>466</v>
      </c>
      <c r="C388" s="301">
        <v>2520.75</v>
      </c>
      <c r="D388" s="302">
        <v>2512.9666666666667</v>
      </c>
      <c r="E388" s="302">
        <v>2467.9333333333334</v>
      </c>
      <c r="F388" s="302">
        <v>2415.1166666666668</v>
      </c>
      <c r="G388" s="302">
        <v>2370.0833333333335</v>
      </c>
      <c r="H388" s="302">
        <v>2565.7833333333333</v>
      </c>
      <c r="I388" s="302">
        <v>2610.8166666666671</v>
      </c>
      <c r="J388" s="302">
        <v>2663.6333333333332</v>
      </c>
      <c r="K388" s="301">
        <v>2558</v>
      </c>
      <c r="L388" s="301">
        <v>2460.15</v>
      </c>
      <c r="M388" s="301">
        <v>0.46255000000000002</v>
      </c>
      <c r="N388" s="1"/>
      <c r="O388" s="1"/>
    </row>
    <row r="389" spans="1:15" ht="12.75" customHeight="1">
      <c r="A389" s="30">
        <v>379</v>
      </c>
      <c r="B389" s="311" t="s">
        <v>1120</v>
      </c>
      <c r="C389" s="301">
        <v>40.85</v>
      </c>
      <c r="D389" s="302">
        <v>41.016666666666666</v>
      </c>
      <c r="E389" s="302">
        <v>40.033333333333331</v>
      </c>
      <c r="F389" s="302">
        <v>39.216666666666669</v>
      </c>
      <c r="G389" s="302">
        <v>38.233333333333334</v>
      </c>
      <c r="H389" s="302">
        <v>41.833333333333329</v>
      </c>
      <c r="I389" s="302">
        <v>42.816666666666663</v>
      </c>
      <c r="J389" s="302">
        <v>43.633333333333326</v>
      </c>
      <c r="K389" s="301">
        <v>42</v>
      </c>
      <c r="L389" s="301">
        <v>40.200000000000003</v>
      </c>
      <c r="M389" s="301">
        <v>5.8805300000000003</v>
      </c>
      <c r="N389" s="1"/>
      <c r="O389" s="1"/>
    </row>
    <row r="390" spans="1:15" ht="12.75" customHeight="1">
      <c r="A390" s="30">
        <v>380</v>
      </c>
      <c r="B390" s="311" t="s">
        <v>467</v>
      </c>
      <c r="C390" s="301">
        <v>127.95</v>
      </c>
      <c r="D390" s="302">
        <v>127.86666666666667</v>
      </c>
      <c r="E390" s="302">
        <v>126.83333333333334</v>
      </c>
      <c r="F390" s="302">
        <v>125.71666666666667</v>
      </c>
      <c r="G390" s="302">
        <v>124.68333333333334</v>
      </c>
      <c r="H390" s="302">
        <v>128.98333333333335</v>
      </c>
      <c r="I390" s="302">
        <v>130.01666666666665</v>
      </c>
      <c r="J390" s="302">
        <v>131.13333333333335</v>
      </c>
      <c r="K390" s="301">
        <v>128.9</v>
      </c>
      <c r="L390" s="301">
        <v>126.75</v>
      </c>
      <c r="M390" s="301">
        <v>11.11373</v>
      </c>
      <c r="N390" s="1"/>
      <c r="O390" s="1"/>
    </row>
    <row r="391" spans="1:15" ht="12.75" customHeight="1">
      <c r="A391" s="30">
        <v>381</v>
      </c>
      <c r="B391" s="311" t="s">
        <v>468</v>
      </c>
      <c r="C391" s="301">
        <v>965.1</v>
      </c>
      <c r="D391" s="302">
        <v>968.13333333333333</v>
      </c>
      <c r="E391" s="302">
        <v>958.31666666666661</v>
      </c>
      <c r="F391" s="302">
        <v>951.5333333333333</v>
      </c>
      <c r="G391" s="302">
        <v>941.71666666666658</v>
      </c>
      <c r="H391" s="302">
        <v>974.91666666666663</v>
      </c>
      <c r="I391" s="302">
        <v>984.73333333333346</v>
      </c>
      <c r="J391" s="302">
        <v>991.51666666666665</v>
      </c>
      <c r="K391" s="301">
        <v>977.95</v>
      </c>
      <c r="L391" s="301">
        <v>961.35</v>
      </c>
      <c r="M391" s="301">
        <v>0.49942999999999999</v>
      </c>
      <c r="N391" s="1"/>
      <c r="O391" s="1"/>
    </row>
    <row r="392" spans="1:15" ht="12.75" customHeight="1">
      <c r="A392" s="30">
        <v>382</v>
      </c>
      <c r="B392" s="311" t="s">
        <v>185</v>
      </c>
      <c r="C392" s="301">
        <v>2580.15</v>
      </c>
      <c r="D392" s="302">
        <v>2559.3833333333332</v>
      </c>
      <c r="E392" s="302">
        <v>2521.7666666666664</v>
      </c>
      <c r="F392" s="302">
        <v>2463.3833333333332</v>
      </c>
      <c r="G392" s="302">
        <v>2425.7666666666664</v>
      </c>
      <c r="H392" s="302">
        <v>2617.7666666666664</v>
      </c>
      <c r="I392" s="302">
        <v>2655.3833333333332</v>
      </c>
      <c r="J392" s="302">
        <v>2713.7666666666664</v>
      </c>
      <c r="K392" s="301">
        <v>2597</v>
      </c>
      <c r="L392" s="301">
        <v>2501</v>
      </c>
      <c r="M392" s="301">
        <v>88.631720000000001</v>
      </c>
      <c r="N392" s="1"/>
      <c r="O392" s="1"/>
    </row>
    <row r="393" spans="1:15" ht="12.75" customHeight="1">
      <c r="A393" s="30">
        <v>383</v>
      </c>
      <c r="B393" s="311" t="s">
        <v>829</v>
      </c>
      <c r="C393" s="301">
        <v>110.7</v>
      </c>
      <c r="D393" s="302">
        <v>110.26666666666667</v>
      </c>
      <c r="E393" s="302">
        <v>107.73333333333333</v>
      </c>
      <c r="F393" s="302">
        <v>104.76666666666667</v>
      </c>
      <c r="G393" s="302">
        <v>102.23333333333333</v>
      </c>
      <c r="H393" s="302">
        <v>113.23333333333333</v>
      </c>
      <c r="I393" s="302">
        <v>115.76666666666667</v>
      </c>
      <c r="J393" s="302">
        <v>118.73333333333333</v>
      </c>
      <c r="K393" s="301">
        <v>112.8</v>
      </c>
      <c r="L393" s="301">
        <v>107.3</v>
      </c>
      <c r="M393" s="301">
        <v>11.81884</v>
      </c>
      <c r="N393" s="1"/>
      <c r="O393" s="1"/>
    </row>
    <row r="394" spans="1:15" ht="12.75" customHeight="1">
      <c r="A394" s="30">
        <v>384</v>
      </c>
      <c r="B394" s="311" t="s">
        <v>469</v>
      </c>
      <c r="C394" s="301">
        <v>868.9</v>
      </c>
      <c r="D394" s="302">
        <v>869.75</v>
      </c>
      <c r="E394" s="302">
        <v>857.5</v>
      </c>
      <c r="F394" s="302">
        <v>846.1</v>
      </c>
      <c r="G394" s="302">
        <v>833.85</v>
      </c>
      <c r="H394" s="302">
        <v>881.15</v>
      </c>
      <c r="I394" s="302">
        <v>893.4</v>
      </c>
      <c r="J394" s="302">
        <v>904.8</v>
      </c>
      <c r="K394" s="301">
        <v>882</v>
      </c>
      <c r="L394" s="301">
        <v>858.35</v>
      </c>
      <c r="M394" s="301">
        <v>0.36054999999999998</v>
      </c>
      <c r="N394" s="1"/>
      <c r="O394" s="1"/>
    </row>
    <row r="395" spans="1:15" ht="12.75" customHeight="1">
      <c r="A395" s="30">
        <v>385</v>
      </c>
      <c r="B395" s="311" t="s">
        <v>470</v>
      </c>
      <c r="C395" s="301">
        <v>1240.05</v>
      </c>
      <c r="D395" s="302">
        <v>1257.6833333333334</v>
      </c>
      <c r="E395" s="302">
        <v>1217.3666666666668</v>
      </c>
      <c r="F395" s="302">
        <v>1194.6833333333334</v>
      </c>
      <c r="G395" s="302">
        <v>1154.3666666666668</v>
      </c>
      <c r="H395" s="302">
        <v>1280.3666666666668</v>
      </c>
      <c r="I395" s="302">
        <v>1320.6833333333334</v>
      </c>
      <c r="J395" s="302">
        <v>1343.3666666666668</v>
      </c>
      <c r="K395" s="301">
        <v>1298</v>
      </c>
      <c r="L395" s="301">
        <v>1235</v>
      </c>
      <c r="M395" s="301">
        <v>11.608890000000001</v>
      </c>
      <c r="N395" s="1"/>
      <c r="O395" s="1"/>
    </row>
    <row r="396" spans="1:15" ht="12.75" customHeight="1">
      <c r="A396" s="30">
        <v>386</v>
      </c>
      <c r="B396" s="311" t="s">
        <v>273</v>
      </c>
      <c r="C396" s="301">
        <v>775.8</v>
      </c>
      <c r="D396" s="302">
        <v>773.5333333333333</v>
      </c>
      <c r="E396" s="302">
        <v>765.51666666666665</v>
      </c>
      <c r="F396" s="302">
        <v>755.23333333333335</v>
      </c>
      <c r="G396" s="302">
        <v>747.2166666666667</v>
      </c>
      <c r="H396" s="302">
        <v>783.81666666666661</v>
      </c>
      <c r="I396" s="302">
        <v>791.83333333333326</v>
      </c>
      <c r="J396" s="302">
        <v>802.11666666666656</v>
      </c>
      <c r="K396" s="301">
        <v>781.55</v>
      </c>
      <c r="L396" s="301">
        <v>763.25</v>
      </c>
      <c r="M396" s="301">
        <v>12.829359999999999</v>
      </c>
      <c r="N396" s="1"/>
      <c r="O396" s="1"/>
    </row>
    <row r="397" spans="1:15" ht="12.75" customHeight="1">
      <c r="A397" s="30">
        <v>387</v>
      </c>
      <c r="B397" s="311" t="s">
        <v>187</v>
      </c>
      <c r="C397" s="301">
        <v>1067.6500000000001</v>
      </c>
      <c r="D397" s="302">
        <v>1069.0666666666666</v>
      </c>
      <c r="E397" s="302">
        <v>1050.1333333333332</v>
      </c>
      <c r="F397" s="302">
        <v>1032.6166666666666</v>
      </c>
      <c r="G397" s="302">
        <v>1013.6833333333332</v>
      </c>
      <c r="H397" s="302">
        <v>1086.5833333333333</v>
      </c>
      <c r="I397" s="302">
        <v>1105.5166666666667</v>
      </c>
      <c r="J397" s="302">
        <v>1123.0333333333333</v>
      </c>
      <c r="K397" s="301">
        <v>1088</v>
      </c>
      <c r="L397" s="301">
        <v>1051.55</v>
      </c>
      <c r="M397" s="301">
        <v>12.24658</v>
      </c>
      <c r="N397" s="1"/>
      <c r="O397" s="1"/>
    </row>
    <row r="398" spans="1:15" ht="12.75" customHeight="1">
      <c r="A398" s="30">
        <v>388</v>
      </c>
      <c r="B398" s="311" t="s">
        <v>471</v>
      </c>
      <c r="C398" s="301">
        <v>453.8</v>
      </c>
      <c r="D398" s="302">
        <v>456.93333333333334</v>
      </c>
      <c r="E398" s="302">
        <v>444.86666666666667</v>
      </c>
      <c r="F398" s="302">
        <v>435.93333333333334</v>
      </c>
      <c r="G398" s="302">
        <v>423.86666666666667</v>
      </c>
      <c r="H398" s="302">
        <v>465.86666666666667</v>
      </c>
      <c r="I398" s="302">
        <v>477.93333333333339</v>
      </c>
      <c r="J398" s="302">
        <v>486.86666666666667</v>
      </c>
      <c r="K398" s="301">
        <v>469</v>
      </c>
      <c r="L398" s="301">
        <v>448</v>
      </c>
      <c r="M398" s="301">
        <v>4.1427100000000001</v>
      </c>
      <c r="N398" s="1"/>
      <c r="O398" s="1"/>
    </row>
    <row r="399" spans="1:15" ht="12.75" customHeight="1">
      <c r="A399" s="30">
        <v>389</v>
      </c>
      <c r="B399" s="311" t="s">
        <v>472</v>
      </c>
      <c r="C399" s="301">
        <v>27.05</v>
      </c>
      <c r="D399" s="302">
        <v>27.033333333333331</v>
      </c>
      <c r="E399" s="302">
        <v>26.516666666666662</v>
      </c>
      <c r="F399" s="302">
        <v>25.983333333333331</v>
      </c>
      <c r="G399" s="302">
        <v>25.466666666666661</v>
      </c>
      <c r="H399" s="302">
        <v>27.566666666666663</v>
      </c>
      <c r="I399" s="302">
        <v>28.083333333333329</v>
      </c>
      <c r="J399" s="302">
        <v>28.616666666666664</v>
      </c>
      <c r="K399" s="301">
        <v>27.55</v>
      </c>
      <c r="L399" s="301">
        <v>26.5</v>
      </c>
      <c r="M399" s="301">
        <v>29.48123</v>
      </c>
      <c r="N399" s="1"/>
      <c r="O399" s="1"/>
    </row>
    <row r="400" spans="1:15" ht="12.75" customHeight="1">
      <c r="A400" s="30">
        <v>390</v>
      </c>
      <c r="B400" s="311" t="s">
        <v>473</v>
      </c>
      <c r="C400" s="301">
        <v>3473.95</v>
      </c>
      <c r="D400" s="302">
        <v>3491.8833333333332</v>
      </c>
      <c r="E400" s="302">
        <v>3425.0666666666666</v>
      </c>
      <c r="F400" s="302">
        <v>3376.1833333333334</v>
      </c>
      <c r="G400" s="302">
        <v>3309.3666666666668</v>
      </c>
      <c r="H400" s="302">
        <v>3540.7666666666664</v>
      </c>
      <c r="I400" s="302">
        <v>3607.583333333333</v>
      </c>
      <c r="J400" s="302">
        <v>3656.4666666666662</v>
      </c>
      <c r="K400" s="301">
        <v>3558.7</v>
      </c>
      <c r="L400" s="301">
        <v>3443</v>
      </c>
      <c r="M400" s="301">
        <v>0.29962</v>
      </c>
      <c r="N400" s="1"/>
      <c r="O400" s="1"/>
    </row>
    <row r="401" spans="1:15" ht="12.75" customHeight="1">
      <c r="A401" s="30">
        <v>391</v>
      </c>
      <c r="B401" s="311" t="s">
        <v>191</v>
      </c>
      <c r="C401" s="301">
        <v>2286.65</v>
      </c>
      <c r="D401" s="302">
        <v>2282.15</v>
      </c>
      <c r="E401" s="302">
        <v>2266.5</v>
      </c>
      <c r="F401" s="302">
        <v>2246.35</v>
      </c>
      <c r="G401" s="302">
        <v>2230.6999999999998</v>
      </c>
      <c r="H401" s="302">
        <v>2302.3000000000002</v>
      </c>
      <c r="I401" s="302">
        <v>2317.9500000000007</v>
      </c>
      <c r="J401" s="302">
        <v>2338.1000000000004</v>
      </c>
      <c r="K401" s="301">
        <v>2297.8000000000002</v>
      </c>
      <c r="L401" s="301">
        <v>2262</v>
      </c>
      <c r="M401" s="301">
        <v>3.69665</v>
      </c>
      <c r="N401" s="1"/>
      <c r="O401" s="1"/>
    </row>
    <row r="402" spans="1:15" ht="12.75" customHeight="1">
      <c r="A402" s="30">
        <v>392</v>
      </c>
      <c r="B402" s="311" t="s">
        <v>274</v>
      </c>
      <c r="C402" s="301">
        <v>6420.55</v>
      </c>
      <c r="D402" s="302">
        <v>6418.6500000000005</v>
      </c>
      <c r="E402" s="302">
        <v>6387.4000000000015</v>
      </c>
      <c r="F402" s="302">
        <v>6354.2500000000009</v>
      </c>
      <c r="G402" s="302">
        <v>6323.0000000000018</v>
      </c>
      <c r="H402" s="302">
        <v>6451.8000000000011</v>
      </c>
      <c r="I402" s="302">
        <v>6483.0499999999993</v>
      </c>
      <c r="J402" s="302">
        <v>6516.2000000000007</v>
      </c>
      <c r="K402" s="301">
        <v>6449.9</v>
      </c>
      <c r="L402" s="301">
        <v>6385.5</v>
      </c>
      <c r="M402" s="301">
        <v>8.6540000000000006E-2</v>
      </c>
      <c r="N402" s="1"/>
      <c r="O402" s="1"/>
    </row>
    <row r="403" spans="1:15" ht="12.75" customHeight="1">
      <c r="A403" s="30">
        <v>393</v>
      </c>
      <c r="B403" s="311" t="s">
        <v>1121</v>
      </c>
      <c r="C403" s="301">
        <v>1064.75</v>
      </c>
      <c r="D403" s="302">
        <v>1056.3166666666666</v>
      </c>
      <c r="E403" s="302">
        <v>1042.6333333333332</v>
      </c>
      <c r="F403" s="302">
        <v>1020.5166666666667</v>
      </c>
      <c r="G403" s="302">
        <v>1006.8333333333333</v>
      </c>
      <c r="H403" s="302">
        <v>1078.4333333333332</v>
      </c>
      <c r="I403" s="302">
        <v>1092.1166666666666</v>
      </c>
      <c r="J403" s="302">
        <v>1114.2333333333331</v>
      </c>
      <c r="K403" s="301">
        <v>1070</v>
      </c>
      <c r="L403" s="301">
        <v>1034.2</v>
      </c>
      <c r="M403" s="301">
        <v>1.05827</v>
      </c>
      <c r="N403" s="1"/>
      <c r="O403" s="1"/>
    </row>
    <row r="404" spans="1:15" ht="12.75" customHeight="1">
      <c r="A404" s="30">
        <v>394</v>
      </c>
      <c r="B404" s="311" t="s">
        <v>1122</v>
      </c>
      <c r="C404" s="301">
        <v>361.65</v>
      </c>
      <c r="D404" s="302">
        <v>360.88333333333338</v>
      </c>
      <c r="E404" s="302">
        <v>349.51666666666677</v>
      </c>
      <c r="F404" s="302">
        <v>337.38333333333338</v>
      </c>
      <c r="G404" s="302">
        <v>326.01666666666677</v>
      </c>
      <c r="H404" s="302">
        <v>373.01666666666677</v>
      </c>
      <c r="I404" s="302">
        <v>384.38333333333344</v>
      </c>
      <c r="J404" s="302">
        <v>396.51666666666677</v>
      </c>
      <c r="K404" s="301">
        <v>372.25</v>
      </c>
      <c r="L404" s="301">
        <v>348.75</v>
      </c>
      <c r="M404" s="301">
        <v>1.4799</v>
      </c>
      <c r="N404" s="1"/>
      <c r="O404" s="1"/>
    </row>
    <row r="405" spans="1:15" ht="12.75" customHeight="1">
      <c r="A405" s="30">
        <v>395</v>
      </c>
      <c r="B405" s="311" t="s">
        <v>474</v>
      </c>
      <c r="C405" s="301">
        <v>2247.8000000000002</v>
      </c>
      <c r="D405" s="302">
        <v>2250.85</v>
      </c>
      <c r="E405" s="302">
        <v>2226.6999999999998</v>
      </c>
      <c r="F405" s="302">
        <v>2205.6</v>
      </c>
      <c r="G405" s="302">
        <v>2181.4499999999998</v>
      </c>
      <c r="H405" s="302">
        <v>2271.9499999999998</v>
      </c>
      <c r="I405" s="302">
        <v>2296.1000000000004</v>
      </c>
      <c r="J405" s="302">
        <v>2317.1999999999998</v>
      </c>
      <c r="K405" s="301">
        <v>2275</v>
      </c>
      <c r="L405" s="301">
        <v>2229.75</v>
      </c>
      <c r="M405" s="301">
        <v>0.40348000000000001</v>
      </c>
      <c r="N405" s="1"/>
      <c r="O405" s="1"/>
    </row>
    <row r="406" spans="1:15" ht="12.75" customHeight="1">
      <c r="A406" s="30">
        <v>396</v>
      </c>
      <c r="B406" s="311" t="s">
        <v>475</v>
      </c>
      <c r="C406" s="301">
        <v>95.6</v>
      </c>
      <c r="D406" s="302">
        <v>96.416666666666671</v>
      </c>
      <c r="E406" s="302">
        <v>94.433333333333337</v>
      </c>
      <c r="F406" s="302">
        <v>93.266666666666666</v>
      </c>
      <c r="G406" s="302">
        <v>91.283333333333331</v>
      </c>
      <c r="H406" s="302">
        <v>97.583333333333343</v>
      </c>
      <c r="I406" s="302">
        <v>99.566666666666663</v>
      </c>
      <c r="J406" s="302">
        <v>100.73333333333335</v>
      </c>
      <c r="K406" s="301">
        <v>98.4</v>
      </c>
      <c r="L406" s="301">
        <v>95.25</v>
      </c>
      <c r="M406" s="301">
        <v>8.4606399999999997</v>
      </c>
      <c r="N406" s="1"/>
      <c r="O406" s="1"/>
    </row>
    <row r="407" spans="1:15" ht="12.75" customHeight="1">
      <c r="A407" s="30">
        <v>397</v>
      </c>
      <c r="B407" s="311" t="s">
        <v>476</v>
      </c>
      <c r="C407" s="301">
        <v>2646.7</v>
      </c>
      <c r="D407" s="302">
        <v>2646.9</v>
      </c>
      <c r="E407" s="302">
        <v>2624.8</v>
      </c>
      <c r="F407" s="302">
        <v>2602.9</v>
      </c>
      <c r="G407" s="302">
        <v>2580.8000000000002</v>
      </c>
      <c r="H407" s="302">
        <v>2668.8</v>
      </c>
      <c r="I407" s="302">
        <v>2690.8999999999996</v>
      </c>
      <c r="J407" s="302">
        <v>2712.8</v>
      </c>
      <c r="K407" s="301">
        <v>2669</v>
      </c>
      <c r="L407" s="301">
        <v>2625</v>
      </c>
      <c r="M407" s="301">
        <v>2.8680000000000001E-2</v>
      </c>
      <c r="N407" s="1"/>
      <c r="O407" s="1"/>
    </row>
    <row r="408" spans="1:15" ht="12.75" customHeight="1">
      <c r="A408" s="30">
        <v>398</v>
      </c>
      <c r="B408" s="311" t="s">
        <v>477</v>
      </c>
      <c r="C408" s="301">
        <v>393.1</v>
      </c>
      <c r="D408" s="302">
        <v>396.3</v>
      </c>
      <c r="E408" s="302">
        <v>386.8</v>
      </c>
      <c r="F408" s="302">
        <v>380.5</v>
      </c>
      <c r="G408" s="302">
        <v>371</v>
      </c>
      <c r="H408" s="302">
        <v>402.6</v>
      </c>
      <c r="I408" s="302">
        <v>412.1</v>
      </c>
      <c r="J408" s="302">
        <v>418.40000000000003</v>
      </c>
      <c r="K408" s="301">
        <v>405.8</v>
      </c>
      <c r="L408" s="301">
        <v>390</v>
      </c>
      <c r="M408" s="301">
        <v>1.0033000000000001</v>
      </c>
      <c r="N408" s="1"/>
      <c r="O408" s="1"/>
    </row>
    <row r="409" spans="1:15" ht="12.75" customHeight="1">
      <c r="A409" s="30">
        <v>399</v>
      </c>
      <c r="B409" s="311" t="s">
        <v>478</v>
      </c>
      <c r="C409" s="301">
        <v>97.1</v>
      </c>
      <c r="D409" s="302">
        <v>97.316666666666663</v>
      </c>
      <c r="E409" s="302">
        <v>96.333333333333329</v>
      </c>
      <c r="F409" s="302">
        <v>95.566666666666663</v>
      </c>
      <c r="G409" s="302">
        <v>94.583333333333329</v>
      </c>
      <c r="H409" s="302">
        <v>98.083333333333329</v>
      </c>
      <c r="I409" s="302">
        <v>99.066666666666677</v>
      </c>
      <c r="J409" s="302">
        <v>99.833333333333329</v>
      </c>
      <c r="K409" s="301">
        <v>98.3</v>
      </c>
      <c r="L409" s="301">
        <v>96.55</v>
      </c>
      <c r="M409" s="301">
        <v>8.7037800000000001</v>
      </c>
      <c r="N409" s="1"/>
      <c r="O409" s="1"/>
    </row>
    <row r="410" spans="1:15" ht="12.75" customHeight="1">
      <c r="A410" s="30">
        <v>400</v>
      </c>
      <c r="B410" s="311" t="s">
        <v>189</v>
      </c>
      <c r="C410" s="301">
        <v>19384.099999999999</v>
      </c>
      <c r="D410" s="302">
        <v>19328.75</v>
      </c>
      <c r="E410" s="302">
        <v>19066.5</v>
      </c>
      <c r="F410" s="302">
        <v>18748.900000000001</v>
      </c>
      <c r="G410" s="302">
        <v>18486.650000000001</v>
      </c>
      <c r="H410" s="302">
        <v>19646.349999999999</v>
      </c>
      <c r="I410" s="302">
        <v>19908.599999999999</v>
      </c>
      <c r="J410" s="302">
        <v>20226.199999999997</v>
      </c>
      <c r="K410" s="301">
        <v>19591</v>
      </c>
      <c r="L410" s="301">
        <v>19011.150000000001</v>
      </c>
      <c r="M410" s="301">
        <v>1.25068</v>
      </c>
      <c r="N410" s="1"/>
      <c r="O410" s="1"/>
    </row>
    <row r="411" spans="1:15" ht="12.75" customHeight="1">
      <c r="A411" s="30">
        <v>401</v>
      </c>
      <c r="B411" s="311" t="s">
        <v>1123</v>
      </c>
      <c r="C411" s="301">
        <v>47.3</v>
      </c>
      <c r="D411" s="302">
        <v>47.25</v>
      </c>
      <c r="E411" s="302">
        <v>46.2</v>
      </c>
      <c r="F411" s="302">
        <v>45.1</v>
      </c>
      <c r="G411" s="302">
        <v>44.050000000000004</v>
      </c>
      <c r="H411" s="302">
        <v>48.35</v>
      </c>
      <c r="I411" s="302">
        <v>49.4</v>
      </c>
      <c r="J411" s="302">
        <v>50.5</v>
      </c>
      <c r="K411" s="301">
        <v>48.3</v>
      </c>
      <c r="L411" s="301">
        <v>46.15</v>
      </c>
      <c r="M411" s="301">
        <v>151.22236000000001</v>
      </c>
      <c r="N411" s="1"/>
      <c r="O411" s="1"/>
    </row>
    <row r="412" spans="1:15" ht="12.75" customHeight="1">
      <c r="A412" s="30">
        <v>402</v>
      </c>
      <c r="B412" s="311" t="s">
        <v>479</v>
      </c>
      <c r="C412" s="301">
        <v>1685.4</v>
      </c>
      <c r="D412" s="302">
        <v>1694.6666666666667</v>
      </c>
      <c r="E412" s="302">
        <v>1661.0333333333335</v>
      </c>
      <c r="F412" s="302">
        <v>1636.6666666666667</v>
      </c>
      <c r="G412" s="302">
        <v>1603.0333333333335</v>
      </c>
      <c r="H412" s="302">
        <v>1719.0333333333335</v>
      </c>
      <c r="I412" s="302">
        <v>1752.6666666666667</v>
      </c>
      <c r="J412" s="302">
        <v>1777.0333333333335</v>
      </c>
      <c r="K412" s="301">
        <v>1728.3</v>
      </c>
      <c r="L412" s="301">
        <v>1670.3</v>
      </c>
      <c r="M412" s="301">
        <v>0.64714000000000005</v>
      </c>
      <c r="N412" s="1"/>
      <c r="O412" s="1"/>
    </row>
    <row r="413" spans="1:15" ht="12.75" customHeight="1">
      <c r="A413" s="30">
        <v>403</v>
      </c>
      <c r="B413" s="311" t="s">
        <v>192</v>
      </c>
      <c r="C413" s="301">
        <v>1224.0999999999999</v>
      </c>
      <c r="D413" s="302">
        <v>1233.9666666666665</v>
      </c>
      <c r="E413" s="302">
        <v>1208.133333333333</v>
      </c>
      <c r="F413" s="302">
        <v>1192.1666666666665</v>
      </c>
      <c r="G413" s="302">
        <v>1166.333333333333</v>
      </c>
      <c r="H413" s="302">
        <v>1249.9333333333329</v>
      </c>
      <c r="I413" s="302">
        <v>1275.7666666666664</v>
      </c>
      <c r="J413" s="302">
        <v>1291.7333333333329</v>
      </c>
      <c r="K413" s="301">
        <v>1259.8</v>
      </c>
      <c r="L413" s="301">
        <v>1218</v>
      </c>
      <c r="M413" s="301">
        <v>5.4548199999999998</v>
      </c>
      <c r="N413" s="1"/>
      <c r="O413" s="1"/>
    </row>
    <row r="414" spans="1:15" ht="12.75" customHeight="1">
      <c r="A414" s="30">
        <v>404</v>
      </c>
      <c r="B414" s="311" t="s">
        <v>1124</v>
      </c>
      <c r="C414" s="301">
        <v>285.25</v>
      </c>
      <c r="D414" s="302">
        <v>286.41666666666669</v>
      </c>
      <c r="E414" s="302">
        <v>283.83333333333337</v>
      </c>
      <c r="F414" s="302">
        <v>282.41666666666669</v>
      </c>
      <c r="G414" s="302">
        <v>279.83333333333337</v>
      </c>
      <c r="H414" s="302">
        <v>287.83333333333337</v>
      </c>
      <c r="I414" s="302">
        <v>290.41666666666674</v>
      </c>
      <c r="J414" s="302">
        <v>291.83333333333337</v>
      </c>
      <c r="K414" s="301">
        <v>289</v>
      </c>
      <c r="L414" s="301">
        <v>285</v>
      </c>
      <c r="M414" s="301">
        <v>0.29602000000000001</v>
      </c>
      <c r="N414" s="1"/>
      <c r="O414" s="1"/>
    </row>
    <row r="415" spans="1:15" ht="12.75" customHeight="1">
      <c r="A415" s="30">
        <v>405</v>
      </c>
      <c r="B415" s="311" t="s">
        <v>190</v>
      </c>
      <c r="C415" s="301">
        <v>2405.6999999999998</v>
      </c>
      <c r="D415" s="302">
        <v>2386.6833333333329</v>
      </c>
      <c r="E415" s="302">
        <v>2359.3666666666659</v>
      </c>
      <c r="F415" s="302">
        <v>2313.0333333333328</v>
      </c>
      <c r="G415" s="302">
        <v>2285.7166666666658</v>
      </c>
      <c r="H415" s="302">
        <v>2433.016666666666</v>
      </c>
      <c r="I415" s="302">
        <v>2460.3333333333326</v>
      </c>
      <c r="J415" s="302">
        <v>2506.6666666666661</v>
      </c>
      <c r="K415" s="301">
        <v>2414</v>
      </c>
      <c r="L415" s="301">
        <v>2340.35</v>
      </c>
      <c r="M415" s="301">
        <v>3.3759000000000001</v>
      </c>
      <c r="N415" s="1"/>
      <c r="O415" s="1"/>
    </row>
    <row r="416" spans="1:15" ht="12.75" customHeight="1">
      <c r="A416" s="30">
        <v>406</v>
      </c>
      <c r="B416" s="311" t="s">
        <v>480</v>
      </c>
      <c r="C416" s="301">
        <v>555.85</v>
      </c>
      <c r="D416" s="302">
        <v>548.46666666666658</v>
      </c>
      <c r="E416" s="302">
        <v>536.43333333333317</v>
      </c>
      <c r="F416" s="302">
        <v>517.01666666666654</v>
      </c>
      <c r="G416" s="302">
        <v>504.98333333333312</v>
      </c>
      <c r="H416" s="302">
        <v>567.88333333333321</v>
      </c>
      <c r="I416" s="302">
        <v>579.91666666666674</v>
      </c>
      <c r="J416" s="302">
        <v>599.33333333333326</v>
      </c>
      <c r="K416" s="301">
        <v>560.5</v>
      </c>
      <c r="L416" s="301">
        <v>529.04999999999995</v>
      </c>
      <c r="M416" s="301">
        <v>4.7431900000000002</v>
      </c>
      <c r="N416" s="1"/>
      <c r="O416" s="1"/>
    </row>
    <row r="417" spans="1:15" ht="12.75" customHeight="1">
      <c r="A417" s="30">
        <v>407</v>
      </c>
      <c r="B417" s="311" t="s">
        <v>481</v>
      </c>
      <c r="C417" s="301">
        <v>2737.65</v>
      </c>
      <c r="D417" s="302">
        <v>2743.5499999999997</v>
      </c>
      <c r="E417" s="302">
        <v>2707.0999999999995</v>
      </c>
      <c r="F417" s="302">
        <v>2676.5499999999997</v>
      </c>
      <c r="G417" s="302">
        <v>2640.0999999999995</v>
      </c>
      <c r="H417" s="302">
        <v>2774.0999999999995</v>
      </c>
      <c r="I417" s="302">
        <v>2810.5499999999993</v>
      </c>
      <c r="J417" s="302">
        <v>2841.0999999999995</v>
      </c>
      <c r="K417" s="301">
        <v>2780</v>
      </c>
      <c r="L417" s="301">
        <v>2713</v>
      </c>
      <c r="M417" s="301">
        <v>0.15182000000000001</v>
      </c>
      <c r="N417" s="1"/>
      <c r="O417" s="1"/>
    </row>
    <row r="418" spans="1:15" ht="12.75" customHeight="1">
      <c r="A418" s="30">
        <v>408</v>
      </c>
      <c r="B418" s="311" t="s">
        <v>482</v>
      </c>
      <c r="C418" s="301">
        <v>367.35</v>
      </c>
      <c r="D418" s="302">
        <v>368.81666666666666</v>
      </c>
      <c r="E418" s="302">
        <v>361.5333333333333</v>
      </c>
      <c r="F418" s="302">
        <v>355.71666666666664</v>
      </c>
      <c r="G418" s="302">
        <v>348.43333333333328</v>
      </c>
      <c r="H418" s="302">
        <v>374.63333333333333</v>
      </c>
      <c r="I418" s="302">
        <v>381.91666666666674</v>
      </c>
      <c r="J418" s="302">
        <v>387.73333333333335</v>
      </c>
      <c r="K418" s="301">
        <v>376.1</v>
      </c>
      <c r="L418" s="301">
        <v>363</v>
      </c>
      <c r="M418" s="301">
        <v>0.57574000000000003</v>
      </c>
      <c r="N418" s="1"/>
      <c r="O418" s="1"/>
    </row>
    <row r="419" spans="1:15" ht="12.75" customHeight="1">
      <c r="A419" s="30">
        <v>409</v>
      </c>
      <c r="B419" s="311" t="s">
        <v>830</v>
      </c>
      <c r="C419" s="301">
        <v>559.29999999999995</v>
      </c>
      <c r="D419" s="302">
        <v>561.38333333333333</v>
      </c>
      <c r="E419" s="302">
        <v>554.91666666666663</v>
      </c>
      <c r="F419" s="302">
        <v>550.5333333333333</v>
      </c>
      <c r="G419" s="302">
        <v>544.06666666666661</v>
      </c>
      <c r="H419" s="302">
        <v>565.76666666666665</v>
      </c>
      <c r="I419" s="302">
        <v>572.23333333333335</v>
      </c>
      <c r="J419" s="302">
        <v>576.61666666666667</v>
      </c>
      <c r="K419" s="301">
        <v>567.85</v>
      </c>
      <c r="L419" s="301">
        <v>557</v>
      </c>
      <c r="M419" s="301">
        <v>4.1342699999999999</v>
      </c>
      <c r="N419" s="1"/>
      <c r="O419" s="1"/>
    </row>
    <row r="420" spans="1:15" ht="12.75" customHeight="1">
      <c r="A420" s="30">
        <v>410</v>
      </c>
      <c r="B420" s="311" t="s">
        <v>483</v>
      </c>
      <c r="C420" s="301">
        <v>677.45</v>
      </c>
      <c r="D420" s="302">
        <v>680.23333333333335</v>
      </c>
      <c r="E420" s="302">
        <v>669.4666666666667</v>
      </c>
      <c r="F420" s="302">
        <v>661.48333333333335</v>
      </c>
      <c r="G420" s="302">
        <v>650.7166666666667</v>
      </c>
      <c r="H420" s="302">
        <v>688.2166666666667</v>
      </c>
      <c r="I420" s="302">
        <v>698.98333333333335</v>
      </c>
      <c r="J420" s="302">
        <v>706.9666666666667</v>
      </c>
      <c r="K420" s="301">
        <v>691</v>
      </c>
      <c r="L420" s="301">
        <v>672.25</v>
      </c>
      <c r="M420" s="301">
        <v>0.60787000000000002</v>
      </c>
      <c r="N420" s="1"/>
      <c r="O420" s="1"/>
    </row>
    <row r="421" spans="1:15" ht="12.75" customHeight="1">
      <c r="A421" s="30">
        <v>411</v>
      </c>
      <c r="B421" s="311" t="s">
        <v>484</v>
      </c>
      <c r="C421" s="301">
        <v>37.6</v>
      </c>
      <c r="D421" s="302">
        <v>37.75</v>
      </c>
      <c r="E421" s="302">
        <v>37.35</v>
      </c>
      <c r="F421" s="302">
        <v>37.1</v>
      </c>
      <c r="G421" s="302">
        <v>36.700000000000003</v>
      </c>
      <c r="H421" s="302">
        <v>38</v>
      </c>
      <c r="I421" s="302">
        <v>38.400000000000006</v>
      </c>
      <c r="J421" s="302">
        <v>38.65</v>
      </c>
      <c r="K421" s="301">
        <v>38.15</v>
      </c>
      <c r="L421" s="301">
        <v>37.5</v>
      </c>
      <c r="M421" s="301">
        <v>10.06662</v>
      </c>
      <c r="N421" s="1"/>
      <c r="O421" s="1"/>
    </row>
    <row r="422" spans="1:15" ht="12.75" customHeight="1">
      <c r="A422" s="30">
        <v>412</v>
      </c>
      <c r="B422" s="311" t="s">
        <v>1125</v>
      </c>
      <c r="C422" s="301">
        <v>497.7</v>
      </c>
      <c r="D422" s="302">
        <v>503.35000000000008</v>
      </c>
      <c r="E422" s="302">
        <v>489.45000000000016</v>
      </c>
      <c r="F422" s="302">
        <v>481.2000000000001</v>
      </c>
      <c r="G422" s="302">
        <v>467.30000000000018</v>
      </c>
      <c r="H422" s="302">
        <v>511.60000000000014</v>
      </c>
      <c r="I422" s="302">
        <v>525.50000000000011</v>
      </c>
      <c r="J422" s="302">
        <v>533.75000000000011</v>
      </c>
      <c r="K422" s="301">
        <v>517.25</v>
      </c>
      <c r="L422" s="301">
        <v>495.1</v>
      </c>
      <c r="M422" s="301">
        <v>9.0832999999999995</v>
      </c>
      <c r="N422" s="1"/>
      <c r="O422" s="1"/>
    </row>
    <row r="423" spans="1:15" ht="12.75" customHeight="1">
      <c r="A423" s="30">
        <v>413</v>
      </c>
      <c r="B423" s="311" t="s">
        <v>188</v>
      </c>
      <c r="C423" s="301">
        <v>459.1</v>
      </c>
      <c r="D423" s="302">
        <v>459.93333333333334</v>
      </c>
      <c r="E423" s="302">
        <v>457.16666666666669</v>
      </c>
      <c r="F423" s="302">
        <v>455.23333333333335</v>
      </c>
      <c r="G423" s="302">
        <v>452.4666666666667</v>
      </c>
      <c r="H423" s="302">
        <v>461.86666666666667</v>
      </c>
      <c r="I423" s="302">
        <v>464.63333333333333</v>
      </c>
      <c r="J423" s="302">
        <v>466.56666666666666</v>
      </c>
      <c r="K423" s="301">
        <v>462.7</v>
      </c>
      <c r="L423" s="301">
        <v>458</v>
      </c>
      <c r="M423" s="301">
        <v>118.00876</v>
      </c>
      <c r="N423" s="1"/>
      <c r="O423" s="1"/>
    </row>
    <row r="424" spans="1:15" ht="12.75" customHeight="1">
      <c r="A424" s="30">
        <v>414</v>
      </c>
      <c r="B424" s="311" t="s">
        <v>186</v>
      </c>
      <c r="C424" s="301">
        <v>70.05</v>
      </c>
      <c r="D424" s="302">
        <v>70.149999999999991</v>
      </c>
      <c r="E424" s="302">
        <v>69.59999999999998</v>
      </c>
      <c r="F424" s="302">
        <v>69.149999999999991</v>
      </c>
      <c r="G424" s="302">
        <v>68.59999999999998</v>
      </c>
      <c r="H424" s="302">
        <v>70.59999999999998</v>
      </c>
      <c r="I424" s="302">
        <v>71.149999999999991</v>
      </c>
      <c r="J424" s="302">
        <v>71.59999999999998</v>
      </c>
      <c r="K424" s="301">
        <v>70.7</v>
      </c>
      <c r="L424" s="301">
        <v>69.7</v>
      </c>
      <c r="M424" s="301">
        <v>240.35362000000001</v>
      </c>
      <c r="N424" s="1"/>
      <c r="O424" s="1"/>
    </row>
    <row r="425" spans="1:15" ht="12.75" customHeight="1">
      <c r="A425" s="30">
        <v>415</v>
      </c>
      <c r="B425" s="311" t="s">
        <v>485</v>
      </c>
      <c r="C425" s="301">
        <v>307.60000000000002</v>
      </c>
      <c r="D425" s="302">
        <v>303.95</v>
      </c>
      <c r="E425" s="302">
        <v>294.25</v>
      </c>
      <c r="F425" s="302">
        <v>280.90000000000003</v>
      </c>
      <c r="G425" s="302">
        <v>271.20000000000005</v>
      </c>
      <c r="H425" s="302">
        <v>317.29999999999995</v>
      </c>
      <c r="I425" s="302">
        <v>326.99999999999989</v>
      </c>
      <c r="J425" s="302">
        <v>340.34999999999991</v>
      </c>
      <c r="K425" s="301">
        <v>313.64999999999998</v>
      </c>
      <c r="L425" s="301">
        <v>290.60000000000002</v>
      </c>
      <c r="M425" s="301">
        <v>4.3757599999999996</v>
      </c>
      <c r="N425" s="1"/>
      <c r="O425" s="1"/>
    </row>
    <row r="426" spans="1:15" ht="12.75" customHeight="1">
      <c r="A426" s="30">
        <v>416</v>
      </c>
      <c r="B426" s="311" t="s">
        <v>486</v>
      </c>
      <c r="C426" s="301">
        <v>148.80000000000001</v>
      </c>
      <c r="D426" s="302">
        <v>148.71666666666667</v>
      </c>
      <c r="E426" s="302">
        <v>145.53333333333333</v>
      </c>
      <c r="F426" s="302">
        <v>142.26666666666665</v>
      </c>
      <c r="G426" s="302">
        <v>139.08333333333331</v>
      </c>
      <c r="H426" s="302">
        <v>151.98333333333335</v>
      </c>
      <c r="I426" s="302">
        <v>155.16666666666669</v>
      </c>
      <c r="J426" s="302">
        <v>158.43333333333337</v>
      </c>
      <c r="K426" s="301">
        <v>151.9</v>
      </c>
      <c r="L426" s="301">
        <v>145.44999999999999</v>
      </c>
      <c r="M426" s="301">
        <v>3.8908999999999998</v>
      </c>
      <c r="N426" s="1"/>
      <c r="O426" s="1"/>
    </row>
    <row r="427" spans="1:15" ht="12.75" customHeight="1">
      <c r="A427" s="30">
        <v>417</v>
      </c>
      <c r="B427" s="311" t="s">
        <v>487</v>
      </c>
      <c r="C427" s="301">
        <v>347.2</v>
      </c>
      <c r="D427" s="302">
        <v>348.43333333333339</v>
      </c>
      <c r="E427" s="302">
        <v>340.86666666666679</v>
      </c>
      <c r="F427" s="302">
        <v>334.53333333333342</v>
      </c>
      <c r="G427" s="302">
        <v>326.96666666666681</v>
      </c>
      <c r="H427" s="302">
        <v>354.76666666666677</v>
      </c>
      <c r="I427" s="302">
        <v>362.33333333333337</v>
      </c>
      <c r="J427" s="302">
        <v>368.66666666666674</v>
      </c>
      <c r="K427" s="301">
        <v>356</v>
      </c>
      <c r="L427" s="301">
        <v>342.1</v>
      </c>
      <c r="M427" s="301">
        <v>20.593350000000001</v>
      </c>
      <c r="N427" s="1"/>
      <c r="O427" s="1"/>
    </row>
    <row r="428" spans="1:15" ht="12.75" customHeight="1">
      <c r="A428" s="30">
        <v>418</v>
      </c>
      <c r="B428" s="311" t="s">
        <v>488</v>
      </c>
      <c r="C428" s="301">
        <v>418</v>
      </c>
      <c r="D428" s="302">
        <v>420.84999999999997</v>
      </c>
      <c r="E428" s="302">
        <v>413.19999999999993</v>
      </c>
      <c r="F428" s="302">
        <v>408.4</v>
      </c>
      <c r="G428" s="302">
        <v>400.74999999999994</v>
      </c>
      <c r="H428" s="302">
        <v>425.64999999999992</v>
      </c>
      <c r="I428" s="302">
        <v>433.2999999999999</v>
      </c>
      <c r="J428" s="302">
        <v>438.09999999999991</v>
      </c>
      <c r="K428" s="301">
        <v>428.5</v>
      </c>
      <c r="L428" s="301">
        <v>416.05</v>
      </c>
      <c r="M428" s="301">
        <v>0.92313999999999996</v>
      </c>
      <c r="N428" s="1"/>
      <c r="O428" s="1"/>
    </row>
    <row r="429" spans="1:15" ht="12.75" customHeight="1">
      <c r="A429" s="30">
        <v>419</v>
      </c>
      <c r="B429" s="311" t="s">
        <v>489</v>
      </c>
      <c r="C429" s="301">
        <v>423.7</v>
      </c>
      <c r="D429" s="302">
        <v>422.4666666666667</v>
      </c>
      <c r="E429" s="302">
        <v>417.23333333333341</v>
      </c>
      <c r="F429" s="302">
        <v>410.76666666666671</v>
      </c>
      <c r="G429" s="302">
        <v>405.53333333333342</v>
      </c>
      <c r="H429" s="302">
        <v>428.93333333333339</v>
      </c>
      <c r="I429" s="302">
        <v>434.16666666666674</v>
      </c>
      <c r="J429" s="302">
        <v>440.63333333333338</v>
      </c>
      <c r="K429" s="301">
        <v>427.7</v>
      </c>
      <c r="L429" s="301">
        <v>416</v>
      </c>
      <c r="M429" s="301">
        <v>1.8402799999999999</v>
      </c>
      <c r="N429" s="1"/>
      <c r="O429" s="1"/>
    </row>
    <row r="430" spans="1:15" ht="12.75" customHeight="1">
      <c r="A430" s="30">
        <v>420</v>
      </c>
      <c r="B430" s="311" t="s">
        <v>490</v>
      </c>
      <c r="C430" s="301">
        <v>212.85</v>
      </c>
      <c r="D430" s="302">
        <v>211.96666666666667</v>
      </c>
      <c r="E430" s="302">
        <v>206.13333333333333</v>
      </c>
      <c r="F430" s="302">
        <v>199.41666666666666</v>
      </c>
      <c r="G430" s="302">
        <v>193.58333333333331</v>
      </c>
      <c r="H430" s="302">
        <v>218.68333333333334</v>
      </c>
      <c r="I430" s="302">
        <v>224.51666666666665</v>
      </c>
      <c r="J430" s="302">
        <v>231.23333333333335</v>
      </c>
      <c r="K430" s="301">
        <v>217.8</v>
      </c>
      <c r="L430" s="301">
        <v>205.25</v>
      </c>
      <c r="M430" s="301">
        <v>4.4706099999999998</v>
      </c>
      <c r="N430" s="1"/>
      <c r="O430" s="1"/>
    </row>
    <row r="431" spans="1:15" ht="12.75" customHeight="1">
      <c r="A431" s="30">
        <v>421</v>
      </c>
      <c r="B431" s="311" t="s">
        <v>193</v>
      </c>
      <c r="C431" s="301">
        <v>838.7</v>
      </c>
      <c r="D431" s="302">
        <v>835.41666666666663</v>
      </c>
      <c r="E431" s="302">
        <v>827.13333333333321</v>
      </c>
      <c r="F431" s="302">
        <v>815.56666666666661</v>
      </c>
      <c r="G431" s="302">
        <v>807.28333333333319</v>
      </c>
      <c r="H431" s="302">
        <v>846.98333333333323</v>
      </c>
      <c r="I431" s="302">
        <v>855.26666666666677</v>
      </c>
      <c r="J431" s="302">
        <v>866.83333333333326</v>
      </c>
      <c r="K431" s="301">
        <v>843.7</v>
      </c>
      <c r="L431" s="301">
        <v>823.85</v>
      </c>
      <c r="M431" s="301">
        <v>29.759270000000001</v>
      </c>
      <c r="N431" s="1"/>
      <c r="O431" s="1"/>
    </row>
    <row r="432" spans="1:15" ht="12.75" customHeight="1">
      <c r="A432" s="30">
        <v>422</v>
      </c>
      <c r="B432" s="311" t="s">
        <v>194</v>
      </c>
      <c r="C432" s="301">
        <v>420.75</v>
      </c>
      <c r="D432" s="302">
        <v>418.95</v>
      </c>
      <c r="E432" s="302">
        <v>414.9</v>
      </c>
      <c r="F432" s="302">
        <v>409.05</v>
      </c>
      <c r="G432" s="302">
        <v>405</v>
      </c>
      <c r="H432" s="302">
        <v>424.79999999999995</v>
      </c>
      <c r="I432" s="302">
        <v>428.85</v>
      </c>
      <c r="J432" s="302">
        <v>434.69999999999993</v>
      </c>
      <c r="K432" s="301">
        <v>423</v>
      </c>
      <c r="L432" s="301">
        <v>413.1</v>
      </c>
      <c r="M432" s="301">
        <v>6.7827599999999997</v>
      </c>
      <c r="N432" s="1"/>
      <c r="O432" s="1"/>
    </row>
    <row r="433" spans="1:15" ht="12.75" customHeight="1">
      <c r="A433" s="30">
        <v>423</v>
      </c>
      <c r="B433" s="311" t="s">
        <v>491</v>
      </c>
      <c r="C433" s="301">
        <v>1771.85</v>
      </c>
      <c r="D433" s="302">
        <v>1773.1833333333332</v>
      </c>
      <c r="E433" s="302">
        <v>1758.0666666666664</v>
      </c>
      <c r="F433" s="302">
        <v>1744.2833333333333</v>
      </c>
      <c r="G433" s="302">
        <v>1729.1666666666665</v>
      </c>
      <c r="H433" s="302">
        <v>1786.9666666666662</v>
      </c>
      <c r="I433" s="302">
        <v>1802.083333333333</v>
      </c>
      <c r="J433" s="302">
        <v>1815.8666666666661</v>
      </c>
      <c r="K433" s="301">
        <v>1788.3</v>
      </c>
      <c r="L433" s="301">
        <v>1759.4</v>
      </c>
      <c r="M433" s="301">
        <v>0.20493</v>
      </c>
      <c r="N433" s="1"/>
      <c r="O433" s="1"/>
    </row>
    <row r="434" spans="1:15" ht="12.75" customHeight="1">
      <c r="A434" s="30">
        <v>424</v>
      </c>
      <c r="B434" s="311" t="s">
        <v>492</v>
      </c>
      <c r="C434" s="301">
        <v>712.45</v>
      </c>
      <c r="D434" s="302">
        <v>712.4666666666667</v>
      </c>
      <c r="E434" s="302">
        <v>701.98333333333335</v>
      </c>
      <c r="F434" s="302">
        <v>691.51666666666665</v>
      </c>
      <c r="G434" s="302">
        <v>681.0333333333333</v>
      </c>
      <c r="H434" s="302">
        <v>722.93333333333339</v>
      </c>
      <c r="I434" s="302">
        <v>733.41666666666674</v>
      </c>
      <c r="J434" s="302">
        <v>743.88333333333344</v>
      </c>
      <c r="K434" s="301">
        <v>722.95</v>
      </c>
      <c r="L434" s="301">
        <v>702</v>
      </c>
      <c r="M434" s="301">
        <v>0.58526999999999996</v>
      </c>
      <c r="N434" s="1"/>
      <c r="O434" s="1"/>
    </row>
    <row r="435" spans="1:15" ht="12.75" customHeight="1">
      <c r="A435" s="30">
        <v>425</v>
      </c>
      <c r="B435" s="311" t="s">
        <v>493</v>
      </c>
      <c r="C435" s="301">
        <v>488.9</v>
      </c>
      <c r="D435" s="302">
        <v>488.76666666666665</v>
      </c>
      <c r="E435" s="302">
        <v>483.08333333333331</v>
      </c>
      <c r="F435" s="302">
        <v>477.26666666666665</v>
      </c>
      <c r="G435" s="302">
        <v>471.58333333333331</v>
      </c>
      <c r="H435" s="302">
        <v>494.58333333333331</v>
      </c>
      <c r="I435" s="302">
        <v>500.26666666666671</v>
      </c>
      <c r="J435" s="302">
        <v>506.08333333333331</v>
      </c>
      <c r="K435" s="301">
        <v>494.45</v>
      </c>
      <c r="L435" s="301">
        <v>482.95</v>
      </c>
      <c r="M435" s="301">
        <v>3.6973500000000001</v>
      </c>
      <c r="N435" s="1"/>
      <c r="O435" s="1"/>
    </row>
    <row r="436" spans="1:15" ht="12.75" customHeight="1">
      <c r="A436" s="30">
        <v>426</v>
      </c>
      <c r="B436" s="311" t="s">
        <v>494</v>
      </c>
      <c r="C436" s="301">
        <v>333.85</v>
      </c>
      <c r="D436" s="302">
        <v>329.40000000000003</v>
      </c>
      <c r="E436" s="302">
        <v>321.90000000000009</v>
      </c>
      <c r="F436" s="302">
        <v>309.95000000000005</v>
      </c>
      <c r="G436" s="302">
        <v>302.4500000000001</v>
      </c>
      <c r="H436" s="302">
        <v>341.35000000000008</v>
      </c>
      <c r="I436" s="302">
        <v>348.84999999999997</v>
      </c>
      <c r="J436" s="302">
        <v>360.80000000000007</v>
      </c>
      <c r="K436" s="301">
        <v>336.9</v>
      </c>
      <c r="L436" s="301">
        <v>317.45</v>
      </c>
      <c r="M436" s="301">
        <v>1.3952800000000001</v>
      </c>
      <c r="N436" s="1"/>
      <c r="O436" s="1"/>
    </row>
    <row r="437" spans="1:15" ht="12.75" customHeight="1">
      <c r="A437" s="30">
        <v>427</v>
      </c>
      <c r="B437" s="311" t="s">
        <v>495</v>
      </c>
      <c r="C437" s="301">
        <v>1717.25</v>
      </c>
      <c r="D437" s="302">
        <v>1723.1833333333334</v>
      </c>
      <c r="E437" s="302">
        <v>1699.2166666666667</v>
      </c>
      <c r="F437" s="302">
        <v>1681.1833333333334</v>
      </c>
      <c r="G437" s="302">
        <v>1657.2166666666667</v>
      </c>
      <c r="H437" s="302">
        <v>1741.2166666666667</v>
      </c>
      <c r="I437" s="302">
        <v>1765.1833333333334</v>
      </c>
      <c r="J437" s="302">
        <v>1783.2166666666667</v>
      </c>
      <c r="K437" s="301">
        <v>1747.15</v>
      </c>
      <c r="L437" s="301">
        <v>1705.15</v>
      </c>
      <c r="M437" s="301">
        <v>1.15445</v>
      </c>
      <c r="N437" s="1"/>
      <c r="O437" s="1"/>
    </row>
    <row r="438" spans="1:15" ht="12.75" customHeight="1">
      <c r="A438" s="30">
        <v>428</v>
      </c>
      <c r="B438" s="311" t="s">
        <v>496</v>
      </c>
      <c r="C438" s="301">
        <v>464.4</v>
      </c>
      <c r="D438" s="302">
        <v>465.11666666666662</v>
      </c>
      <c r="E438" s="302">
        <v>459.83333333333326</v>
      </c>
      <c r="F438" s="302">
        <v>455.26666666666665</v>
      </c>
      <c r="G438" s="302">
        <v>449.98333333333329</v>
      </c>
      <c r="H438" s="302">
        <v>469.68333333333322</v>
      </c>
      <c r="I438" s="302">
        <v>474.96666666666664</v>
      </c>
      <c r="J438" s="302">
        <v>479.53333333333319</v>
      </c>
      <c r="K438" s="301">
        <v>470.4</v>
      </c>
      <c r="L438" s="301">
        <v>460.55</v>
      </c>
      <c r="M438" s="301">
        <v>0.71004999999999996</v>
      </c>
      <c r="N438" s="1"/>
      <c r="O438" s="1"/>
    </row>
    <row r="439" spans="1:15" ht="12.75" customHeight="1">
      <c r="A439" s="30">
        <v>429</v>
      </c>
      <c r="B439" s="311" t="s">
        <v>497</v>
      </c>
      <c r="C439" s="301">
        <v>6.95</v>
      </c>
      <c r="D439" s="302">
        <v>7</v>
      </c>
      <c r="E439" s="302">
        <v>6.85</v>
      </c>
      <c r="F439" s="302">
        <v>6.75</v>
      </c>
      <c r="G439" s="302">
        <v>6.6</v>
      </c>
      <c r="H439" s="302">
        <v>7.1</v>
      </c>
      <c r="I439" s="302">
        <v>7.25</v>
      </c>
      <c r="J439" s="302">
        <v>7.35</v>
      </c>
      <c r="K439" s="301">
        <v>7.15</v>
      </c>
      <c r="L439" s="301">
        <v>6.9</v>
      </c>
      <c r="M439" s="301">
        <v>278.63515000000001</v>
      </c>
      <c r="N439" s="1"/>
      <c r="O439" s="1"/>
    </row>
    <row r="440" spans="1:15" ht="12.75" customHeight="1">
      <c r="A440" s="30">
        <v>430</v>
      </c>
      <c r="B440" s="311" t="s">
        <v>498</v>
      </c>
      <c r="C440" s="301">
        <v>870.8</v>
      </c>
      <c r="D440" s="302">
        <v>862.0333333333333</v>
      </c>
      <c r="E440" s="302">
        <v>849.76666666666665</v>
      </c>
      <c r="F440" s="302">
        <v>828.73333333333335</v>
      </c>
      <c r="G440" s="302">
        <v>816.4666666666667</v>
      </c>
      <c r="H440" s="302">
        <v>883.06666666666661</v>
      </c>
      <c r="I440" s="302">
        <v>895.33333333333326</v>
      </c>
      <c r="J440" s="302">
        <v>916.36666666666656</v>
      </c>
      <c r="K440" s="301">
        <v>874.3</v>
      </c>
      <c r="L440" s="301">
        <v>841</v>
      </c>
      <c r="M440" s="301">
        <v>0.29465000000000002</v>
      </c>
      <c r="N440" s="1"/>
      <c r="O440" s="1"/>
    </row>
    <row r="441" spans="1:15" ht="12.75" customHeight="1">
      <c r="A441" s="30">
        <v>431</v>
      </c>
      <c r="B441" s="311" t="s">
        <v>275</v>
      </c>
      <c r="C441" s="301">
        <v>561.79999999999995</v>
      </c>
      <c r="D441" s="302">
        <v>564.30000000000007</v>
      </c>
      <c r="E441" s="302">
        <v>557.60000000000014</v>
      </c>
      <c r="F441" s="302">
        <v>553.40000000000009</v>
      </c>
      <c r="G441" s="302">
        <v>546.70000000000016</v>
      </c>
      <c r="H441" s="302">
        <v>568.50000000000011</v>
      </c>
      <c r="I441" s="302">
        <v>575.20000000000016</v>
      </c>
      <c r="J441" s="302">
        <v>579.40000000000009</v>
      </c>
      <c r="K441" s="301">
        <v>571</v>
      </c>
      <c r="L441" s="301">
        <v>560.1</v>
      </c>
      <c r="M441" s="301">
        <v>1.9757400000000001</v>
      </c>
      <c r="N441" s="1"/>
      <c r="O441" s="1"/>
    </row>
    <row r="442" spans="1:15" ht="12.75" customHeight="1">
      <c r="A442" s="30">
        <v>432</v>
      </c>
      <c r="B442" s="311" t="s">
        <v>499</v>
      </c>
      <c r="C442" s="301">
        <v>1599.4</v>
      </c>
      <c r="D442" s="302">
        <v>1604.3166666666666</v>
      </c>
      <c r="E442" s="302">
        <v>1591.6333333333332</v>
      </c>
      <c r="F442" s="302">
        <v>1583.8666666666666</v>
      </c>
      <c r="G442" s="302">
        <v>1571.1833333333332</v>
      </c>
      <c r="H442" s="302">
        <v>1612.0833333333333</v>
      </c>
      <c r="I442" s="302">
        <v>1624.7666666666667</v>
      </c>
      <c r="J442" s="302">
        <v>1632.5333333333333</v>
      </c>
      <c r="K442" s="301">
        <v>1617</v>
      </c>
      <c r="L442" s="301">
        <v>1596.55</v>
      </c>
      <c r="M442" s="301">
        <v>6.6269999999999996E-2</v>
      </c>
      <c r="N442" s="1"/>
      <c r="O442" s="1"/>
    </row>
    <row r="443" spans="1:15" ht="12.75" customHeight="1">
      <c r="A443" s="30">
        <v>433</v>
      </c>
      <c r="B443" s="311" t="s">
        <v>500</v>
      </c>
      <c r="C443" s="301">
        <v>518.15</v>
      </c>
      <c r="D443" s="302">
        <v>523.01666666666665</v>
      </c>
      <c r="E443" s="302">
        <v>505.68333333333328</v>
      </c>
      <c r="F443" s="302">
        <v>493.21666666666664</v>
      </c>
      <c r="G443" s="302">
        <v>475.88333333333327</v>
      </c>
      <c r="H443" s="302">
        <v>535.48333333333335</v>
      </c>
      <c r="I443" s="302">
        <v>552.81666666666683</v>
      </c>
      <c r="J443" s="302">
        <v>565.2833333333333</v>
      </c>
      <c r="K443" s="301">
        <v>540.35</v>
      </c>
      <c r="L443" s="301">
        <v>510.55</v>
      </c>
      <c r="M443" s="301">
        <v>0.77566999999999997</v>
      </c>
      <c r="N443" s="1"/>
      <c r="O443" s="1"/>
    </row>
    <row r="444" spans="1:15" ht="12.75" customHeight="1">
      <c r="A444" s="30">
        <v>434</v>
      </c>
      <c r="B444" s="311" t="s">
        <v>501</v>
      </c>
      <c r="C444" s="301">
        <v>807</v>
      </c>
      <c r="D444" s="302">
        <v>815.6</v>
      </c>
      <c r="E444" s="302">
        <v>791.40000000000009</v>
      </c>
      <c r="F444" s="302">
        <v>775.80000000000007</v>
      </c>
      <c r="G444" s="302">
        <v>751.60000000000014</v>
      </c>
      <c r="H444" s="302">
        <v>831.2</v>
      </c>
      <c r="I444" s="302">
        <v>855.40000000000009</v>
      </c>
      <c r="J444" s="302">
        <v>871</v>
      </c>
      <c r="K444" s="301">
        <v>839.8</v>
      </c>
      <c r="L444" s="301">
        <v>800</v>
      </c>
      <c r="M444" s="301">
        <v>0.50002999999999997</v>
      </c>
      <c r="N444" s="1"/>
      <c r="O444" s="1"/>
    </row>
    <row r="445" spans="1:15" ht="12.75" customHeight="1">
      <c r="A445" s="30">
        <v>435</v>
      </c>
      <c r="B445" s="311" t="s">
        <v>502</v>
      </c>
      <c r="C445" s="301">
        <v>39.75</v>
      </c>
      <c r="D445" s="302">
        <v>39.75</v>
      </c>
      <c r="E445" s="302">
        <v>38.65</v>
      </c>
      <c r="F445" s="302">
        <v>37.549999999999997</v>
      </c>
      <c r="G445" s="302">
        <v>36.449999999999996</v>
      </c>
      <c r="H445" s="302">
        <v>40.85</v>
      </c>
      <c r="I445" s="302">
        <v>41.949999999999996</v>
      </c>
      <c r="J445" s="302">
        <v>43.050000000000004</v>
      </c>
      <c r="K445" s="301">
        <v>40.85</v>
      </c>
      <c r="L445" s="301">
        <v>38.65</v>
      </c>
      <c r="M445" s="301">
        <v>117.03755</v>
      </c>
      <c r="N445" s="1"/>
      <c r="O445" s="1"/>
    </row>
    <row r="446" spans="1:15" ht="12.75" customHeight="1">
      <c r="A446" s="30">
        <v>436</v>
      </c>
      <c r="B446" s="311" t="s">
        <v>206</v>
      </c>
      <c r="C446" s="301">
        <v>833.35</v>
      </c>
      <c r="D446" s="302">
        <v>827.65</v>
      </c>
      <c r="E446" s="302">
        <v>814.3</v>
      </c>
      <c r="F446" s="302">
        <v>795.25</v>
      </c>
      <c r="G446" s="302">
        <v>781.9</v>
      </c>
      <c r="H446" s="302">
        <v>846.69999999999993</v>
      </c>
      <c r="I446" s="302">
        <v>860.05000000000007</v>
      </c>
      <c r="J446" s="302">
        <v>879.09999999999991</v>
      </c>
      <c r="K446" s="301">
        <v>841</v>
      </c>
      <c r="L446" s="301">
        <v>808.6</v>
      </c>
      <c r="M446" s="301">
        <v>23.59911</v>
      </c>
      <c r="N446" s="1"/>
      <c r="O446" s="1"/>
    </row>
    <row r="447" spans="1:15" ht="12.75" customHeight="1">
      <c r="A447" s="30">
        <v>437</v>
      </c>
      <c r="B447" s="311" t="s">
        <v>503</v>
      </c>
      <c r="C447" s="301">
        <v>1006.65</v>
      </c>
      <c r="D447" s="302">
        <v>1005.9833333333332</v>
      </c>
      <c r="E447" s="302">
        <v>983.66666666666652</v>
      </c>
      <c r="F447" s="302">
        <v>960.68333333333328</v>
      </c>
      <c r="G447" s="302">
        <v>938.36666666666656</v>
      </c>
      <c r="H447" s="302">
        <v>1028.9666666666665</v>
      </c>
      <c r="I447" s="302">
        <v>1051.2833333333333</v>
      </c>
      <c r="J447" s="302">
        <v>1074.2666666666664</v>
      </c>
      <c r="K447" s="301">
        <v>1028.3</v>
      </c>
      <c r="L447" s="301">
        <v>983</v>
      </c>
      <c r="M447" s="301">
        <v>1.9461999999999999</v>
      </c>
      <c r="N447" s="1"/>
      <c r="O447" s="1"/>
    </row>
    <row r="448" spans="1:15" ht="12.75" customHeight="1">
      <c r="A448" s="30">
        <v>438</v>
      </c>
      <c r="B448" s="311" t="s">
        <v>195</v>
      </c>
      <c r="C448" s="301">
        <v>806.75</v>
      </c>
      <c r="D448" s="302">
        <v>807.15</v>
      </c>
      <c r="E448" s="302">
        <v>803.3</v>
      </c>
      <c r="F448" s="302">
        <v>799.85</v>
      </c>
      <c r="G448" s="302">
        <v>796</v>
      </c>
      <c r="H448" s="302">
        <v>810.59999999999991</v>
      </c>
      <c r="I448" s="302">
        <v>814.45</v>
      </c>
      <c r="J448" s="302">
        <v>817.89999999999986</v>
      </c>
      <c r="K448" s="301">
        <v>811</v>
      </c>
      <c r="L448" s="301">
        <v>803.7</v>
      </c>
      <c r="M448" s="301">
        <v>4.6797399999999998</v>
      </c>
      <c r="N448" s="1"/>
      <c r="O448" s="1"/>
    </row>
    <row r="449" spans="1:15" ht="12.75" customHeight="1">
      <c r="A449" s="30">
        <v>439</v>
      </c>
      <c r="B449" s="311" t="s">
        <v>504</v>
      </c>
      <c r="C449" s="301">
        <v>197.9</v>
      </c>
      <c r="D449" s="302">
        <v>199</v>
      </c>
      <c r="E449" s="302">
        <v>195.45</v>
      </c>
      <c r="F449" s="302">
        <v>193</v>
      </c>
      <c r="G449" s="302">
        <v>189.45</v>
      </c>
      <c r="H449" s="302">
        <v>201.45</v>
      </c>
      <c r="I449" s="302">
        <v>205</v>
      </c>
      <c r="J449" s="302">
        <v>207.45</v>
      </c>
      <c r="K449" s="301">
        <v>202.55</v>
      </c>
      <c r="L449" s="301">
        <v>196.55</v>
      </c>
      <c r="M449" s="301">
        <v>6.0667999999999997</v>
      </c>
      <c r="N449" s="1"/>
      <c r="O449" s="1"/>
    </row>
    <row r="450" spans="1:15" ht="12.75" customHeight="1">
      <c r="A450" s="30">
        <v>440</v>
      </c>
      <c r="B450" s="311" t="s">
        <v>505</v>
      </c>
      <c r="C450" s="301">
        <v>924.65</v>
      </c>
      <c r="D450" s="302">
        <v>924.41666666666663</v>
      </c>
      <c r="E450" s="302">
        <v>912.33333333333326</v>
      </c>
      <c r="F450" s="302">
        <v>900.01666666666665</v>
      </c>
      <c r="G450" s="302">
        <v>887.93333333333328</v>
      </c>
      <c r="H450" s="302">
        <v>936.73333333333323</v>
      </c>
      <c r="I450" s="302">
        <v>948.81666666666649</v>
      </c>
      <c r="J450" s="302">
        <v>961.13333333333321</v>
      </c>
      <c r="K450" s="301">
        <v>936.5</v>
      </c>
      <c r="L450" s="301">
        <v>912.1</v>
      </c>
      <c r="M450" s="301">
        <v>2.0225</v>
      </c>
      <c r="N450" s="1"/>
      <c r="O450" s="1"/>
    </row>
    <row r="451" spans="1:15" ht="12.75" customHeight="1">
      <c r="A451" s="30">
        <v>441</v>
      </c>
      <c r="B451" s="311" t="s">
        <v>200</v>
      </c>
      <c r="C451" s="301">
        <v>3290.5</v>
      </c>
      <c r="D451" s="302">
        <v>3298.1666666666665</v>
      </c>
      <c r="E451" s="302">
        <v>3263.333333333333</v>
      </c>
      <c r="F451" s="302">
        <v>3236.1666666666665</v>
      </c>
      <c r="G451" s="302">
        <v>3201.333333333333</v>
      </c>
      <c r="H451" s="302">
        <v>3325.333333333333</v>
      </c>
      <c r="I451" s="302">
        <v>3360.1666666666661</v>
      </c>
      <c r="J451" s="302">
        <v>3387.333333333333</v>
      </c>
      <c r="K451" s="301">
        <v>3333</v>
      </c>
      <c r="L451" s="301">
        <v>3271</v>
      </c>
      <c r="M451" s="301">
        <v>21.339939999999999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720</v>
      </c>
      <c r="D452" s="302">
        <v>726.6</v>
      </c>
      <c r="E452" s="302">
        <v>709.40000000000009</v>
      </c>
      <c r="F452" s="302">
        <v>698.80000000000007</v>
      </c>
      <c r="G452" s="302">
        <v>681.60000000000014</v>
      </c>
      <c r="H452" s="302">
        <v>737.2</v>
      </c>
      <c r="I452" s="302">
        <v>754.40000000000009</v>
      </c>
      <c r="J452" s="302">
        <v>765</v>
      </c>
      <c r="K452" s="301">
        <v>743.8</v>
      </c>
      <c r="L452" s="301">
        <v>716</v>
      </c>
      <c r="M452" s="301">
        <v>17.41451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8186.35</v>
      </c>
      <c r="D453" s="302">
        <v>8122.916666666667</v>
      </c>
      <c r="E453" s="302">
        <v>8014.8333333333339</v>
      </c>
      <c r="F453" s="302">
        <v>7843.3166666666666</v>
      </c>
      <c r="G453" s="302">
        <v>7735.2333333333336</v>
      </c>
      <c r="H453" s="302">
        <v>8294.4333333333343</v>
      </c>
      <c r="I453" s="302">
        <v>8402.5166666666682</v>
      </c>
      <c r="J453" s="302">
        <v>8574.0333333333347</v>
      </c>
      <c r="K453" s="301">
        <v>8231</v>
      </c>
      <c r="L453" s="301">
        <v>7951.4</v>
      </c>
      <c r="M453" s="301">
        <v>4.3585099999999999</v>
      </c>
      <c r="N453" s="1"/>
      <c r="O453" s="1"/>
    </row>
    <row r="454" spans="1:15" ht="12.75" customHeight="1">
      <c r="A454" s="30">
        <v>444</v>
      </c>
      <c r="B454" s="311" t="s">
        <v>1126</v>
      </c>
      <c r="C454" s="301">
        <v>1332.25</v>
      </c>
      <c r="D454" s="302">
        <v>1322.6000000000001</v>
      </c>
      <c r="E454" s="302">
        <v>1309.7000000000003</v>
      </c>
      <c r="F454" s="302">
        <v>1287.1500000000001</v>
      </c>
      <c r="G454" s="302">
        <v>1274.2500000000002</v>
      </c>
      <c r="H454" s="302">
        <v>1345.1500000000003</v>
      </c>
      <c r="I454" s="302">
        <v>1358.0500000000004</v>
      </c>
      <c r="J454" s="302">
        <v>1380.6000000000004</v>
      </c>
      <c r="K454" s="301">
        <v>1335.5</v>
      </c>
      <c r="L454" s="301">
        <v>1300.05</v>
      </c>
      <c r="M454" s="301">
        <v>8.634E-2</v>
      </c>
      <c r="N454" s="1"/>
      <c r="O454" s="1"/>
    </row>
    <row r="455" spans="1:15" ht="12.75" customHeight="1">
      <c r="A455" s="30">
        <v>445</v>
      </c>
      <c r="B455" s="311" t="s">
        <v>506</v>
      </c>
      <c r="C455" s="301">
        <v>200.35</v>
      </c>
      <c r="D455" s="302">
        <v>200.41666666666666</v>
      </c>
      <c r="E455" s="302">
        <v>197.33333333333331</v>
      </c>
      <c r="F455" s="302">
        <v>194.31666666666666</v>
      </c>
      <c r="G455" s="302">
        <v>191.23333333333332</v>
      </c>
      <c r="H455" s="302">
        <v>203.43333333333331</v>
      </c>
      <c r="I455" s="302">
        <v>206.51666666666662</v>
      </c>
      <c r="J455" s="302">
        <v>209.5333333333333</v>
      </c>
      <c r="K455" s="301">
        <v>203.5</v>
      </c>
      <c r="L455" s="301">
        <v>197.4</v>
      </c>
      <c r="M455" s="301">
        <v>13.10783</v>
      </c>
      <c r="N455" s="1"/>
      <c r="O455" s="1"/>
    </row>
    <row r="456" spans="1:15" ht="12.75" customHeight="1">
      <c r="A456" s="30">
        <v>446</v>
      </c>
      <c r="B456" s="311" t="s">
        <v>197</v>
      </c>
      <c r="C456" s="301">
        <v>416.95</v>
      </c>
      <c r="D456" s="302">
        <v>416.13333333333327</v>
      </c>
      <c r="E456" s="302">
        <v>412.36666666666656</v>
      </c>
      <c r="F456" s="302">
        <v>407.7833333333333</v>
      </c>
      <c r="G456" s="302">
        <v>404.01666666666659</v>
      </c>
      <c r="H456" s="302">
        <v>420.71666666666653</v>
      </c>
      <c r="I456" s="302">
        <v>424.48333333333329</v>
      </c>
      <c r="J456" s="302">
        <v>429.06666666666649</v>
      </c>
      <c r="K456" s="301">
        <v>419.9</v>
      </c>
      <c r="L456" s="301">
        <v>411.55</v>
      </c>
      <c r="M456" s="301">
        <v>131.04312999999999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207.3</v>
      </c>
      <c r="D457" s="302">
        <v>207.58333333333334</v>
      </c>
      <c r="E457" s="302">
        <v>205.4666666666667</v>
      </c>
      <c r="F457" s="302">
        <v>203.63333333333335</v>
      </c>
      <c r="G457" s="302">
        <v>201.51666666666671</v>
      </c>
      <c r="H457" s="302">
        <v>209.41666666666669</v>
      </c>
      <c r="I457" s="302">
        <v>211.5333333333333</v>
      </c>
      <c r="J457" s="302">
        <v>213.36666666666667</v>
      </c>
      <c r="K457" s="301">
        <v>209.7</v>
      </c>
      <c r="L457" s="301">
        <v>205.75</v>
      </c>
      <c r="M457" s="301">
        <v>121.79447</v>
      </c>
      <c r="N457" s="1"/>
      <c r="O457" s="1"/>
    </row>
    <row r="458" spans="1:15" ht="12.75" customHeight="1">
      <c r="A458" s="30">
        <v>448</v>
      </c>
      <c r="B458" s="311" t="s">
        <v>816</v>
      </c>
      <c r="C458" s="301">
        <v>590.25</v>
      </c>
      <c r="D458" s="302">
        <v>589.9666666666667</v>
      </c>
      <c r="E458" s="302">
        <v>580.28333333333342</v>
      </c>
      <c r="F458" s="302">
        <v>570.31666666666672</v>
      </c>
      <c r="G458" s="302">
        <v>560.63333333333344</v>
      </c>
      <c r="H458" s="302">
        <v>599.93333333333339</v>
      </c>
      <c r="I458" s="302">
        <v>609.61666666666679</v>
      </c>
      <c r="J458" s="302">
        <v>619.58333333333337</v>
      </c>
      <c r="K458" s="301">
        <v>599.65</v>
      </c>
      <c r="L458" s="301">
        <v>580</v>
      </c>
      <c r="M458" s="301">
        <v>0.49673</v>
      </c>
      <c r="N458" s="1"/>
      <c r="O458" s="1"/>
    </row>
    <row r="459" spans="1:15" ht="12.75" customHeight="1">
      <c r="A459" s="30">
        <v>449</v>
      </c>
      <c r="B459" s="311" t="s">
        <v>199</v>
      </c>
      <c r="C459" s="301">
        <v>881.6</v>
      </c>
      <c r="D459" s="302">
        <v>879.63333333333333</v>
      </c>
      <c r="E459" s="302">
        <v>870.4666666666667</v>
      </c>
      <c r="F459" s="302">
        <v>859.33333333333337</v>
      </c>
      <c r="G459" s="302">
        <v>850.16666666666674</v>
      </c>
      <c r="H459" s="302">
        <v>890.76666666666665</v>
      </c>
      <c r="I459" s="302">
        <v>899.93333333333339</v>
      </c>
      <c r="J459" s="302">
        <v>911.06666666666661</v>
      </c>
      <c r="K459" s="301">
        <v>888.8</v>
      </c>
      <c r="L459" s="301">
        <v>868.5</v>
      </c>
      <c r="M459" s="301">
        <v>72.318470000000005</v>
      </c>
      <c r="N459" s="1"/>
      <c r="O459" s="1"/>
    </row>
    <row r="460" spans="1:15" ht="12.75" customHeight="1">
      <c r="A460" s="30">
        <v>450</v>
      </c>
      <c r="B460" s="311" t="s">
        <v>817</v>
      </c>
      <c r="C460" s="301">
        <v>123</v>
      </c>
      <c r="D460" s="302">
        <v>123.8</v>
      </c>
      <c r="E460" s="302">
        <v>120.19999999999999</v>
      </c>
      <c r="F460" s="302">
        <v>117.39999999999999</v>
      </c>
      <c r="G460" s="302">
        <v>113.79999999999998</v>
      </c>
      <c r="H460" s="302">
        <v>126.6</v>
      </c>
      <c r="I460" s="302">
        <v>130.19999999999999</v>
      </c>
      <c r="J460" s="302">
        <v>133</v>
      </c>
      <c r="K460" s="301">
        <v>127.4</v>
      </c>
      <c r="L460" s="301">
        <v>121</v>
      </c>
      <c r="M460" s="301">
        <v>36.901200000000003</v>
      </c>
      <c r="N460" s="1"/>
      <c r="O460" s="1"/>
    </row>
    <row r="461" spans="1:15" ht="12.75" customHeight="1">
      <c r="A461" s="30">
        <v>451</v>
      </c>
      <c r="B461" s="311" t="s">
        <v>507</v>
      </c>
      <c r="C461" s="301">
        <v>3230.25</v>
      </c>
      <c r="D461" s="302">
        <v>3209.5666666666671</v>
      </c>
      <c r="E461" s="302">
        <v>3129.9333333333343</v>
      </c>
      <c r="F461" s="302">
        <v>3029.6166666666672</v>
      </c>
      <c r="G461" s="302">
        <v>2949.9833333333345</v>
      </c>
      <c r="H461" s="302">
        <v>3309.8833333333341</v>
      </c>
      <c r="I461" s="302">
        <v>3389.5166666666664</v>
      </c>
      <c r="J461" s="302">
        <v>3489.8333333333339</v>
      </c>
      <c r="K461" s="301">
        <v>3289.2</v>
      </c>
      <c r="L461" s="301">
        <v>3109.25</v>
      </c>
      <c r="M461" s="301">
        <v>0.13102</v>
      </c>
      <c r="N461" s="1"/>
      <c r="O461" s="1"/>
    </row>
    <row r="462" spans="1:15" ht="12.75" customHeight="1">
      <c r="A462" s="30">
        <v>452</v>
      </c>
      <c r="B462" s="311" t="s">
        <v>201</v>
      </c>
      <c r="C462" s="301">
        <v>1021.1</v>
      </c>
      <c r="D462" s="302">
        <v>1017.0166666666668</v>
      </c>
      <c r="E462" s="302">
        <v>1006.6333333333334</v>
      </c>
      <c r="F462" s="302">
        <v>992.16666666666663</v>
      </c>
      <c r="G462" s="302">
        <v>981.7833333333333</v>
      </c>
      <c r="H462" s="302">
        <v>1031.4833333333336</v>
      </c>
      <c r="I462" s="302">
        <v>1041.866666666667</v>
      </c>
      <c r="J462" s="302">
        <v>1056.3333333333337</v>
      </c>
      <c r="K462" s="301">
        <v>1027.4000000000001</v>
      </c>
      <c r="L462" s="301">
        <v>1002.55</v>
      </c>
      <c r="M462" s="301">
        <v>37.706629999999997</v>
      </c>
      <c r="N462" s="1"/>
      <c r="O462" s="1"/>
    </row>
    <row r="463" spans="1:15" ht="12.75" customHeight="1">
      <c r="A463" s="30">
        <v>453</v>
      </c>
      <c r="B463" s="311" t="s">
        <v>508</v>
      </c>
      <c r="C463" s="301">
        <v>81.349999999999994</v>
      </c>
      <c r="D463" s="302">
        <v>81.716666666666654</v>
      </c>
      <c r="E463" s="302">
        <v>79.883333333333312</v>
      </c>
      <c r="F463" s="302">
        <v>78.416666666666657</v>
      </c>
      <c r="G463" s="302">
        <v>76.583333333333314</v>
      </c>
      <c r="H463" s="302">
        <v>83.183333333333309</v>
      </c>
      <c r="I463" s="302">
        <v>85.016666666666652</v>
      </c>
      <c r="J463" s="302">
        <v>86.483333333333306</v>
      </c>
      <c r="K463" s="301">
        <v>83.55</v>
      </c>
      <c r="L463" s="301">
        <v>80.25</v>
      </c>
      <c r="M463" s="301">
        <v>3.7390599999999998</v>
      </c>
      <c r="N463" s="1"/>
      <c r="O463" s="1"/>
    </row>
    <row r="464" spans="1:15" ht="12.75" customHeight="1">
      <c r="A464" s="30">
        <v>454</v>
      </c>
      <c r="B464" s="311" t="s">
        <v>182</v>
      </c>
      <c r="C464" s="301">
        <v>630.25</v>
      </c>
      <c r="D464" s="302">
        <v>627.44999999999993</v>
      </c>
      <c r="E464" s="302">
        <v>620.19999999999982</v>
      </c>
      <c r="F464" s="302">
        <v>610.14999999999986</v>
      </c>
      <c r="G464" s="302">
        <v>602.89999999999975</v>
      </c>
      <c r="H464" s="302">
        <v>637.49999999999989</v>
      </c>
      <c r="I464" s="302">
        <v>644.75000000000011</v>
      </c>
      <c r="J464" s="302">
        <v>654.79999999999995</v>
      </c>
      <c r="K464" s="301">
        <v>634.70000000000005</v>
      </c>
      <c r="L464" s="301">
        <v>617.4</v>
      </c>
      <c r="M464" s="301">
        <v>2.3843000000000001</v>
      </c>
      <c r="N464" s="1"/>
      <c r="O464" s="1"/>
    </row>
    <row r="465" spans="1:15" ht="12.75" customHeight="1">
      <c r="A465" s="30">
        <v>455</v>
      </c>
      <c r="B465" s="311" t="s">
        <v>509</v>
      </c>
      <c r="C465" s="301">
        <v>2019.55</v>
      </c>
      <c r="D465" s="302">
        <v>2027.45</v>
      </c>
      <c r="E465" s="302">
        <v>1997.15</v>
      </c>
      <c r="F465" s="302">
        <v>1974.75</v>
      </c>
      <c r="G465" s="302">
        <v>1944.45</v>
      </c>
      <c r="H465" s="302">
        <v>2049.8500000000004</v>
      </c>
      <c r="I465" s="302">
        <v>2080.1499999999996</v>
      </c>
      <c r="J465" s="302">
        <v>2102.5500000000002</v>
      </c>
      <c r="K465" s="301">
        <v>2057.75</v>
      </c>
      <c r="L465" s="301">
        <v>2005.05</v>
      </c>
      <c r="M465" s="301">
        <v>0.24379999999999999</v>
      </c>
      <c r="N465" s="1"/>
      <c r="O465" s="1"/>
    </row>
    <row r="466" spans="1:15" ht="12.75" customHeight="1">
      <c r="A466" s="30">
        <v>456</v>
      </c>
      <c r="B466" s="311" t="s">
        <v>510</v>
      </c>
      <c r="C466" s="301">
        <v>625.95000000000005</v>
      </c>
      <c r="D466" s="302">
        <v>629.66666666666663</v>
      </c>
      <c r="E466" s="302">
        <v>620.88333333333321</v>
      </c>
      <c r="F466" s="302">
        <v>615.81666666666661</v>
      </c>
      <c r="G466" s="302">
        <v>607.03333333333319</v>
      </c>
      <c r="H466" s="302">
        <v>634.73333333333323</v>
      </c>
      <c r="I466" s="302">
        <v>643.51666666666677</v>
      </c>
      <c r="J466" s="302">
        <v>648.58333333333326</v>
      </c>
      <c r="K466" s="301">
        <v>638.45000000000005</v>
      </c>
      <c r="L466" s="301">
        <v>624.6</v>
      </c>
      <c r="M466" s="301">
        <v>0.50714999999999999</v>
      </c>
      <c r="N466" s="1"/>
      <c r="O466" s="1"/>
    </row>
    <row r="467" spans="1:15" ht="12.75" customHeight="1">
      <c r="A467" s="30">
        <v>457</v>
      </c>
      <c r="B467" s="311" t="s">
        <v>511</v>
      </c>
      <c r="C467" s="301">
        <v>2438.75</v>
      </c>
      <c r="D467" s="302">
        <v>2450.15</v>
      </c>
      <c r="E467" s="302">
        <v>2413.5500000000002</v>
      </c>
      <c r="F467" s="302">
        <v>2388.35</v>
      </c>
      <c r="G467" s="302">
        <v>2351.75</v>
      </c>
      <c r="H467" s="302">
        <v>2475.3500000000004</v>
      </c>
      <c r="I467" s="302">
        <v>2511.9499999999998</v>
      </c>
      <c r="J467" s="302">
        <v>2537.1500000000005</v>
      </c>
      <c r="K467" s="301">
        <v>2486.75</v>
      </c>
      <c r="L467" s="301">
        <v>2424.9499999999998</v>
      </c>
      <c r="M467" s="301">
        <v>0.80871999999999999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1936.15</v>
      </c>
      <c r="D468" s="302">
        <v>1937.8166666666666</v>
      </c>
      <c r="E468" s="302">
        <v>1921.3333333333333</v>
      </c>
      <c r="F468" s="302">
        <v>1906.5166666666667</v>
      </c>
      <c r="G468" s="302">
        <v>1890.0333333333333</v>
      </c>
      <c r="H468" s="302">
        <v>1952.6333333333332</v>
      </c>
      <c r="I468" s="302">
        <v>1969.1166666666668</v>
      </c>
      <c r="J468" s="302">
        <v>1983.9333333333332</v>
      </c>
      <c r="K468" s="301">
        <v>1954.3</v>
      </c>
      <c r="L468" s="301">
        <v>1923</v>
      </c>
      <c r="M468" s="301">
        <v>23.754270000000002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2840.05</v>
      </c>
      <c r="D469" s="302">
        <v>2859.9666666666672</v>
      </c>
      <c r="E469" s="302">
        <v>2812.2833333333342</v>
      </c>
      <c r="F469" s="302">
        <v>2784.5166666666669</v>
      </c>
      <c r="G469" s="302">
        <v>2736.8333333333339</v>
      </c>
      <c r="H469" s="302">
        <v>2887.7333333333345</v>
      </c>
      <c r="I469" s="302">
        <v>2935.416666666667</v>
      </c>
      <c r="J469" s="302">
        <v>2963.1833333333348</v>
      </c>
      <c r="K469" s="301">
        <v>2907.65</v>
      </c>
      <c r="L469" s="301">
        <v>2832.2</v>
      </c>
      <c r="M469" s="301">
        <v>1.12229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460.1</v>
      </c>
      <c r="D470" s="302">
        <v>464.25</v>
      </c>
      <c r="E470" s="302">
        <v>452.9</v>
      </c>
      <c r="F470" s="302">
        <v>445.7</v>
      </c>
      <c r="G470" s="302">
        <v>434.34999999999997</v>
      </c>
      <c r="H470" s="302">
        <v>471.45</v>
      </c>
      <c r="I470" s="302">
        <v>482.8</v>
      </c>
      <c r="J470" s="302">
        <v>490</v>
      </c>
      <c r="K470" s="301">
        <v>475.6</v>
      </c>
      <c r="L470" s="301">
        <v>457.05</v>
      </c>
      <c r="M470" s="301">
        <v>7.7459499999999997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1109.25</v>
      </c>
      <c r="D471" s="302">
        <v>1088.9666666666667</v>
      </c>
      <c r="E471" s="302">
        <v>1062.9333333333334</v>
      </c>
      <c r="F471" s="302">
        <v>1016.6166666666668</v>
      </c>
      <c r="G471" s="302">
        <v>990.58333333333348</v>
      </c>
      <c r="H471" s="302">
        <v>1135.2833333333333</v>
      </c>
      <c r="I471" s="302">
        <v>1161.3166666666666</v>
      </c>
      <c r="J471" s="302">
        <v>1207.6333333333332</v>
      </c>
      <c r="K471" s="301">
        <v>1115</v>
      </c>
      <c r="L471" s="301">
        <v>1042.6500000000001</v>
      </c>
      <c r="M471" s="301">
        <v>13.972250000000001</v>
      </c>
      <c r="N471" s="1"/>
      <c r="O471" s="1"/>
    </row>
    <row r="472" spans="1:15" ht="12.75" customHeight="1">
      <c r="A472" s="30">
        <v>462</v>
      </c>
      <c r="B472" s="311" t="s">
        <v>512</v>
      </c>
      <c r="C472" s="301">
        <v>39</v>
      </c>
      <c r="D472" s="302">
        <v>39.06666666666667</v>
      </c>
      <c r="E472" s="302">
        <v>37.933333333333337</v>
      </c>
      <c r="F472" s="302">
        <v>36.866666666666667</v>
      </c>
      <c r="G472" s="302">
        <v>35.733333333333334</v>
      </c>
      <c r="H472" s="302">
        <v>40.13333333333334</v>
      </c>
      <c r="I472" s="302">
        <v>41.26666666666668</v>
      </c>
      <c r="J472" s="302">
        <v>42.333333333333343</v>
      </c>
      <c r="K472" s="301">
        <v>40.200000000000003</v>
      </c>
      <c r="L472" s="301">
        <v>38</v>
      </c>
      <c r="M472" s="301">
        <v>50.60201</v>
      </c>
      <c r="N472" s="1"/>
      <c r="O472" s="1"/>
    </row>
    <row r="473" spans="1:15" ht="12.75" customHeight="1">
      <c r="A473" s="30">
        <v>463</v>
      </c>
      <c r="B473" s="311" t="s">
        <v>1127</v>
      </c>
      <c r="C473" s="301">
        <v>238.05</v>
      </c>
      <c r="D473" s="302">
        <v>239.56666666666669</v>
      </c>
      <c r="E473" s="302">
        <v>234.28333333333339</v>
      </c>
      <c r="F473" s="302">
        <v>230.51666666666671</v>
      </c>
      <c r="G473" s="302">
        <v>225.23333333333341</v>
      </c>
      <c r="H473" s="302">
        <v>243.33333333333337</v>
      </c>
      <c r="I473" s="302">
        <v>248.61666666666667</v>
      </c>
      <c r="J473" s="302">
        <v>252.38333333333335</v>
      </c>
      <c r="K473" s="301">
        <v>244.85</v>
      </c>
      <c r="L473" s="301">
        <v>235.8</v>
      </c>
      <c r="M473" s="301">
        <v>5.1624999999999996</v>
      </c>
      <c r="N473" s="1"/>
      <c r="O473" s="1"/>
    </row>
    <row r="474" spans="1:15" ht="12.75" customHeight="1">
      <c r="A474" s="30">
        <v>464</v>
      </c>
      <c r="B474" s="311" t="s">
        <v>513</v>
      </c>
      <c r="C474" s="301">
        <v>157.44999999999999</v>
      </c>
      <c r="D474" s="302">
        <v>157.71666666666667</v>
      </c>
      <c r="E474" s="302">
        <v>153.73333333333335</v>
      </c>
      <c r="F474" s="302">
        <v>150.01666666666668</v>
      </c>
      <c r="G474" s="302">
        <v>146.03333333333336</v>
      </c>
      <c r="H474" s="302">
        <v>161.43333333333334</v>
      </c>
      <c r="I474" s="302">
        <v>165.41666666666663</v>
      </c>
      <c r="J474" s="302">
        <v>169.13333333333333</v>
      </c>
      <c r="K474" s="301">
        <v>161.69999999999999</v>
      </c>
      <c r="L474" s="301">
        <v>154</v>
      </c>
      <c r="M474" s="301">
        <v>3.5682800000000001</v>
      </c>
      <c r="N474" s="1"/>
      <c r="O474" s="1"/>
    </row>
    <row r="475" spans="1:15" ht="12.75" customHeight="1">
      <c r="A475" s="30">
        <v>465</v>
      </c>
      <c r="B475" s="311" t="s">
        <v>514</v>
      </c>
      <c r="C475" s="301">
        <v>1798.8</v>
      </c>
      <c r="D475" s="302">
        <v>1786.2666666666667</v>
      </c>
      <c r="E475" s="302">
        <v>1722.5333333333333</v>
      </c>
      <c r="F475" s="302">
        <v>1646.2666666666667</v>
      </c>
      <c r="G475" s="302">
        <v>1582.5333333333333</v>
      </c>
      <c r="H475" s="302">
        <v>1862.5333333333333</v>
      </c>
      <c r="I475" s="302">
        <v>1926.2666666666664</v>
      </c>
      <c r="J475" s="302">
        <v>2002.5333333333333</v>
      </c>
      <c r="K475" s="301">
        <v>1850</v>
      </c>
      <c r="L475" s="301">
        <v>1710</v>
      </c>
      <c r="M475" s="301">
        <v>2.3547899999999999</v>
      </c>
      <c r="N475" s="1"/>
      <c r="O475" s="1"/>
    </row>
    <row r="476" spans="1:15" ht="12.75" customHeight="1">
      <c r="A476" s="30">
        <v>466</v>
      </c>
      <c r="B476" s="311" t="s">
        <v>515</v>
      </c>
      <c r="C476" s="301">
        <v>11</v>
      </c>
      <c r="D476" s="302">
        <v>11.016666666666666</v>
      </c>
      <c r="E476" s="302">
        <v>10.883333333333331</v>
      </c>
      <c r="F476" s="302">
        <v>10.766666666666666</v>
      </c>
      <c r="G476" s="302">
        <v>10.633333333333331</v>
      </c>
      <c r="H476" s="302">
        <v>11.133333333333331</v>
      </c>
      <c r="I476" s="302">
        <v>11.266666666666664</v>
      </c>
      <c r="J476" s="302">
        <v>11.383333333333331</v>
      </c>
      <c r="K476" s="301">
        <v>11.15</v>
      </c>
      <c r="L476" s="301">
        <v>10.9</v>
      </c>
      <c r="M476" s="301">
        <v>14.249180000000001</v>
      </c>
      <c r="N476" s="1"/>
      <c r="O476" s="1"/>
    </row>
    <row r="477" spans="1:15" ht="12.75" customHeight="1">
      <c r="A477" s="30">
        <v>467</v>
      </c>
      <c r="B477" s="311" t="s">
        <v>516</v>
      </c>
      <c r="C477" s="301">
        <v>585.79999999999995</v>
      </c>
      <c r="D477" s="302">
        <v>585.26666666666665</v>
      </c>
      <c r="E477" s="302">
        <v>581.5333333333333</v>
      </c>
      <c r="F477" s="302">
        <v>577.26666666666665</v>
      </c>
      <c r="G477" s="302">
        <v>573.5333333333333</v>
      </c>
      <c r="H477" s="302">
        <v>589.5333333333333</v>
      </c>
      <c r="I477" s="302">
        <v>593.26666666666665</v>
      </c>
      <c r="J477" s="302">
        <v>597.5333333333333</v>
      </c>
      <c r="K477" s="301">
        <v>589</v>
      </c>
      <c r="L477" s="301">
        <v>581</v>
      </c>
      <c r="M477" s="301">
        <v>0.34642000000000001</v>
      </c>
      <c r="N477" s="1"/>
      <c r="O477" s="1"/>
    </row>
    <row r="478" spans="1:15" ht="12.75" customHeight="1">
      <c r="A478" s="30">
        <v>468</v>
      </c>
      <c r="B478" s="311" t="s">
        <v>209</v>
      </c>
      <c r="C478" s="301">
        <v>644.4</v>
      </c>
      <c r="D478" s="302">
        <v>646.63333333333333</v>
      </c>
      <c r="E478" s="302">
        <v>639.31666666666661</v>
      </c>
      <c r="F478" s="302">
        <v>634.23333333333323</v>
      </c>
      <c r="G478" s="302">
        <v>626.91666666666652</v>
      </c>
      <c r="H478" s="302">
        <v>651.7166666666667</v>
      </c>
      <c r="I478" s="302">
        <v>659.03333333333353</v>
      </c>
      <c r="J478" s="302">
        <v>664.11666666666679</v>
      </c>
      <c r="K478" s="301">
        <v>653.95000000000005</v>
      </c>
      <c r="L478" s="301">
        <v>641.54999999999995</v>
      </c>
      <c r="M478" s="301">
        <v>23.71912</v>
      </c>
      <c r="N478" s="1"/>
      <c r="O478" s="1"/>
    </row>
    <row r="479" spans="1:15" ht="12.75" customHeight="1">
      <c r="A479" s="30">
        <v>469</v>
      </c>
      <c r="B479" s="311" t="s">
        <v>517</v>
      </c>
      <c r="C479" s="301">
        <v>640.4</v>
      </c>
      <c r="D479" s="302">
        <v>642.84999999999991</v>
      </c>
      <c r="E479" s="302">
        <v>631.14999999999986</v>
      </c>
      <c r="F479" s="302">
        <v>621.9</v>
      </c>
      <c r="G479" s="302">
        <v>610.19999999999993</v>
      </c>
      <c r="H479" s="302">
        <v>652.0999999999998</v>
      </c>
      <c r="I479" s="302">
        <v>663.79999999999984</v>
      </c>
      <c r="J479" s="302">
        <v>673.04999999999973</v>
      </c>
      <c r="K479" s="301">
        <v>654.54999999999995</v>
      </c>
      <c r="L479" s="301">
        <v>633.6</v>
      </c>
      <c r="M479" s="301">
        <v>0.81681000000000004</v>
      </c>
      <c r="N479" s="1"/>
      <c r="O479" s="1"/>
    </row>
    <row r="480" spans="1:15" ht="12.75" customHeight="1">
      <c r="A480" s="30">
        <v>470</v>
      </c>
      <c r="B480" s="311" t="s">
        <v>208</v>
      </c>
      <c r="C480" s="301">
        <v>5618.3</v>
      </c>
      <c r="D480" s="302">
        <v>5595.8</v>
      </c>
      <c r="E480" s="302">
        <v>5543.6</v>
      </c>
      <c r="F480" s="302">
        <v>5468.9000000000005</v>
      </c>
      <c r="G480" s="302">
        <v>5416.7000000000007</v>
      </c>
      <c r="H480" s="302">
        <v>5670.5</v>
      </c>
      <c r="I480" s="302">
        <v>5722.6999999999989</v>
      </c>
      <c r="J480" s="302">
        <v>5797.4</v>
      </c>
      <c r="K480" s="301">
        <v>5648</v>
      </c>
      <c r="L480" s="301">
        <v>5521.1</v>
      </c>
      <c r="M480" s="301">
        <v>4.9061500000000002</v>
      </c>
      <c r="N480" s="1"/>
      <c r="O480" s="1"/>
    </row>
    <row r="481" spans="1:15" ht="12.75" customHeight="1">
      <c r="A481" s="30">
        <v>471</v>
      </c>
      <c r="B481" s="311" t="s">
        <v>277</v>
      </c>
      <c r="C481" s="301">
        <v>34.4</v>
      </c>
      <c r="D481" s="302">
        <v>34.450000000000003</v>
      </c>
      <c r="E481" s="302">
        <v>34.150000000000006</v>
      </c>
      <c r="F481" s="302">
        <v>33.900000000000006</v>
      </c>
      <c r="G481" s="302">
        <v>33.600000000000009</v>
      </c>
      <c r="H481" s="302">
        <v>34.700000000000003</v>
      </c>
      <c r="I481" s="302">
        <v>35</v>
      </c>
      <c r="J481" s="302">
        <v>35.25</v>
      </c>
      <c r="K481" s="301">
        <v>34.75</v>
      </c>
      <c r="L481" s="301">
        <v>34.200000000000003</v>
      </c>
      <c r="M481" s="301">
        <v>43.732390000000002</v>
      </c>
      <c r="N481" s="1"/>
      <c r="O481" s="1"/>
    </row>
    <row r="482" spans="1:15" ht="12.75" customHeight="1">
      <c r="A482" s="30">
        <v>472</v>
      </c>
      <c r="B482" s="311" t="s">
        <v>207</v>
      </c>
      <c r="C482" s="301">
        <v>1434.4</v>
      </c>
      <c r="D482" s="302">
        <v>1439.6666666666667</v>
      </c>
      <c r="E482" s="302">
        <v>1423.4833333333336</v>
      </c>
      <c r="F482" s="302">
        <v>1412.5666666666668</v>
      </c>
      <c r="G482" s="302">
        <v>1396.3833333333337</v>
      </c>
      <c r="H482" s="302">
        <v>1450.5833333333335</v>
      </c>
      <c r="I482" s="302">
        <v>1466.7666666666664</v>
      </c>
      <c r="J482" s="302">
        <v>1477.6833333333334</v>
      </c>
      <c r="K482" s="301">
        <v>1455.85</v>
      </c>
      <c r="L482" s="301">
        <v>1428.75</v>
      </c>
      <c r="M482" s="301">
        <v>2.4283600000000001</v>
      </c>
      <c r="N482" s="1"/>
      <c r="O482" s="1"/>
    </row>
    <row r="483" spans="1:15" ht="12.75" customHeight="1">
      <c r="A483" s="30">
        <v>473</v>
      </c>
      <c r="B483" s="311" t="s">
        <v>154</v>
      </c>
      <c r="C483" s="301">
        <v>745.75</v>
      </c>
      <c r="D483" s="302">
        <v>752.44999999999993</v>
      </c>
      <c r="E483" s="302">
        <v>734.44999999999982</v>
      </c>
      <c r="F483" s="302">
        <v>723.14999999999986</v>
      </c>
      <c r="G483" s="302">
        <v>705.14999999999975</v>
      </c>
      <c r="H483" s="302">
        <v>763.74999999999989</v>
      </c>
      <c r="I483" s="302">
        <v>781.75000000000011</v>
      </c>
      <c r="J483" s="302">
        <v>793.05</v>
      </c>
      <c r="K483" s="301">
        <v>770.45</v>
      </c>
      <c r="L483" s="301">
        <v>741.15</v>
      </c>
      <c r="M483" s="301">
        <v>19.600950000000001</v>
      </c>
      <c r="N483" s="1"/>
      <c r="O483" s="1"/>
    </row>
    <row r="484" spans="1:15" ht="12.75" customHeight="1">
      <c r="A484" s="30">
        <v>474</v>
      </c>
      <c r="B484" s="311" t="s">
        <v>278</v>
      </c>
      <c r="C484" s="301">
        <v>221</v>
      </c>
      <c r="D484" s="302">
        <v>219.75</v>
      </c>
      <c r="E484" s="302">
        <v>214.8</v>
      </c>
      <c r="F484" s="302">
        <v>208.60000000000002</v>
      </c>
      <c r="G484" s="302">
        <v>203.65000000000003</v>
      </c>
      <c r="H484" s="302">
        <v>225.95</v>
      </c>
      <c r="I484" s="302">
        <v>230.89999999999998</v>
      </c>
      <c r="J484" s="302">
        <v>237.09999999999997</v>
      </c>
      <c r="K484" s="301">
        <v>224.7</v>
      </c>
      <c r="L484" s="301">
        <v>213.55</v>
      </c>
      <c r="M484" s="301">
        <v>1.73942</v>
      </c>
      <c r="N484" s="1"/>
      <c r="O484" s="1"/>
    </row>
    <row r="485" spans="1:15" ht="12.75" customHeight="1">
      <c r="A485" s="30">
        <v>475</v>
      </c>
      <c r="B485" s="311" t="s">
        <v>518</v>
      </c>
      <c r="C485" s="301">
        <v>2486.75</v>
      </c>
      <c r="D485" s="302">
        <v>2483.9333333333329</v>
      </c>
      <c r="E485" s="302">
        <v>2462.9166666666661</v>
      </c>
      <c r="F485" s="302">
        <v>2439.083333333333</v>
      </c>
      <c r="G485" s="302">
        <v>2418.0666666666662</v>
      </c>
      <c r="H485" s="302">
        <v>2507.766666666666</v>
      </c>
      <c r="I485" s="302">
        <v>2528.7833333333333</v>
      </c>
      <c r="J485" s="302">
        <v>2552.6166666666659</v>
      </c>
      <c r="K485" s="301">
        <v>2504.9499999999998</v>
      </c>
      <c r="L485" s="301">
        <v>2460.1</v>
      </c>
      <c r="M485" s="301">
        <v>8.4159999999999999E-2</v>
      </c>
      <c r="N485" s="1"/>
      <c r="O485" s="1"/>
    </row>
    <row r="486" spans="1:15" ht="12.75" customHeight="1">
      <c r="A486" s="30">
        <v>476</v>
      </c>
      <c r="B486" s="311" t="s">
        <v>519</v>
      </c>
      <c r="C486" s="301">
        <v>630.1</v>
      </c>
      <c r="D486" s="302">
        <v>630.04999999999995</v>
      </c>
      <c r="E486" s="302">
        <v>625.09999999999991</v>
      </c>
      <c r="F486" s="302">
        <v>620.09999999999991</v>
      </c>
      <c r="G486" s="302">
        <v>615.14999999999986</v>
      </c>
      <c r="H486" s="302">
        <v>635.04999999999995</v>
      </c>
      <c r="I486" s="302">
        <v>640</v>
      </c>
      <c r="J486" s="302">
        <v>645</v>
      </c>
      <c r="K486" s="301">
        <v>635</v>
      </c>
      <c r="L486" s="301">
        <v>625.04999999999995</v>
      </c>
      <c r="M486" s="301">
        <v>1.4685699999999999</v>
      </c>
      <c r="N486" s="1"/>
      <c r="O486" s="1"/>
    </row>
    <row r="487" spans="1:15" ht="12.75" customHeight="1">
      <c r="A487" s="30">
        <v>477</v>
      </c>
      <c r="B487" s="311" t="s">
        <v>520</v>
      </c>
      <c r="C487" s="301">
        <v>299.8</v>
      </c>
      <c r="D487" s="302">
        <v>301.90000000000003</v>
      </c>
      <c r="E487" s="302">
        <v>294.90000000000009</v>
      </c>
      <c r="F487" s="302">
        <v>290.00000000000006</v>
      </c>
      <c r="G487" s="302">
        <v>283.00000000000011</v>
      </c>
      <c r="H487" s="302">
        <v>306.80000000000007</v>
      </c>
      <c r="I487" s="302">
        <v>313.79999999999995</v>
      </c>
      <c r="J487" s="302">
        <v>318.70000000000005</v>
      </c>
      <c r="K487" s="301">
        <v>308.89999999999998</v>
      </c>
      <c r="L487" s="301">
        <v>297</v>
      </c>
      <c r="M487" s="301">
        <v>1.4291499999999999</v>
      </c>
      <c r="N487" s="1"/>
      <c r="O487" s="1"/>
    </row>
    <row r="488" spans="1:15" ht="12.75" customHeight="1">
      <c r="A488" s="30">
        <v>478</v>
      </c>
      <c r="B488" s="311" t="s">
        <v>521</v>
      </c>
      <c r="C488" s="301">
        <v>27.35</v>
      </c>
      <c r="D488" s="302">
        <v>26.833333333333332</v>
      </c>
      <c r="E488" s="302">
        <v>26.016666666666666</v>
      </c>
      <c r="F488" s="302">
        <v>24.683333333333334</v>
      </c>
      <c r="G488" s="302">
        <v>23.866666666666667</v>
      </c>
      <c r="H488" s="302">
        <v>28.166666666666664</v>
      </c>
      <c r="I488" s="302">
        <v>28.983333333333334</v>
      </c>
      <c r="J488" s="302">
        <v>30.316666666666663</v>
      </c>
      <c r="K488" s="301">
        <v>27.65</v>
      </c>
      <c r="L488" s="301">
        <v>25.5</v>
      </c>
      <c r="M488" s="301">
        <v>45.535319999999999</v>
      </c>
      <c r="N488" s="1"/>
      <c r="O488" s="1"/>
    </row>
    <row r="489" spans="1:15" ht="12.75" customHeight="1">
      <c r="A489" s="30">
        <v>479</v>
      </c>
      <c r="B489" s="311" t="s">
        <v>522</v>
      </c>
      <c r="C489" s="301">
        <v>272.05</v>
      </c>
      <c r="D489" s="302">
        <v>270.7</v>
      </c>
      <c r="E489" s="302">
        <v>267.09999999999997</v>
      </c>
      <c r="F489" s="302">
        <v>262.14999999999998</v>
      </c>
      <c r="G489" s="302">
        <v>258.54999999999995</v>
      </c>
      <c r="H489" s="302">
        <v>275.64999999999998</v>
      </c>
      <c r="I489" s="302">
        <v>279.25</v>
      </c>
      <c r="J489" s="302">
        <v>284.2</v>
      </c>
      <c r="K489" s="301">
        <v>274.3</v>
      </c>
      <c r="L489" s="301">
        <v>265.75</v>
      </c>
      <c r="M489" s="301">
        <v>3.7309600000000001</v>
      </c>
      <c r="N489" s="1"/>
      <c r="O489" s="1"/>
    </row>
    <row r="490" spans="1:15" ht="12.75" customHeight="1">
      <c r="A490" s="30">
        <v>480</v>
      </c>
      <c r="B490" s="320" t="s">
        <v>523</v>
      </c>
      <c r="C490" s="321">
        <v>296.3</v>
      </c>
      <c r="D490" s="321">
        <v>298.18333333333334</v>
      </c>
      <c r="E490" s="321">
        <v>292.41666666666669</v>
      </c>
      <c r="F490" s="321">
        <v>288.53333333333336</v>
      </c>
      <c r="G490" s="321">
        <v>282.76666666666671</v>
      </c>
      <c r="H490" s="321">
        <v>302.06666666666666</v>
      </c>
      <c r="I490" s="321">
        <v>307.83333333333331</v>
      </c>
      <c r="J490" s="320">
        <v>311.71666666666664</v>
      </c>
      <c r="K490" s="320">
        <v>303.95</v>
      </c>
      <c r="L490" s="320">
        <v>294.3</v>
      </c>
      <c r="M490" s="270">
        <v>1.3402099999999999</v>
      </c>
      <c r="N490" s="1"/>
      <c r="O490" s="1"/>
    </row>
    <row r="491" spans="1:15" ht="12.75" customHeight="1">
      <c r="A491" s="30">
        <v>481</v>
      </c>
      <c r="B491" s="320" t="s">
        <v>279</v>
      </c>
      <c r="C491" s="321">
        <v>785.1</v>
      </c>
      <c r="D491" s="321">
        <v>781.71666666666658</v>
      </c>
      <c r="E491" s="321">
        <v>773.43333333333317</v>
      </c>
      <c r="F491" s="321">
        <v>761.76666666666654</v>
      </c>
      <c r="G491" s="321">
        <v>753.48333333333312</v>
      </c>
      <c r="H491" s="321">
        <v>793.38333333333321</v>
      </c>
      <c r="I491" s="321">
        <v>801.66666666666674</v>
      </c>
      <c r="J491" s="320">
        <v>813.33333333333326</v>
      </c>
      <c r="K491" s="320">
        <v>790</v>
      </c>
      <c r="L491" s="320">
        <v>770.05</v>
      </c>
      <c r="M491" s="270">
        <v>5.5369799999999998</v>
      </c>
      <c r="N491" s="1"/>
      <c r="O491" s="1"/>
    </row>
    <row r="492" spans="1:15" ht="12.75" customHeight="1">
      <c r="A492" s="30">
        <v>482</v>
      </c>
      <c r="B492" s="320" t="s">
        <v>210</v>
      </c>
      <c r="C492" s="301">
        <v>232.05</v>
      </c>
      <c r="D492" s="302">
        <v>232.73333333333335</v>
      </c>
      <c r="E492" s="302">
        <v>230.1166666666667</v>
      </c>
      <c r="F492" s="302">
        <v>228.18333333333337</v>
      </c>
      <c r="G492" s="302">
        <v>225.56666666666672</v>
      </c>
      <c r="H492" s="302">
        <v>234.66666666666669</v>
      </c>
      <c r="I492" s="302">
        <v>237.28333333333336</v>
      </c>
      <c r="J492" s="302">
        <v>239.21666666666667</v>
      </c>
      <c r="K492" s="301">
        <v>235.35</v>
      </c>
      <c r="L492" s="301">
        <v>230.8</v>
      </c>
      <c r="M492" s="301">
        <v>146.92258000000001</v>
      </c>
      <c r="N492" s="1"/>
      <c r="O492" s="1"/>
    </row>
    <row r="493" spans="1:15" ht="12.75" customHeight="1">
      <c r="A493" s="30">
        <v>483</v>
      </c>
      <c r="B493" s="320" t="s">
        <v>524</v>
      </c>
      <c r="C493" s="321">
        <v>1918.95</v>
      </c>
      <c r="D493" s="321">
        <v>1917.2166666666665</v>
      </c>
      <c r="E493" s="321">
        <v>1882.4333333333329</v>
      </c>
      <c r="F493" s="321">
        <v>1845.9166666666665</v>
      </c>
      <c r="G493" s="321">
        <v>1811.133333333333</v>
      </c>
      <c r="H493" s="321">
        <v>1953.7333333333329</v>
      </c>
      <c r="I493" s="321">
        <v>1988.5166666666662</v>
      </c>
      <c r="J493" s="320">
        <v>2025.0333333333328</v>
      </c>
      <c r="K493" s="320">
        <v>1952</v>
      </c>
      <c r="L493" s="320">
        <v>1880.7</v>
      </c>
      <c r="M493" s="270">
        <v>0.24528</v>
      </c>
      <c r="N493" s="1"/>
      <c r="O493" s="1"/>
    </row>
    <row r="494" spans="1:15" ht="12.75" customHeight="1">
      <c r="A494" s="30">
        <v>484</v>
      </c>
      <c r="B494" s="353" t="s">
        <v>1128</v>
      </c>
      <c r="C494" s="301">
        <v>336.6</v>
      </c>
      <c r="D494" s="302">
        <v>334.13333333333338</v>
      </c>
      <c r="E494" s="302">
        <v>328.96666666666675</v>
      </c>
      <c r="F494" s="302">
        <v>321.33333333333337</v>
      </c>
      <c r="G494" s="302">
        <v>316.16666666666674</v>
      </c>
      <c r="H494" s="302">
        <v>341.76666666666677</v>
      </c>
      <c r="I494" s="302">
        <v>346.93333333333339</v>
      </c>
      <c r="J494" s="302">
        <v>354.56666666666678</v>
      </c>
      <c r="K494" s="301">
        <v>339.3</v>
      </c>
      <c r="L494" s="301">
        <v>326.5</v>
      </c>
      <c r="M494" s="301">
        <v>0.29292000000000001</v>
      </c>
      <c r="N494" s="1"/>
      <c r="O494" s="1"/>
    </row>
    <row r="495" spans="1:15" ht="12.75" customHeight="1">
      <c r="A495" s="30">
        <v>485</v>
      </c>
      <c r="B495" s="355" t="s">
        <v>525</v>
      </c>
      <c r="C495" s="321">
        <v>1930.2</v>
      </c>
      <c r="D495" s="321">
        <v>1932.6000000000001</v>
      </c>
      <c r="E495" s="302">
        <v>1908.6000000000004</v>
      </c>
      <c r="F495" s="302">
        <v>1887.0000000000002</v>
      </c>
      <c r="G495" s="302">
        <v>1863.0000000000005</v>
      </c>
      <c r="H495" s="302">
        <v>1954.2000000000003</v>
      </c>
      <c r="I495" s="302">
        <v>1978.1999999999998</v>
      </c>
      <c r="J495" s="302">
        <v>1999.8000000000002</v>
      </c>
      <c r="K495" s="301">
        <v>1956.6</v>
      </c>
      <c r="L495" s="301">
        <v>1911</v>
      </c>
      <c r="M495" s="301">
        <v>0.22189999999999999</v>
      </c>
      <c r="N495" s="1"/>
      <c r="O495" s="1"/>
    </row>
    <row r="496" spans="1:15" ht="12.75" customHeight="1">
      <c r="A496" s="30">
        <v>486</v>
      </c>
      <c r="B496" s="281" t="s">
        <v>127</v>
      </c>
      <c r="C496" s="301">
        <v>8.65</v>
      </c>
      <c r="D496" s="302">
        <v>8.6833333333333336</v>
      </c>
      <c r="E496" s="302">
        <v>8.5166666666666675</v>
      </c>
      <c r="F496" s="302">
        <v>8.3833333333333346</v>
      </c>
      <c r="G496" s="302">
        <v>8.2166666666666686</v>
      </c>
      <c r="H496" s="302">
        <v>8.8166666666666664</v>
      </c>
      <c r="I496" s="302">
        <v>8.9833333333333307</v>
      </c>
      <c r="J496" s="302">
        <v>9.1166666666666654</v>
      </c>
      <c r="K496" s="301">
        <v>8.85</v>
      </c>
      <c r="L496" s="301">
        <v>8.5500000000000007</v>
      </c>
      <c r="M496" s="301">
        <v>789.15156000000002</v>
      </c>
      <c r="N496" s="1"/>
      <c r="O496" s="1"/>
    </row>
    <row r="497" spans="1:15" ht="12.75" customHeight="1">
      <c r="A497" s="30">
        <v>487</v>
      </c>
      <c r="B497" s="320" t="s">
        <v>211</v>
      </c>
      <c r="C497" s="321">
        <v>972.5</v>
      </c>
      <c r="D497" s="321">
        <v>972.30000000000007</v>
      </c>
      <c r="E497" s="302">
        <v>962.30000000000018</v>
      </c>
      <c r="F497" s="302">
        <v>952.10000000000014</v>
      </c>
      <c r="G497" s="302">
        <v>942.10000000000025</v>
      </c>
      <c r="H497" s="302">
        <v>982.50000000000011</v>
      </c>
      <c r="I497" s="302">
        <v>992.49999999999989</v>
      </c>
      <c r="J497" s="302">
        <v>1002.7</v>
      </c>
      <c r="K497" s="301">
        <v>982.3</v>
      </c>
      <c r="L497" s="301">
        <v>962.1</v>
      </c>
      <c r="M497" s="301">
        <v>5.6077399999999997</v>
      </c>
      <c r="N497" s="1"/>
      <c r="O497" s="1"/>
    </row>
    <row r="498" spans="1:15" ht="12.75" customHeight="1">
      <c r="A498" s="30">
        <v>488</v>
      </c>
      <c r="B498" s="270" t="s">
        <v>526</v>
      </c>
      <c r="C498" s="301">
        <v>223.3</v>
      </c>
      <c r="D498" s="302">
        <v>224.43333333333337</v>
      </c>
      <c r="E498" s="302">
        <v>219.96666666666673</v>
      </c>
      <c r="F498" s="302">
        <v>216.63333333333335</v>
      </c>
      <c r="G498" s="302">
        <v>212.16666666666671</v>
      </c>
      <c r="H498" s="302">
        <v>227.76666666666674</v>
      </c>
      <c r="I498" s="302">
        <v>232.23333333333338</v>
      </c>
      <c r="J498" s="302">
        <v>235.56666666666675</v>
      </c>
      <c r="K498" s="301">
        <v>228.9</v>
      </c>
      <c r="L498" s="301">
        <v>221.1</v>
      </c>
      <c r="M498" s="301">
        <v>9.7362400000000004</v>
      </c>
      <c r="N498" s="1"/>
      <c r="O498" s="1"/>
    </row>
    <row r="499" spans="1:15" ht="12.75" customHeight="1">
      <c r="A499" s="30">
        <v>489</v>
      </c>
      <c r="B499" s="354" t="s">
        <v>527</v>
      </c>
      <c r="C499" s="321">
        <v>70.25</v>
      </c>
      <c r="D499" s="321">
        <v>70.88333333333334</v>
      </c>
      <c r="E499" s="302">
        <v>69.01666666666668</v>
      </c>
      <c r="F499" s="302">
        <v>67.783333333333346</v>
      </c>
      <c r="G499" s="302">
        <v>65.916666666666686</v>
      </c>
      <c r="H499" s="302">
        <v>72.116666666666674</v>
      </c>
      <c r="I499" s="302">
        <v>73.98333333333332</v>
      </c>
      <c r="J499" s="302">
        <v>75.216666666666669</v>
      </c>
      <c r="K499" s="301">
        <v>72.75</v>
      </c>
      <c r="L499" s="301">
        <v>69.650000000000006</v>
      </c>
      <c r="M499" s="301">
        <v>24.734089999999998</v>
      </c>
      <c r="N499" s="1"/>
      <c r="O499" s="1"/>
    </row>
    <row r="500" spans="1:15" ht="12.75" customHeight="1">
      <c r="A500" s="30">
        <v>490</v>
      </c>
      <c r="B500" s="270" t="s">
        <v>528</v>
      </c>
      <c r="C500" s="301">
        <v>493.75</v>
      </c>
      <c r="D500" s="302">
        <v>487.25</v>
      </c>
      <c r="E500" s="302">
        <v>472.5</v>
      </c>
      <c r="F500" s="302">
        <v>451.25</v>
      </c>
      <c r="G500" s="302">
        <v>436.5</v>
      </c>
      <c r="H500" s="302">
        <v>508.5</v>
      </c>
      <c r="I500" s="302">
        <v>523.25</v>
      </c>
      <c r="J500" s="302">
        <v>544.5</v>
      </c>
      <c r="K500" s="301">
        <v>502</v>
      </c>
      <c r="L500" s="301">
        <v>466</v>
      </c>
      <c r="M500" s="301">
        <v>1.50038</v>
      </c>
      <c r="N500" s="1"/>
      <c r="O500" s="1"/>
    </row>
    <row r="501" spans="1:15" ht="12.75" customHeight="1">
      <c r="A501" s="30">
        <v>491</v>
      </c>
      <c r="B501" s="270" t="s">
        <v>280</v>
      </c>
      <c r="C501" s="321">
        <v>1561.75</v>
      </c>
      <c r="D501" s="321">
        <v>1550.1000000000001</v>
      </c>
      <c r="E501" s="302">
        <v>1530.2000000000003</v>
      </c>
      <c r="F501" s="302">
        <v>1498.65</v>
      </c>
      <c r="G501" s="302">
        <v>1478.7500000000002</v>
      </c>
      <c r="H501" s="302">
        <v>1581.6500000000003</v>
      </c>
      <c r="I501" s="302">
        <v>1601.5500000000004</v>
      </c>
      <c r="J501" s="302">
        <v>1633.1000000000004</v>
      </c>
      <c r="K501" s="301">
        <v>1570</v>
      </c>
      <c r="L501" s="301">
        <v>1518.55</v>
      </c>
      <c r="M501" s="301">
        <v>2.1948400000000001</v>
      </c>
      <c r="N501" s="1"/>
      <c r="O501" s="1"/>
    </row>
    <row r="502" spans="1:15" ht="12.75" customHeight="1">
      <c r="A502" s="30">
        <v>492</v>
      </c>
      <c r="B502" s="270" t="s">
        <v>212</v>
      </c>
      <c r="C502" s="321">
        <v>420.75</v>
      </c>
      <c r="D502" s="321">
        <v>420.98333333333329</v>
      </c>
      <c r="E502" s="302">
        <v>417.16666666666657</v>
      </c>
      <c r="F502" s="302">
        <v>413.58333333333326</v>
      </c>
      <c r="G502" s="302">
        <v>409.76666666666654</v>
      </c>
      <c r="H502" s="302">
        <v>424.56666666666661</v>
      </c>
      <c r="I502" s="302">
        <v>428.38333333333333</v>
      </c>
      <c r="J502" s="302">
        <v>431.96666666666664</v>
      </c>
      <c r="K502" s="301">
        <v>424.8</v>
      </c>
      <c r="L502" s="301">
        <v>417.4</v>
      </c>
      <c r="M502" s="301">
        <v>83.420879999999997</v>
      </c>
      <c r="N502" s="1"/>
      <c r="O502" s="1"/>
    </row>
    <row r="503" spans="1:15" ht="12.75" customHeight="1">
      <c r="A503" s="30">
        <v>493</v>
      </c>
      <c r="B503" s="270" t="s">
        <v>529</v>
      </c>
      <c r="C503" s="321">
        <v>209.8</v>
      </c>
      <c r="D503" s="321">
        <v>211.48333333333335</v>
      </c>
      <c r="E503" s="302">
        <v>207.31666666666669</v>
      </c>
      <c r="F503" s="302">
        <v>204.83333333333334</v>
      </c>
      <c r="G503" s="302">
        <v>200.66666666666669</v>
      </c>
      <c r="H503" s="302">
        <v>213.9666666666667</v>
      </c>
      <c r="I503" s="302">
        <v>218.13333333333333</v>
      </c>
      <c r="J503" s="302">
        <v>220.6166666666667</v>
      </c>
      <c r="K503" s="301">
        <v>215.65</v>
      </c>
      <c r="L503" s="301">
        <v>209</v>
      </c>
      <c r="M503" s="301">
        <v>21.268280000000001</v>
      </c>
      <c r="N503" s="1"/>
      <c r="O503" s="1"/>
    </row>
    <row r="504" spans="1:15" ht="12.75" customHeight="1">
      <c r="A504" s="30">
        <v>494</v>
      </c>
      <c r="B504" s="270" t="s">
        <v>281</v>
      </c>
      <c r="C504" s="321">
        <v>12.7</v>
      </c>
      <c r="D504" s="321">
        <v>12.766666666666666</v>
      </c>
      <c r="E504" s="302">
        <v>12.633333333333331</v>
      </c>
      <c r="F504" s="302">
        <v>12.566666666666665</v>
      </c>
      <c r="G504" s="302">
        <v>12.43333333333333</v>
      </c>
      <c r="H504" s="302">
        <v>12.833333333333332</v>
      </c>
      <c r="I504" s="302">
        <v>12.966666666666665</v>
      </c>
      <c r="J504" s="302">
        <v>13.033333333333333</v>
      </c>
      <c r="K504" s="301">
        <v>12.9</v>
      </c>
      <c r="L504" s="301">
        <v>12.7</v>
      </c>
      <c r="M504" s="301">
        <v>265.28631999999999</v>
      </c>
      <c r="N504" s="1"/>
      <c r="O504" s="1"/>
    </row>
    <row r="505" spans="1:15" ht="12.75" customHeight="1">
      <c r="A505" s="30">
        <v>495</v>
      </c>
      <c r="B505" s="270" t="s">
        <v>1129</v>
      </c>
      <c r="C505" s="321">
        <v>7434.65</v>
      </c>
      <c r="D505" s="321">
        <v>7395.5999999999995</v>
      </c>
      <c r="E505" s="302">
        <v>7341.1999999999989</v>
      </c>
      <c r="F505" s="302">
        <v>7247.7499999999991</v>
      </c>
      <c r="G505" s="302">
        <v>7193.3499999999985</v>
      </c>
      <c r="H505" s="302">
        <v>7489.0499999999993</v>
      </c>
      <c r="I505" s="302">
        <v>7543.4499999999989</v>
      </c>
      <c r="J505" s="302">
        <v>7636.9</v>
      </c>
      <c r="K505" s="301">
        <v>7450</v>
      </c>
      <c r="L505" s="301">
        <v>7302.15</v>
      </c>
      <c r="M505" s="301">
        <v>0.52064999999999995</v>
      </c>
      <c r="N505" s="1"/>
      <c r="O505" s="1"/>
    </row>
    <row r="506" spans="1:15" ht="12.75" customHeight="1">
      <c r="A506" s="30">
        <v>496</v>
      </c>
      <c r="B506" s="270" t="s">
        <v>213</v>
      </c>
      <c r="C506" s="321">
        <v>212.9</v>
      </c>
      <c r="D506" s="321">
        <v>213.93333333333331</v>
      </c>
      <c r="E506" s="302">
        <v>211.36666666666662</v>
      </c>
      <c r="F506" s="302">
        <v>209.83333333333331</v>
      </c>
      <c r="G506" s="302">
        <v>207.26666666666662</v>
      </c>
      <c r="H506" s="302">
        <v>215.46666666666661</v>
      </c>
      <c r="I506" s="302">
        <v>218.03333333333327</v>
      </c>
      <c r="J506" s="302">
        <v>219.56666666666661</v>
      </c>
      <c r="K506" s="301">
        <v>216.5</v>
      </c>
      <c r="L506" s="301">
        <v>212.4</v>
      </c>
      <c r="M506" s="301">
        <v>63.594169999999998</v>
      </c>
      <c r="N506" s="1"/>
      <c r="O506" s="1"/>
    </row>
    <row r="507" spans="1:15" ht="12.75" customHeight="1">
      <c r="A507" s="377">
        <v>497</v>
      </c>
      <c r="B507" s="270" t="s">
        <v>530</v>
      </c>
      <c r="C507" s="321">
        <v>270.95</v>
      </c>
      <c r="D507" s="321">
        <v>270.81666666666666</v>
      </c>
      <c r="E507" s="302">
        <v>266.83333333333331</v>
      </c>
      <c r="F507" s="302">
        <v>262.71666666666664</v>
      </c>
      <c r="G507" s="302">
        <v>258.73333333333329</v>
      </c>
      <c r="H507" s="302">
        <v>274.93333333333334</v>
      </c>
      <c r="I507" s="302">
        <v>278.91666666666669</v>
      </c>
      <c r="J507" s="302">
        <v>283.03333333333336</v>
      </c>
      <c r="K507" s="301">
        <v>274.8</v>
      </c>
      <c r="L507" s="301">
        <v>266.7</v>
      </c>
      <c r="M507" s="301">
        <v>3.6434299999999999</v>
      </c>
      <c r="N507" s="1"/>
      <c r="O507" s="1"/>
    </row>
    <row r="508" spans="1:15" ht="12.75" customHeight="1">
      <c r="A508" s="320">
        <v>498</v>
      </c>
      <c r="B508" s="270" t="s">
        <v>1101</v>
      </c>
      <c r="C508" s="270">
        <v>57.3</v>
      </c>
      <c r="D508" s="321">
        <v>58.533333333333331</v>
      </c>
      <c r="E508" s="302">
        <v>55.61666666666666</v>
      </c>
      <c r="F508" s="302">
        <v>53.93333333333333</v>
      </c>
      <c r="G508" s="302">
        <v>51.016666666666659</v>
      </c>
      <c r="H508" s="302">
        <v>60.216666666666661</v>
      </c>
      <c r="I508" s="302">
        <v>63.133333333333333</v>
      </c>
      <c r="J508" s="302">
        <v>64.816666666666663</v>
      </c>
      <c r="K508" s="301">
        <v>61.45</v>
      </c>
      <c r="L508" s="301">
        <v>56.85</v>
      </c>
      <c r="M508" s="301">
        <v>969.55319999999995</v>
      </c>
      <c r="N508" s="1"/>
      <c r="O508" s="1"/>
    </row>
    <row r="509" spans="1:15" ht="12.75" customHeight="1">
      <c r="A509" s="320">
        <v>499</v>
      </c>
      <c r="B509" s="270" t="s">
        <v>831</v>
      </c>
      <c r="C509" s="270">
        <v>356.3</v>
      </c>
      <c r="D509" s="321">
        <v>355.86666666666673</v>
      </c>
      <c r="E509" s="302">
        <v>352.88333333333344</v>
      </c>
      <c r="F509" s="302">
        <v>349.4666666666667</v>
      </c>
      <c r="G509" s="302">
        <v>346.48333333333341</v>
      </c>
      <c r="H509" s="302">
        <v>359.28333333333347</v>
      </c>
      <c r="I509" s="302">
        <v>362.26666666666671</v>
      </c>
      <c r="J509" s="302">
        <v>365.68333333333351</v>
      </c>
      <c r="K509" s="301">
        <v>358.85</v>
      </c>
      <c r="L509" s="301">
        <v>352.45</v>
      </c>
      <c r="M509" s="301">
        <v>10.40851</v>
      </c>
      <c r="N509" s="1"/>
      <c r="O509" s="1"/>
    </row>
    <row r="510" spans="1:15" ht="12.75" customHeight="1">
      <c r="A510" s="320">
        <v>500</v>
      </c>
      <c r="B510" s="270" t="s">
        <v>531</v>
      </c>
      <c r="C510" s="270">
        <v>1575.2</v>
      </c>
      <c r="D510" s="321">
        <v>1574.05</v>
      </c>
      <c r="E510" s="302">
        <v>1558.3999999999999</v>
      </c>
      <c r="F510" s="302">
        <v>1541.6</v>
      </c>
      <c r="G510" s="302">
        <v>1525.9499999999998</v>
      </c>
      <c r="H510" s="302">
        <v>1590.85</v>
      </c>
      <c r="I510" s="302">
        <v>1606.5</v>
      </c>
      <c r="J510" s="302">
        <v>1623.3</v>
      </c>
      <c r="K510" s="301">
        <v>1589.7</v>
      </c>
      <c r="L510" s="301">
        <v>1557.25</v>
      </c>
      <c r="M510" s="301">
        <v>9.1850000000000001E-2</v>
      </c>
      <c r="N510" s="1"/>
      <c r="O510" s="1"/>
    </row>
    <row r="511" spans="1:15" ht="12.75" customHeight="1">
      <c r="A511" s="320">
        <v>501</v>
      </c>
      <c r="B511" s="270" t="s">
        <v>532</v>
      </c>
      <c r="C511" s="270">
        <v>1923.55</v>
      </c>
      <c r="D511" s="321">
        <v>1936.75</v>
      </c>
      <c r="E511" s="302">
        <v>1888.8</v>
      </c>
      <c r="F511" s="302">
        <v>1854.05</v>
      </c>
      <c r="G511" s="302">
        <v>1806.1</v>
      </c>
      <c r="H511" s="302">
        <v>1971.5</v>
      </c>
      <c r="I511" s="302">
        <v>2019.4499999999998</v>
      </c>
      <c r="J511" s="302">
        <v>2054.1999999999998</v>
      </c>
      <c r="K511" s="301">
        <v>1984.7</v>
      </c>
      <c r="L511" s="301">
        <v>1902</v>
      </c>
      <c r="M511" s="301">
        <v>0.28597</v>
      </c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8"/>
      <c r="B5" s="509"/>
      <c r="C5" s="508"/>
      <c r="D5" s="50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533</v>
      </c>
      <c r="B7" s="510" t="s">
        <v>534</v>
      </c>
      <c r="C7" s="509"/>
      <c r="D7" s="7">
        <f>Main!B10</f>
        <v>44742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535</v>
      </c>
      <c r="B9" s="85" t="s">
        <v>536</v>
      </c>
      <c r="C9" s="85" t="s">
        <v>537</v>
      </c>
      <c r="D9" s="85" t="s">
        <v>538</v>
      </c>
      <c r="E9" s="85" t="s">
        <v>539</v>
      </c>
      <c r="F9" s="85" t="s">
        <v>540</v>
      </c>
      <c r="G9" s="85" t="s">
        <v>541</v>
      </c>
      <c r="H9" s="85" t="s">
        <v>542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44741</v>
      </c>
      <c r="B10" s="29">
        <v>520123</v>
      </c>
      <c r="C10" s="28" t="s">
        <v>1130</v>
      </c>
      <c r="D10" s="28" t="s">
        <v>1131</v>
      </c>
      <c r="E10" s="28" t="s">
        <v>543</v>
      </c>
      <c r="F10" s="87">
        <v>90000</v>
      </c>
      <c r="G10" s="29">
        <v>104.85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44741</v>
      </c>
      <c r="B11" s="29">
        <v>520123</v>
      </c>
      <c r="C11" s="28" t="s">
        <v>1130</v>
      </c>
      <c r="D11" s="28" t="s">
        <v>1132</v>
      </c>
      <c r="E11" s="28" t="s">
        <v>544</v>
      </c>
      <c r="F11" s="87">
        <v>80000</v>
      </c>
      <c r="G11" s="29">
        <v>104.81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44741</v>
      </c>
      <c r="B12" s="29">
        <v>542020</v>
      </c>
      <c r="C12" s="28" t="s">
        <v>1133</v>
      </c>
      <c r="D12" s="28" t="s">
        <v>1134</v>
      </c>
      <c r="E12" s="28" t="s">
        <v>544</v>
      </c>
      <c r="F12" s="87">
        <v>100000</v>
      </c>
      <c r="G12" s="29">
        <v>33.79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44741</v>
      </c>
      <c r="B13" s="29">
        <v>531681</v>
      </c>
      <c r="C13" s="28" t="s">
        <v>1135</v>
      </c>
      <c r="D13" s="28" t="s">
        <v>1136</v>
      </c>
      <c r="E13" s="28" t="s">
        <v>544</v>
      </c>
      <c r="F13" s="87">
        <v>418664</v>
      </c>
      <c r="G13" s="29">
        <v>1.03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44741</v>
      </c>
      <c r="B14" s="29">
        <v>531681</v>
      </c>
      <c r="C14" s="28" t="s">
        <v>1135</v>
      </c>
      <c r="D14" s="28" t="s">
        <v>1136</v>
      </c>
      <c r="E14" s="28" t="s">
        <v>543</v>
      </c>
      <c r="F14" s="87">
        <v>359642</v>
      </c>
      <c r="G14" s="29">
        <v>1.03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44741</v>
      </c>
      <c r="B15" s="29">
        <v>531158</v>
      </c>
      <c r="C15" s="28" t="s">
        <v>1137</v>
      </c>
      <c r="D15" s="28" t="s">
        <v>1138</v>
      </c>
      <c r="E15" s="28" t="s">
        <v>544</v>
      </c>
      <c r="F15" s="87">
        <v>38953</v>
      </c>
      <c r="G15" s="29">
        <v>8.7200000000000006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44741</v>
      </c>
      <c r="B16" s="29">
        <v>539559</v>
      </c>
      <c r="C16" s="28" t="s">
        <v>1071</v>
      </c>
      <c r="D16" s="28" t="s">
        <v>1139</v>
      </c>
      <c r="E16" s="28" t="s">
        <v>543</v>
      </c>
      <c r="F16" s="87">
        <v>39123</v>
      </c>
      <c r="G16" s="29">
        <v>18.649999999999999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44741</v>
      </c>
      <c r="B17" s="29">
        <v>539559</v>
      </c>
      <c r="C17" s="28" t="s">
        <v>1071</v>
      </c>
      <c r="D17" s="28" t="s">
        <v>1140</v>
      </c>
      <c r="E17" s="28" t="s">
        <v>543</v>
      </c>
      <c r="F17" s="87">
        <v>88000</v>
      </c>
      <c r="G17" s="29">
        <v>18.649999999999999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44741</v>
      </c>
      <c r="B18" s="29">
        <v>539559</v>
      </c>
      <c r="C18" s="28" t="s">
        <v>1071</v>
      </c>
      <c r="D18" s="28" t="s">
        <v>1141</v>
      </c>
      <c r="E18" s="28" t="s">
        <v>544</v>
      </c>
      <c r="F18" s="87">
        <v>38385</v>
      </c>
      <c r="G18" s="29">
        <v>18.649999999999999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44741</v>
      </c>
      <c r="B19" s="29">
        <v>539559</v>
      </c>
      <c r="C19" s="28" t="s">
        <v>1071</v>
      </c>
      <c r="D19" s="28" t="s">
        <v>1142</v>
      </c>
      <c r="E19" s="28" t="s">
        <v>544</v>
      </c>
      <c r="F19" s="87">
        <v>61062</v>
      </c>
      <c r="G19" s="29">
        <v>18.649999999999999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44741</v>
      </c>
      <c r="B20" s="29">
        <v>542724</v>
      </c>
      <c r="C20" s="28" t="s">
        <v>1143</v>
      </c>
      <c r="D20" s="28" t="s">
        <v>1144</v>
      </c>
      <c r="E20" s="28" t="s">
        <v>544</v>
      </c>
      <c r="F20" s="87">
        <v>500000</v>
      </c>
      <c r="G20" s="29">
        <v>3.67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44741</v>
      </c>
      <c r="B21" s="29">
        <v>542724</v>
      </c>
      <c r="C21" s="28" t="s">
        <v>1143</v>
      </c>
      <c r="D21" s="28" t="s">
        <v>1145</v>
      </c>
      <c r="E21" s="28" t="s">
        <v>544</v>
      </c>
      <c r="F21" s="87">
        <v>500000</v>
      </c>
      <c r="G21" s="29">
        <v>3.7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44741</v>
      </c>
      <c r="B22" s="29">
        <v>542724</v>
      </c>
      <c r="C22" s="28" t="s">
        <v>1143</v>
      </c>
      <c r="D22" s="28" t="s">
        <v>1146</v>
      </c>
      <c r="E22" s="28" t="s">
        <v>543</v>
      </c>
      <c r="F22" s="87">
        <v>651500</v>
      </c>
      <c r="G22" s="29">
        <v>3.68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44741</v>
      </c>
      <c r="B23" s="29">
        <v>542724</v>
      </c>
      <c r="C23" s="28" t="s">
        <v>1143</v>
      </c>
      <c r="D23" s="28" t="s">
        <v>1146</v>
      </c>
      <c r="E23" s="28" t="s">
        <v>544</v>
      </c>
      <c r="F23" s="87">
        <v>651500</v>
      </c>
      <c r="G23" s="29">
        <v>3.74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44741</v>
      </c>
      <c r="B24" s="29">
        <v>537707</v>
      </c>
      <c r="C24" s="28" t="s">
        <v>1072</v>
      </c>
      <c r="D24" s="28" t="s">
        <v>1147</v>
      </c>
      <c r="E24" s="28" t="s">
        <v>543</v>
      </c>
      <c r="F24" s="87">
        <v>300000</v>
      </c>
      <c r="G24" s="29">
        <v>36.9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44741</v>
      </c>
      <c r="B25" s="29">
        <v>537707</v>
      </c>
      <c r="C25" s="28" t="s">
        <v>1072</v>
      </c>
      <c r="D25" s="28" t="s">
        <v>1148</v>
      </c>
      <c r="E25" s="28" t="s">
        <v>543</v>
      </c>
      <c r="F25" s="87">
        <v>114000</v>
      </c>
      <c r="G25" s="29">
        <v>36.9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44741</v>
      </c>
      <c r="B26" s="29">
        <v>537707</v>
      </c>
      <c r="C26" s="28" t="s">
        <v>1072</v>
      </c>
      <c r="D26" s="28" t="s">
        <v>1149</v>
      </c>
      <c r="E26" s="28" t="s">
        <v>544</v>
      </c>
      <c r="F26" s="87">
        <v>112500</v>
      </c>
      <c r="G26" s="29">
        <v>36.9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44741</v>
      </c>
      <c r="B27" s="29">
        <v>537707</v>
      </c>
      <c r="C27" s="28" t="s">
        <v>1072</v>
      </c>
      <c r="D27" s="28" t="s">
        <v>1150</v>
      </c>
      <c r="E27" s="28" t="s">
        <v>544</v>
      </c>
      <c r="F27" s="87">
        <v>100000</v>
      </c>
      <c r="G27" s="29">
        <v>36.9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44741</v>
      </c>
      <c r="B28" s="29">
        <v>542918</v>
      </c>
      <c r="C28" s="28" t="s">
        <v>1151</v>
      </c>
      <c r="D28" s="28" t="s">
        <v>1152</v>
      </c>
      <c r="E28" s="28" t="s">
        <v>544</v>
      </c>
      <c r="F28" s="87">
        <v>62700</v>
      </c>
      <c r="G28" s="29">
        <v>23.4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44741</v>
      </c>
      <c r="B29" s="29">
        <v>543538</v>
      </c>
      <c r="C29" s="28" t="s">
        <v>1086</v>
      </c>
      <c r="D29" s="28" t="s">
        <v>1153</v>
      </c>
      <c r="E29" s="28" t="s">
        <v>543</v>
      </c>
      <c r="F29" s="87">
        <v>56000</v>
      </c>
      <c r="G29" s="29">
        <v>82.65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44741</v>
      </c>
      <c r="B30" s="29">
        <v>543538</v>
      </c>
      <c r="C30" s="28" t="s">
        <v>1086</v>
      </c>
      <c r="D30" s="28" t="s">
        <v>1087</v>
      </c>
      <c r="E30" s="28" t="s">
        <v>543</v>
      </c>
      <c r="F30" s="87">
        <v>48000</v>
      </c>
      <c r="G30" s="29">
        <v>82.65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44741</v>
      </c>
      <c r="B31" s="29">
        <v>543538</v>
      </c>
      <c r="C31" s="28" t="s">
        <v>1086</v>
      </c>
      <c r="D31" s="28" t="s">
        <v>1087</v>
      </c>
      <c r="E31" s="28" t="s">
        <v>544</v>
      </c>
      <c r="F31" s="87">
        <v>3200</v>
      </c>
      <c r="G31" s="29">
        <v>82.65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44741</v>
      </c>
      <c r="B32" s="29">
        <v>543242</v>
      </c>
      <c r="C32" s="28" t="s">
        <v>380</v>
      </c>
      <c r="D32" s="28" t="s">
        <v>1154</v>
      </c>
      <c r="E32" s="28" t="s">
        <v>544</v>
      </c>
      <c r="F32" s="87">
        <v>5303346</v>
      </c>
      <c r="G32" s="29">
        <v>105.45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44741</v>
      </c>
      <c r="B33" s="29">
        <v>543242</v>
      </c>
      <c r="C33" s="28" t="s">
        <v>380</v>
      </c>
      <c r="D33" s="28" t="s">
        <v>1155</v>
      </c>
      <c r="E33" s="28" t="s">
        <v>543</v>
      </c>
      <c r="F33" s="87">
        <v>5303346</v>
      </c>
      <c r="G33" s="29">
        <v>105.45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44741</v>
      </c>
      <c r="B34" s="29">
        <v>531661</v>
      </c>
      <c r="C34" s="28" t="s">
        <v>1156</v>
      </c>
      <c r="D34" s="28" t="s">
        <v>1157</v>
      </c>
      <c r="E34" s="28" t="s">
        <v>544</v>
      </c>
      <c r="F34" s="87">
        <v>32500</v>
      </c>
      <c r="G34" s="29">
        <v>9.58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44741</v>
      </c>
      <c r="B35" s="29">
        <v>540377</v>
      </c>
      <c r="C35" s="28" t="s">
        <v>1158</v>
      </c>
      <c r="D35" s="28" t="s">
        <v>1159</v>
      </c>
      <c r="E35" s="28" t="s">
        <v>543</v>
      </c>
      <c r="F35" s="87">
        <v>24000</v>
      </c>
      <c r="G35" s="29">
        <v>81.94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44741</v>
      </c>
      <c r="B36" s="29">
        <v>540377</v>
      </c>
      <c r="C36" s="28" t="s">
        <v>1158</v>
      </c>
      <c r="D36" s="28" t="s">
        <v>1160</v>
      </c>
      <c r="E36" s="28" t="s">
        <v>544</v>
      </c>
      <c r="F36" s="87">
        <v>24000</v>
      </c>
      <c r="G36" s="29">
        <v>80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44741</v>
      </c>
      <c r="B37" s="29">
        <v>540377</v>
      </c>
      <c r="C37" s="28" t="s">
        <v>1158</v>
      </c>
      <c r="D37" s="28" t="s">
        <v>1161</v>
      </c>
      <c r="E37" s="28" t="s">
        <v>543</v>
      </c>
      <c r="F37" s="87">
        <v>18000</v>
      </c>
      <c r="G37" s="29">
        <v>80.98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44741</v>
      </c>
      <c r="B38" s="29">
        <v>542924</v>
      </c>
      <c r="C38" s="28" t="s">
        <v>1162</v>
      </c>
      <c r="D38" s="28" t="s">
        <v>1163</v>
      </c>
      <c r="E38" s="28" t="s">
        <v>544</v>
      </c>
      <c r="F38" s="87">
        <v>51000</v>
      </c>
      <c r="G38" s="29">
        <v>7.5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44741</v>
      </c>
      <c r="B39" s="29">
        <v>542924</v>
      </c>
      <c r="C39" s="28" t="s">
        <v>1162</v>
      </c>
      <c r="D39" s="28" t="s">
        <v>1164</v>
      </c>
      <c r="E39" s="28" t="s">
        <v>543</v>
      </c>
      <c r="F39" s="87">
        <v>57000</v>
      </c>
      <c r="G39" s="29">
        <v>7.52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44741</v>
      </c>
      <c r="B40" s="29">
        <v>543286</v>
      </c>
      <c r="C40" s="28" t="s">
        <v>1073</v>
      </c>
      <c r="D40" s="28" t="s">
        <v>1074</v>
      </c>
      <c r="E40" s="28" t="s">
        <v>544</v>
      </c>
      <c r="F40" s="87">
        <v>72000</v>
      </c>
      <c r="G40" s="29">
        <v>24.07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44741</v>
      </c>
      <c r="B41" s="29">
        <v>543286</v>
      </c>
      <c r="C41" s="28" t="s">
        <v>1073</v>
      </c>
      <c r="D41" s="28" t="s">
        <v>1165</v>
      </c>
      <c r="E41" s="28" t="s">
        <v>543</v>
      </c>
      <c r="F41" s="87">
        <v>36000</v>
      </c>
      <c r="G41" s="29">
        <v>24.35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44741</v>
      </c>
      <c r="B42" s="29">
        <v>541161</v>
      </c>
      <c r="C42" s="28" t="s">
        <v>1093</v>
      </c>
      <c r="D42" s="28" t="s">
        <v>1166</v>
      </c>
      <c r="E42" s="28" t="s">
        <v>543</v>
      </c>
      <c r="F42" s="87">
        <v>4200000</v>
      </c>
      <c r="G42" s="29">
        <v>3.63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44741</v>
      </c>
      <c r="B43" s="29">
        <v>539686</v>
      </c>
      <c r="C43" s="28" t="s">
        <v>1167</v>
      </c>
      <c r="D43" s="28" t="s">
        <v>1168</v>
      </c>
      <c r="E43" s="28" t="s">
        <v>543</v>
      </c>
      <c r="F43" s="87">
        <v>64500</v>
      </c>
      <c r="G43" s="29">
        <v>155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44741</v>
      </c>
      <c r="B44" s="29">
        <v>539686</v>
      </c>
      <c r="C44" s="28" t="s">
        <v>1167</v>
      </c>
      <c r="D44" s="28" t="s">
        <v>1169</v>
      </c>
      <c r="E44" s="28" t="s">
        <v>544</v>
      </c>
      <c r="F44" s="87">
        <v>130000</v>
      </c>
      <c r="G44" s="29">
        <v>155.03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44741</v>
      </c>
      <c r="B45" s="29">
        <v>505693</v>
      </c>
      <c r="C45" s="28" t="s">
        <v>1170</v>
      </c>
      <c r="D45" s="28" t="s">
        <v>1171</v>
      </c>
      <c r="E45" s="28" t="s">
        <v>544</v>
      </c>
      <c r="F45" s="87">
        <v>626871</v>
      </c>
      <c r="G45" s="29">
        <v>18.02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44741</v>
      </c>
      <c r="B46" s="29">
        <v>505693</v>
      </c>
      <c r="C46" s="28" t="s">
        <v>1170</v>
      </c>
      <c r="D46" s="28" t="s">
        <v>1171</v>
      </c>
      <c r="E46" s="28" t="s">
        <v>543</v>
      </c>
      <c r="F46" s="87">
        <v>632753</v>
      </c>
      <c r="G46" s="29">
        <v>17.97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44741</v>
      </c>
      <c r="B47" s="29">
        <v>540730</v>
      </c>
      <c r="C47" s="28" t="s">
        <v>1088</v>
      </c>
      <c r="D47" s="28" t="s">
        <v>1172</v>
      </c>
      <c r="E47" s="28" t="s">
        <v>543</v>
      </c>
      <c r="F47" s="87">
        <v>49444</v>
      </c>
      <c r="G47" s="29">
        <v>62.06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44741</v>
      </c>
      <c r="B48" s="29">
        <v>540730</v>
      </c>
      <c r="C48" s="28" t="s">
        <v>1088</v>
      </c>
      <c r="D48" s="28" t="s">
        <v>1172</v>
      </c>
      <c r="E48" s="28" t="s">
        <v>544</v>
      </c>
      <c r="F48" s="87">
        <v>59444</v>
      </c>
      <c r="G48" s="29">
        <v>62.48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44741</v>
      </c>
      <c r="B49" s="29">
        <v>540730</v>
      </c>
      <c r="C49" s="28" t="s">
        <v>1088</v>
      </c>
      <c r="D49" s="28" t="s">
        <v>1173</v>
      </c>
      <c r="E49" s="28" t="s">
        <v>544</v>
      </c>
      <c r="F49" s="87">
        <v>87180</v>
      </c>
      <c r="G49" s="29">
        <v>63.88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44741</v>
      </c>
      <c r="B50" s="29">
        <v>540730</v>
      </c>
      <c r="C50" s="28" t="s">
        <v>1088</v>
      </c>
      <c r="D50" s="28" t="s">
        <v>1173</v>
      </c>
      <c r="E50" s="28" t="s">
        <v>543</v>
      </c>
      <c r="F50" s="87">
        <v>112180</v>
      </c>
      <c r="G50" s="29">
        <v>62.2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44741</v>
      </c>
      <c r="B51" s="29">
        <v>540730</v>
      </c>
      <c r="C51" s="28" t="s">
        <v>1088</v>
      </c>
      <c r="D51" s="28" t="s">
        <v>1174</v>
      </c>
      <c r="E51" s="28" t="s">
        <v>544</v>
      </c>
      <c r="F51" s="87">
        <v>92676</v>
      </c>
      <c r="G51" s="29">
        <v>62.63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44741</v>
      </c>
      <c r="B52" s="29">
        <v>540730</v>
      </c>
      <c r="C52" s="28" t="s">
        <v>1088</v>
      </c>
      <c r="D52" s="28" t="s">
        <v>1174</v>
      </c>
      <c r="E52" s="28" t="s">
        <v>543</v>
      </c>
      <c r="F52" s="87">
        <v>92676</v>
      </c>
      <c r="G52" s="29">
        <v>62.61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44741</v>
      </c>
      <c r="B53" s="29">
        <v>540730</v>
      </c>
      <c r="C53" s="28" t="s">
        <v>1088</v>
      </c>
      <c r="D53" s="28" t="s">
        <v>1175</v>
      </c>
      <c r="E53" s="28" t="s">
        <v>544</v>
      </c>
      <c r="F53" s="87">
        <v>92044</v>
      </c>
      <c r="G53" s="29">
        <v>64.11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44741</v>
      </c>
      <c r="B54" s="29">
        <v>540730</v>
      </c>
      <c r="C54" s="28" t="s">
        <v>1088</v>
      </c>
      <c r="D54" s="28" t="s">
        <v>1175</v>
      </c>
      <c r="E54" s="28" t="s">
        <v>543</v>
      </c>
      <c r="F54" s="87">
        <v>117342</v>
      </c>
      <c r="G54" s="29">
        <v>63.86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44741</v>
      </c>
      <c r="B55" s="29">
        <v>540730</v>
      </c>
      <c r="C55" s="28" t="s">
        <v>1088</v>
      </c>
      <c r="D55" s="28" t="s">
        <v>1089</v>
      </c>
      <c r="E55" s="28" t="s">
        <v>543</v>
      </c>
      <c r="F55" s="87">
        <v>84649</v>
      </c>
      <c r="G55" s="29">
        <v>62.08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44741</v>
      </c>
      <c r="B56" s="29">
        <v>540730</v>
      </c>
      <c r="C56" s="28" t="s">
        <v>1088</v>
      </c>
      <c r="D56" s="28" t="s">
        <v>1089</v>
      </c>
      <c r="E56" s="28" t="s">
        <v>544</v>
      </c>
      <c r="F56" s="87">
        <v>46906</v>
      </c>
      <c r="G56" s="29">
        <v>62.75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44741</v>
      </c>
      <c r="B57" s="29">
        <v>540730</v>
      </c>
      <c r="C57" s="28" t="s">
        <v>1088</v>
      </c>
      <c r="D57" s="28" t="s">
        <v>1176</v>
      </c>
      <c r="E57" s="28" t="s">
        <v>544</v>
      </c>
      <c r="F57" s="87">
        <v>100000</v>
      </c>
      <c r="G57" s="29">
        <v>64.599999999999994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44741</v>
      </c>
      <c r="B58" s="29">
        <v>539199</v>
      </c>
      <c r="C58" s="28" t="s">
        <v>1090</v>
      </c>
      <c r="D58" s="28" t="s">
        <v>1177</v>
      </c>
      <c r="E58" s="28" t="s">
        <v>544</v>
      </c>
      <c r="F58" s="87">
        <v>55468</v>
      </c>
      <c r="G58" s="29">
        <v>109.27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44741</v>
      </c>
      <c r="B59" s="29">
        <v>539199</v>
      </c>
      <c r="C59" s="28" t="s">
        <v>1090</v>
      </c>
      <c r="D59" s="28" t="s">
        <v>1178</v>
      </c>
      <c r="E59" s="28" t="s">
        <v>544</v>
      </c>
      <c r="F59" s="87">
        <v>76850</v>
      </c>
      <c r="G59" s="29">
        <v>112.01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44741</v>
      </c>
      <c r="B60" s="29">
        <v>539199</v>
      </c>
      <c r="C60" s="28" t="s">
        <v>1090</v>
      </c>
      <c r="D60" s="28" t="s">
        <v>1179</v>
      </c>
      <c r="E60" s="28" t="s">
        <v>544</v>
      </c>
      <c r="F60" s="87">
        <v>78600</v>
      </c>
      <c r="G60" s="29">
        <v>111.47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44741</v>
      </c>
      <c r="B61" s="29">
        <v>543270</v>
      </c>
      <c r="C61" s="28" t="s">
        <v>1115</v>
      </c>
      <c r="D61" s="28" t="s">
        <v>1180</v>
      </c>
      <c r="E61" s="28" t="s">
        <v>544</v>
      </c>
      <c r="F61" s="87">
        <v>200000</v>
      </c>
      <c r="G61" s="29">
        <v>1250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44741</v>
      </c>
      <c r="B62" s="29">
        <v>543270</v>
      </c>
      <c r="C62" s="28" t="s">
        <v>1115</v>
      </c>
      <c r="D62" s="28" t="s">
        <v>1181</v>
      </c>
      <c r="E62" s="28" t="s">
        <v>544</v>
      </c>
      <c r="F62" s="87">
        <v>200000</v>
      </c>
      <c r="G62" s="29">
        <v>1250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44741</v>
      </c>
      <c r="B63" s="29">
        <v>543270</v>
      </c>
      <c r="C63" s="28" t="s">
        <v>1115</v>
      </c>
      <c r="D63" s="28" t="s">
        <v>1182</v>
      </c>
      <c r="E63" s="28" t="s">
        <v>544</v>
      </c>
      <c r="F63" s="87">
        <v>200000</v>
      </c>
      <c r="G63" s="29">
        <v>1251.81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44741</v>
      </c>
      <c r="B64" s="29">
        <v>543270</v>
      </c>
      <c r="C64" s="28" t="s">
        <v>1115</v>
      </c>
      <c r="D64" s="28" t="s">
        <v>1183</v>
      </c>
      <c r="E64" s="28" t="s">
        <v>543</v>
      </c>
      <c r="F64" s="87">
        <v>300000</v>
      </c>
      <c r="G64" s="29">
        <v>1249.74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44741</v>
      </c>
      <c r="B65" s="29">
        <v>543270</v>
      </c>
      <c r="C65" s="28" t="s">
        <v>1115</v>
      </c>
      <c r="D65" s="28" t="s">
        <v>1184</v>
      </c>
      <c r="E65" s="28" t="s">
        <v>543</v>
      </c>
      <c r="F65" s="87">
        <v>200000</v>
      </c>
      <c r="G65" s="29">
        <v>1250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44741</v>
      </c>
      <c r="B66" s="29">
        <v>508670</v>
      </c>
      <c r="C66" s="28" t="s">
        <v>1185</v>
      </c>
      <c r="D66" s="28" t="s">
        <v>1186</v>
      </c>
      <c r="E66" s="28" t="s">
        <v>544</v>
      </c>
      <c r="F66" s="87">
        <v>7345</v>
      </c>
      <c r="G66" s="29">
        <v>3600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44741</v>
      </c>
      <c r="B67" s="29">
        <v>508670</v>
      </c>
      <c r="C67" s="28" t="s">
        <v>1185</v>
      </c>
      <c r="D67" s="28" t="s">
        <v>1187</v>
      </c>
      <c r="E67" s="28" t="s">
        <v>543</v>
      </c>
      <c r="F67" s="87">
        <v>7380</v>
      </c>
      <c r="G67" s="29">
        <v>3600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44741</v>
      </c>
      <c r="B68" s="29">
        <v>539143</v>
      </c>
      <c r="C68" s="28" t="s">
        <v>1188</v>
      </c>
      <c r="D68" s="28" t="s">
        <v>1147</v>
      </c>
      <c r="E68" s="28" t="s">
        <v>544</v>
      </c>
      <c r="F68" s="87">
        <v>411500</v>
      </c>
      <c r="G68" s="29">
        <v>40.799999999999997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44741</v>
      </c>
      <c r="B69" s="29">
        <v>539143</v>
      </c>
      <c r="C69" s="28" t="s">
        <v>1188</v>
      </c>
      <c r="D69" s="28" t="s">
        <v>1148</v>
      </c>
      <c r="E69" s="28" t="s">
        <v>543</v>
      </c>
      <c r="F69" s="87">
        <v>68959</v>
      </c>
      <c r="G69" s="29">
        <v>40.700000000000003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44741</v>
      </c>
      <c r="B70" s="29">
        <v>539143</v>
      </c>
      <c r="C70" s="28" t="s">
        <v>1188</v>
      </c>
      <c r="D70" s="28" t="s">
        <v>1148</v>
      </c>
      <c r="E70" s="28" t="s">
        <v>544</v>
      </c>
      <c r="F70" s="87">
        <v>50000</v>
      </c>
      <c r="G70" s="29">
        <v>40.799999999999997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44741</v>
      </c>
      <c r="B71" s="29">
        <v>539143</v>
      </c>
      <c r="C71" s="28" t="s">
        <v>1188</v>
      </c>
      <c r="D71" s="28" t="s">
        <v>1189</v>
      </c>
      <c r="E71" s="28" t="s">
        <v>543</v>
      </c>
      <c r="F71" s="87">
        <v>100000</v>
      </c>
      <c r="G71" s="29">
        <v>40.700000000000003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44741</v>
      </c>
      <c r="B72" s="29">
        <v>542599</v>
      </c>
      <c r="C72" s="28" t="s">
        <v>1190</v>
      </c>
      <c r="D72" s="28" t="s">
        <v>1091</v>
      </c>
      <c r="E72" s="28" t="s">
        <v>543</v>
      </c>
      <c r="F72" s="87">
        <v>60000</v>
      </c>
      <c r="G72" s="29">
        <v>21.85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44741</v>
      </c>
      <c r="B73" s="29">
        <v>542599</v>
      </c>
      <c r="C73" s="28" t="s">
        <v>1190</v>
      </c>
      <c r="D73" s="28" t="s">
        <v>1191</v>
      </c>
      <c r="E73" s="28" t="s">
        <v>544</v>
      </c>
      <c r="F73" s="87">
        <v>60000</v>
      </c>
      <c r="G73" s="29">
        <v>21.85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44741</v>
      </c>
      <c r="B74" s="29">
        <v>516110</v>
      </c>
      <c r="C74" s="28" t="s">
        <v>965</v>
      </c>
      <c r="D74" s="28" t="s">
        <v>1060</v>
      </c>
      <c r="E74" s="28" t="s">
        <v>544</v>
      </c>
      <c r="F74" s="87">
        <v>193750</v>
      </c>
      <c r="G74" s="29">
        <v>50.3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44741</v>
      </c>
      <c r="B75" s="29">
        <v>516110</v>
      </c>
      <c r="C75" s="28" t="s">
        <v>965</v>
      </c>
      <c r="D75" s="28" t="s">
        <v>1060</v>
      </c>
      <c r="E75" s="28" t="s">
        <v>543</v>
      </c>
      <c r="F75" s="87">
        <v>311137</v>
      </c>
      <c r="G75" s="29">
        <v>50.24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44741</v>
      </c>
      <c r="B76" s="29">
        <v>538875</v>
      </c>
      <c r="C76" s="28" t="s">
        <v>1034</v>
      </c>
      <c r="D76" s="28" t="s">
        <v>1092</v>
      </c>
      <c r="E76" s="28" t="s">
        <v>544</v>
      </c>
      <c r="F76" s="87">
        <v>100000</v>
      </c>
      <c r="G76" s="29">
        <v>24.85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44741</v>
      </c>
      <c r="B77" s="29">
        <v>538875</v>
      </c>
      <c r="C77" s="28" t="s">
        <v>1034</v>
      </c>
      <c r="D77" s="28" t="s">
        <v>1192</v>
      </c>
      <c r="E77" s="28" t="s">
        <v>543</v>
      </c>
      <c r="F77" s="87">
        <v>100000</v>
      </c>
      <c r="G77" s="29">
        <v>24.85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44741</v>
      </c>
      <c r="B78" s="29">
        <v>537392</v>
      </c>
      <c r="C78" s="28" t="s">
        <v>1075</v>
      </c>
      <c r="D78" s="28" t="s">
        <v>1193</v>
      </c>
      <c r="E78" s="28" t="s">
        <v>544</v>
      </c>
      <c r="F78" s="87">
        <v>147521</v>
      </c>
      <c r="G78" s="29">
        <v>25.97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44741</v>
      </c>
      <c r="B79" s="29">
        <v>537392</v>
      </c>
      <c r="C79" s="28" t="s">
        <v>1075</v>
      </c>
      <c r="D79" s="28" t="s">
        <v>1194</v>
      </c>
      <c r="E79" s="28" t="s">
        <v>543</v>
      </c>
      <c r="F79" s="87">
        <v>40000</v>
      </c>
      <c r="G79" s="29">
        <v>26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44741</v>
      </c>
      <c r="B80" s="29">
        <v>537392</v>
      </c>
      <c r="C80" s="28" t="s">
        <v>1075</v>
      </c>
      <c r="D80" s="28" t="s">
        <v>1195</v>
      </c>
      <c r="E80" s="28" t="s">
        <v>543</v>
      </c>
      <c r="F80" s="87">
        <v>50000</v>
      </c>
      <c r="G80" s="29">
        <v>26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44741</v>
      </c>
      <c r="B81" s="29">
        <v>543528</v>
      </c>
      <c r="C81" s="28" t="s">
        <v>1196</v>
      </c>
      <c r="D81" s="28" t="s">
        <v>1197</v>
      </c>
      <c r="E81" s="28" t="s">
        <v>544</v>
      </c>
      <c r="F81" s="87">
        <v>118172</v>
      </c>
      <c r="G81" s="29">
        <v>329.01</v>
      </c>
      <c r="H81" s="29" t="s">
        <v>307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44741</v>
      </c>
      <c r="B82" s="29">
        <v>543528</v>
      </c>
      <c r="C82" s="28" t="s">
        <v>1196</v>
      </c>
      <c r="D82" s="28" t="s">
        <v>1197</v>
      </c>
      <c r="E82" s="28" t="s">
        <v>543</v>
      </c>
      <c r="F82" s="87">
        <v>5179</v>
      </c>
      <c r="G82" s="29">
        <v>332.71</v>
      </c>
      <c r="H82" s="29" t="s">
        <v>307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44741</v>
      </c>
      <c r="B83" s="29">
        <v>530697</v>
      </c>
      <c r="C83" s="28" t="s">
        <v>1198</v>
      </c>
      <c r="D83" s="28" t="s">
        <v>1199</v>
      </c>
      <c r="E83" s="28" t="s">
        <v>544</v>
      </c>
      <c r="F83" s="87">
        <v>70756</v>
      </c>
      <c r="G83" s="29">
        <v>41.21</v>
      </c>
      <c r="H83" s="29" t="s">
        <v>307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44741</v>
      </c>
      <c r="B84" s="29">
        <v>530697</v>
      </c>
      <c r="C84" s="28" t="s">
        <v>1198</v>
      </c>
      <c r="D84" s="28" t="s">
        <v>1200</v>
      </c>
      <c r="E84" s="28" t="s">
        <v>543</v>
      </c>
      <c r="F84" s="87">
        <v>38053</v>
      </c>
      <c r="G84" s="29">
        <v>41.71</v>
      </c>
      <c r="H84" s="29" t="s">
        <v>307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44741</v>
      </c>
      <c r="B85" s="29">
        <v>530697</v>
      </c>
      <c r="C85" s="28" t="s">
        <v>1198</v>
      </c>
      <c r="D85" s="28" t="s">
        <v>1200</v>
      </c>
      <c r="E85" s="28" t="s">
        <v>544</v>
      </c>
      <c r="F85" s="87">
        <v>38656</v>
      </c>
      <c r="G85" s="29">
        <v>40.92</v>
      </c>
      <c r="H85" s="29" t="s">
        <v>307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44741</v>
      </c>
      <c r="B86" s="29" t="s">
        <v>1076</v>
      </c>
      <c r="C86" s="28" t="s">
        <v>1077</v>
      </c>
      <c r="D86" s="28" t="s">
        <v>1078</v>
      </c>
      <c r="E86" s="28" t="s">
        <v>543</v>
      </c>
      <c r="F86" s="87">
        <v>440540</v>
      </c>
      <c r="G86" s="29">
        <v>23</v>
      </c>
      <c r="H86" s="29" t="s">
        <v>822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44741</v>
      </c>
      <c r="B87" s="29" t="s">
        <v>1076</v>
      </c>
      <c r="C87" s="28" t="s">
        <v>1077</v>
      </c>
      <c r="D87" s="28" t="s">
        <v>1201</v>
      </c>
      <c r="E87" s="28" t="s">
        <v>543</v>
      </c>
      <c r="F87" s="87">
        <v>388658</v>
      </c>
      <c r="G87" s="29">
        <v>23.21</v>
      </c>
      <c r="H87" s="29" t="s">
        <v>822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44741</v>
      </c>
      <c r="B88" s="29" t="s">
        <v>1202</v>
      </c>
      <c r="C88" s="28" t="s">
        <v>1203</v>
      </c>
      <c r="D88" s="28" t="s">
        <v>1204</v>
      </c>
      <c r="E88" s="28" t="s">
        <v>543</v>
      </c>
      <c r="F88" s="87">
        <v>217165</v>
      </c>
      <c r="G88" s="29">
        <v>178.72</v>
      </c>
      <c r="H88" s="29" t="s">
        <v>822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44741</v>
      </c>
      <c r="B89" s="29" t="s">
        <v>1205</v>
      </c>
      <c r="C89" s="28" t="s">
        <v>1206</v>
      </c>
      <c r="D89" s="28" t="s">
        <v>1207</v>
      </c>
      <c r="E89" s="28" t="s">
        <v>543</v>
      </c>
      <c r="F89" s="87">
        <v>750000</v>
      </c>
      <c r="G89" s="29">
        <v>200</v>
      </c>
      <c r="H89" s="29" t="s">
        <v>822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44741</v>
      </c>
      <c r="B90" s="29" t="s">
        <v>1208</v>
      </c>
      <c r="C90" s="28" t="s">
        <v>1209</v>
      </c>
      <c r="D90" s="28" t="s">
        <v>1210</v>
      </c>
      <c r="E90" s="28" t="s">
        <v>543</v>
      </c>
      <c r="F90" s="87">
        <v>400000</v>
      </c>
      <c r="G90" s="29">
        <v>19.63</v>
      </c>
      <c r="H90" s="29" t="s">
        <v>822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44741</v>
      </c>
      <c r="B91" s="29" t="s">
        <v>1208</v>
      </c>
      <c r="C91" s="28" t="s">
        <v>1209</v>
      </c>
      <c r="D91" s="28" t="s">
        <v>1211</v>
      </c>
      <c r="E91" s="28" t="s">
        <v>543</v>
      </c>
      <c r="F91" s="87">
        <v>300000</v>
      </c>
      <c r="G91" s="29">
        <v>19.53</v>
      </c>
      <c r="H91" s="29" t="s">
        <v>822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44741</v>
      </c>
      <c r="B92" s="29" t="s">
        <v>1208</v>
      </c>
      <c r="C92" s="28" t="s">
        <v>1209</v>
      </c>
      <c r="D92" s="28" t="s">
        <v>1212</v>
      </c>
      <c r="E92" s="28" t="s">
        <v>543</v>
      </c>
      <c r="F92" s="87">
        <v>344074</v>
      </c>
      <c r="G92" s="29">
        <v>19.559999999999999</v>
      </c>
      <c r="H92" s="29" t="s">
        <v>822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44741</v>
      </c>
      <c r="B93" s="29" t="s">
        <v>1213</v>
      </c>
      <c r="C93" s="28" t="s">
        <v>1214</v>
      </c>
      <c r="D93" s="28" t="s">
        <v>1215</v>
      </c>
      <c r="E93" s="28" t="s">
        <v>543</v>
      </c>
      <c r="F93" s="87">
        <v>138433</v>
      </c>
      <c r="G93" s="29">
        <v>938.16</v>
      </c>
      <c r="H93" s="29" t="s">
        <v>822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44741</v>
      </c>
      <c r="B94" s="29" t="s">
        <v>1213</v>
      </c>
      <c r="C94" s="28" t="s">
        <v>1214</v>
      </c>
      <c r="D94" s="28" t="s">
        <v>1216</v>
      </c>
      <c r="E94" s="28" t="s">
        <v>543</v>
      </c>
      <c r="F94" s="87">
        <v>370928</v>
      </c>
      <c r="G94" s="29">
        <v>939.5</v>
      </c>
      <c r="H94" s="29" t="s">
        <v>822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44741</v>
      </c>
      <c r="B95" s="29" t="s">
        <v>1213</v>
      </c>
      <c r="C95" s="28" t="s">
        <v>1214</v>
      </c>
      <c r="D95" s="28" t="s">
        <v>1217</v>
      </c>
      <c r="E95" s="28" t="s">
        <v>543</v>
      </c>
      <c r="F95" s="87">
        <v>148095</v>
      </c>
      <c r="G95" s="29">
        <v>918.65</v>
      </c>
      <c r="H95" s="29" t="s">
        <v>822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44741</v>
      </c>
      <c r="B96" s="29" t="s">
        <v>1213</v>
      </c>
      <c r="C96" s="28" t="s">
        <v>1214</v>
      </c>
      <c r="D96" s="28" t="s">
        <v>1218</v>
      </c>
      <c r="E96" s="28" t="s">
        <v>543</v>
      </c>
      <c r="F96" s="87">
        <v>135634</v>
      </c>
      <c r="G96" s="29">
        <v>931.56</v>
      </c>
      <c r="H96" s="29" t="s">
        <v>822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44741</v>
      </c>
      <c r="B97" s="29" t="s">
        <v>1213</v>
      </c>
      <c r="C97" s="28" t="s">
        <v>1214</v>
      </c>
      <c r="D97" s="28" t="s">
        <v>1219</v>
      </c>
      <c r="E97" s="28" t="s">
        <v>543</v>
      </c>
      <c r="F97" s="87">
        <v>212682</v>
      </c>
      <c r="G97" s="29">
        <v>940.08</v>
      </c>
      <c r="H97" s="29" t="s">
        <v>822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44741</v>
      </c>
      <c r="B98" s="29" t="s">
        <v>1213</v>
      </c>
      <c r="C98" s="28" t="s">
        <v>1214</v>
      </c>
      <c r="D98" s="28" t="s">
        <v>1220</v>
      </c>
      <c r="E98" s="28" t="s">
        <v>543</v>
      </c>
      <c r="F98" s="87">
        <v>441750</v>
      </c>
      <c r="G98" s="29">
        <v>923.37</v>
      </c>
      <c r="H98" s="29" t="s">
        <v>822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44741</v>
      </c>
      <c r="B99" s="29" t="s">
        <v>1213</v>
      </c>
      <c r="C99" s="28" t="s">
        <v>1214</v>
      </c>
      <c r="D99" s="28" t="s">
        <v>1221</v>
      </c>
      <c r="E99" s="28" t="s">
        <v>543</v>
      </c>
      <c r="F99" s="87">
        <v>215856</v>
      </c>
      <c r="G99" s="29">
        <v>958.31</v>
      </c>
      <c r="H99" s="29" t="s">
        <v>822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44741</v>
      </c>
      <c r="B100" s="29" t="s">
        <v>1213</v>
      </c>
      <c r="C100" s="28" t="s">
        <v>1214</v>
      </c>
      <c r="D100" s="28" t="s">
        <v>1222</v>
      </c>
      <c r="E100" s="28" t="s">
        <v>543</v>
      </c>
      <c r="F100" s="87">
        <v>102113</v>
      </c>
      <c r="G100" s="29">
        <v>957.75</v>
      </c>
      <c r="H100" s="29" t="s">
        <v>822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44741</v>
      </c>
      <c r="B101" s="29" t="s">
        <v>1223</v>
      </c>
      <c r="C101" s="28" t="s">
        <v>1224</v>
      </c>
      <c r="D101" s="28" t="s">
        <v>1225</v>
      </c>
      <c r="E101" s="28" t="s">
        <v>543</v>
      </c>
      <c r="F101" s="87">
        <v>189376</v>
      </c>
      <c r="G101" s="29">
        <v>499.15</v>
      </c>
      <c r="H101" s="29" t="s">
        <v>822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44741</v>
      </c>
      <c r="B102" s="29" t="s">
        <v>1226</v>
      </c>
      <c r="C102" s="28" t="s">
        <v>1227</v>
      </c>
      <c r="D102" s="28" t="s">
        <v>1228</v>
      </c>
      <c r="E102" s="28" t="s">
        <v>543</v>
      </c>
      <c r="F102" s="87">
        <v>265600</v>
      </c>
      <c r="G102" s="29">
        <v>50.01</v>
      </c>
      <c r="H102" s="29" t="s">
        <v>822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44741</v>
      </c>
      <c r="B103" s="29" t="s">
        <v>1229</v>
      </c>
      <c r="C103" s="28" t="s">
        <v>1230</v>
      </c>
      <c r="D103" s="28" t="s">
        <v>1231</v>
      </c>
      <c r="E103" s="28" t="s">
        <v>543</v>
      </c>
      <c r="F103" s="87">
        <v>150000</v>
      </c>
      <c r="G103" s="29">
        <v>50</v>
      </c>
      <c r="H103" s="29" t="s">
        <v>822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44741</v>
      </c>
      <c r="B104" s="29" t="s">
        <v>1076</v>
      </c>
      <c r="C104" s="28" t="s">
        <v>1077</v>
      </c>
      <c r="D104" s="28" t="s">
        <v>1079</v>
      </c>
      <c r="E104" s="28" t="s">
        <v>544</v>
      </c>
      <c r="F104" s="87">
        <v>550000</v>
      </c>
      <c r="G104" s="29">
        <v>22.07</v>
      </c>
      <c r="H104" s="29" t="s">
        <v>822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44741</v>
      </c>
      <c r="B105" s="29" t="s">
        <v>1076</v>
      </c>
      <c r="C105" s="28" t="s">
        <v>1077</v>
      </c>
      <c r="D105" s="28" t="s">
        <v>1201</v>
      </c>
      <c r="E105" s="28" t="s">
        <v>544</v>
      </c>
      <c r="F105" s="87">
        <v>388658</v>
      </c>
      <c r="G105" s="29">
        <v>22.86</v>
      </c>
      <c r="H105" s="29" t="s">
        <v>822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44741</v>
      </c>
      <c r="B106" s="29" t="s">
        <v>1076</v>
      </c>
      <c r="C106" s="28" t="s">
        <v>1077</v>
      </c>
      <c r="D106" s="28" t="s">
        <v>1078</v>
      </c>
      <c r="E106" s="28" t="s">
        <v>544</v>
      </c>
      <c r="F106" s="87">
        <v>440540</v>
      </c>
      <c r="G106" s="29">
        <v>22.89</v>
      </c>
      <c r="H106" s="29" t="s">
        <v>822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44741</v>
      </c>
      <c r="B107" s="29" t="s">
        <v>1202</v>
      </c>
      <c r="C107" s="28" t="s">
        <v>1203</v>
      </c>
      <c r="D107" s="28" t="s">
        <v>1232</v>
      </c>
      <c r="E107" s="28" t="s">
        <v>544</v>
      </c>
      <c r="F107" s="87">
        <v>200000</v>
      </c>
      <c r="G107" s="29">
        <v>178.75</v>
      </c>
      <c r="H107" s="29" t="s">
        <v>822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44741</v>
      </c>
      <c r="B108" s="29" t="s">
        <v>1233</v>
      </c>
      <c r="C108" s="28" t="s">
        <v>1234</v>
      </c>
      <c r="D108" s="28" t="s">
        <v>1235</v>
      </c>
      <c r="E108" s="28" t="s">
        <v>544</v>
      </c>
      <c r="F108" s="87">
        <v>1274991</v>
      </c>
      <c r="G108" s="29">
        <v>8.3699999999999992</v>
      </c>
      <c r="H108" s="29" t="s">
        <v>822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44741</v>
      </c>
      <c r="B109" s="29" t="s">
        <v>791</v>
      </c>
      <c r="C109" s="28" t="s">
        <v>1236</v>
      </c>
      <c r="D109" s="28" t="s">
        <v>1237</v>
      </c>
      <c r="E109" s="28" t="s">
        <v>544</v>
      </c>
      <c r="F109" s="87">
        <v>2500000</v>
      </c>
      <c r="G109" s="29">
        <v>249.02</v>
      </c>
      <c r="H109" s="29" t="s">
        <v>822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44741</v>
      </c>
      <c r="B110" s="29" t="s">
        <v>1205</v>
      </c>
      <c r="C110" s="28" t="s">
        <v>1206</v>
      </c>
      <c r="D110" s="28" t="s">
        <v>1238</v>
      </c>
      <c r="E110" s="28" t="s">
        <v>544</v>
      </c>
      <c r="F110" s="87">
        <v>750000</v>
      </c>
      <c r="G110" s="29">
        <v>200.04</v>
      </c>
      <c r="H110" s="29" t="s">
        <v>822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44741</v>
      </c>
      <c r="B111" s="29" t="s">
        <v>1208</v>
      </c>
      <c r="C111" s="28" t="s">
        <v>1209</v>
      </c>
      <c r="D111" s="28" t="s">
        <v>1211</v>
      </c>
      <c r="E111" s="28" t="s">
        <v>544</v>
      </c>
      <c r="F111" s="87">
        <v>300000</v>
      </c>
      <c r="G111" s="29">
        <v>19.600000000000001</v>
      </c>
      <c r="H111" s="29" t="s">
        <v>822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44741</v>
      </c>
      <c r="B112" s="29" t="s">
        <v>1208</v>
      </c>
      <c r="C112" s="28" t="s">
        <v>1209</v>
      </c>
      <c r="D112" s="28" t="s">
        <v>1212</v>
      </c>
      <c r="E112" s="28" t="s">
        <v>544</v>
      </c>
      <c r="F112" s="87">
        <v>342156</v>
      </c>
      <c r="G112" s="29">
        <v>19.559999999999999</v>
      </c>
      <c r="H112" s="29" t="s">
        <v>822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44741</v>
      </c>
      <c r="B113" s="29" t="s">
        <v>1213</v>
      </c>
      <c r="C113" s="28" t="s">
        <v>1214</v>
      </c>
      <c r="D113" s="28" t="s">
        <v>1220</v>
      </c>
      <c r="E113" s="28" t="s">
        <v>544</v>
      </c>
      <c r="F113" s="87">
        <v>441750</v>
      </c>
      <c r="G113" s="29">
        <v>923.07</v>
      </c>
      <c r="H113" s="29" t="s">
        <v>822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44741</v>
      </c>
      <c r="B114" s="29" t="s">
        <v>1213</v>
      </c>
      <c r="C114" s="28" t="s">
        <v>1214</v>
      </c>
      <c r="D114" s="28" t="s">
        <v>1217</v>
      </c>
      <c r="E114" s="28" t="s">
        <v>544</v>
      </c>
      <c r="F114" s="87">
        <v>151312</v>
      </c>
      <c r="G114" s="29">
        <v>913.14</v>
      </c>
      <c r="H114" s="29" t="s">
        <v>822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44741</v>
      </c>
      <c r="B115" s="29" t="s">
        <v>1213</v>
      </c>
      <c r="C115" s="28" t="s">
        <v>1214</v>
      </c>
      <c r="D115" s="28" t="s">
        <v>1221</v>
      </c>
      <c r="E115" s="28" t="s">
        <v>544</v>
      </c>
      <c r="F115" s="87">
        <v>215856</v>
      </c>
      <c r="G115" s="29">
        <v>958.66</v>
      </c>
      <c r="H115" s="29" t="s">
        <v>822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44741</v>
      </c>
      <c r="B116" s="29" t="s">
        <v>1213</v>
      </c>
      <c r="C116" s="28" t="s">
        <v>1214</v>
      </c>
      <c r="D116" s="28" t="s">
        <v>1216</v>
      </c>
      <c r="E116" s="28" t="s">
        <v>544</v>
      </c>
      <c r="F116" s="87">
        <v>368535</v>
      </c>
      <c r="G116" s="29">
        <v>941.4</v>
      </c>
      <c r="H116" s="29" t="s">
        <v>822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44741</v>
      </c>
      <c r="B117" s="29" t="s">
        <v>1213</v>
      </c>
      <c r="C117" s="28" t="s">
        <v>1214</v>
      </c>
      <c r="D117" s="28" t="s">
        <v>1215</v>
      </c>
      <c r="E117" s="28" t="s">
        <v>544</v>
      </c>
      <c r="F117" s="87">
        <v>138433</v>
      </c>
      <c r="G117" s="29">
        <v>938.76</v>
      </c>
      <c r="H117" s="29" t="s">
        <v>822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44741</v>
      </c>
      <c r="B118" s="29" t="s">
        <v>1213</v>
      </c>
      <c r="C118" s="28" t="s">
        <v>1214</v>
      </c>
      <c r="D118" s="28" t="s">
        <v>1219</v>
      </c>
      <c r="E118" s="28" t="s">
        <v>544</v>
      </c>
      <c r="F118" s="87">
        <v>212184</v>
      </c>
      <c r="G118" s="29">
        <v>943.78</v>
      </c>
      <c r="H118" s="29" t="s">
        <v>822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44741</v>
      </c>
      <c r="B119" s="29" t="s">
        <v>1213</v>
      </c>
      <c r="C119" s="28" t="s">
        <v>1214</v>
      </c>
      <c r="D119" s="28" t="s">
        <v>1218</v>
      </c>
      <c r="E119" s="28" t="s">
        <v>544</v>
      </c>
      <c r="F119" s="87">
        <v>137090</v>
      </c>
      <c r="G119" s="29">
        <v>931.22</v>
      </c>
      <c r="H119" s="29" t="s">
        <v>822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44741</v>
      </c>
      <c r="B120" s="29" t="s">
        <v>1213</v>
      </c>
      <c r="C120" s="28" t="s">
        <v>1214</v>
      </c>
      <c r="D120" s="28" t="s">
        <v>1222</v>
      </c>
      <c r="E120" s="28" t="s">
        <v>544</v>
      </c>
      <c r="F120" s="87">
        <v>81458</v>
      </c>
      <c r="G120" s="29">
        <v>960.43</v>
      </c>
      <c r="H120" s="29" t="s">
        <v>822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44741</v>
      </c>
      <c r="B121" s="29" t="s">
        <v>1223</v>
      </c>
      <c r="C121" s="28" t="s">
        <v>1224</v>
      </c>
      <c r="D121" s="28" t="s">
        <v>1239</v>
      </c>
      <c r="E121" s="28" t="s">
        <v>544</v>
      </c>
      <c r="F121" s="87">
        <v>125000</v>
      </c>
      <c r="G121" s="29">
        <v>500</v>
      </c>
      <c r="H121" s="29" t="s">
        <v>822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44741</v>
      </c>
      <c r="B122" s="29" t="s">
        <v>1223</v>
      </c>
      <c r="C122" s="28" t="s">
        <v>1224</v>
      </c>
      <c r="D122" s="28" t="s">
        <v>1240</v>
      </c>
      <c r="E122" s="28" t="s">
        <v>544</v>
      </c>
      <c r="F122" s="87">
        <v>125000</v>
      </c>
      <c r="G122" s="29">
        <v>500</v>
      </c>
      <c r="H122" s="29" t="s">
        <v>822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44741</v>
      </c>
      <c r="B123" s="29" t="s">
        <v>1241</v>
      </c>
      <c r="C123" s="28" t="s">
        <v>1242</v>
      </c>
      <c r="D123" s="28" t="s">
        <v>1243</v>
      </c>
      <c r="E123" s="28" t="s">
        <v>544</v>
      </c>
      <c r="F123" s="87">
        <v>182401</v>
      </c>
      <c r="G123" s="29">
        <v>92.95</v>
      </c>
      <c r="H123" s="29" t="s">
        <v>822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44741</v>
      </c>
      <c r="B124" s="29" t="s">
        <v>1229</v>
      </c>
      <c r="C124" s="28" t="s">
        <v>1230</v>
      </c>
      <c r="D124" s="28" t="s">
        <v>1244</v>
      </c>
      <c r="E124" s="28" t="s">
        <v>544</v>
      </c>
      <c r="F124" s="87">
        <v>150000</v>
      </c>
      <c r="G124" s="29">
        <v>50</v>
      </c>
      <c r="H124" s="29" t="s">
        <v>822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1"/>
  <sheetViews>
    <sheetView topLeftCell="B1" zoomScale="85" zoomScaleNormal="85" workbookViewId="0">
      <selection activeCell="M11" sqref="M11:M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850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535</v>
      </c>
      <c r="C9" s="96"/>
      <c r="D9" s="97" t="s">
        <v>546</v>
      </c>
      <c r="E9" s="96" t="s">
        <v>547</v>
      </c>
      <c r="F9" s="96" t="s">
        <v>548</v>
      </c>
      <c r="G9" s="96" t="s">
        <v>549</v>
      </c>
      <c r="H9" s="96" t="s">
        <v>550</v>
      </c>
      <c r="I9" s="96" t="s">
        <v>551</v>
      </c>
      <c r="J9" s="95" t="s">
        <v>552</v>
      </c>
      <c r="K9" s="96" t="s">
        <v>553</v>
      </c>
      <c r="L9" s="98" t="s">
        <v>554</v>
      </c>
      <c r="M9" s="98" t="s">
        <v>555</v>
      </c>
      <c r="N9" s="96" t="s">
        <v>556</v>
      </c>
      <c r="O9" s="97" t="s">
        <v>557</v>
      </c>
      <c r="P9" s="96" t="s">
        <v>789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560</v>
      </c>
      <c r="F10" s="251" t="s">
        <v>839</v>
      </c>
      <c r="G10" s="251">
        <v>635</v>
      </c>
      <c r="H10" s="251"/>
      <c r="I10" s="318" t="s">
        <v>838</v>
      </c>
      <c r="J10" s="342" t="s">
        <v>561</v>
      </c>
      <c r="K10" s="284"/>
      <c r="L10" s="285"/>
      <c r="M10" s="286"/>
      <c r="N10" s="284"/>
      <c r="O10" s="308"/>
      <c r="P10" s="284">
        <f>VLOOKUP(D10,'MidCap Intra'!B37:C588,2,0)</f>
        <v>687.8</v>
      </c>
      <c r="Q10" s="246"/>
      <c r="R10" s="246" t="s">
        <v>559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560</v>
      </c>
      <c r="F11" s="365">
        <v>1595</v>
      </c>
      <c r="G11" s="365">
        <v>1475</v>
      </c>
      <c r="H11" s="365">
        <v>1672.5</v>
      </c>
      <c r="I11" s="376" t="s">
        <v>842</v>
      </c>
      <c r="J11" s="322" t="s">
        <v>860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558</v>
      </c>
      <c r="O11" s="366">
        <v>44715</v>
      </c>
      <c r="P11" s="370"/>
      <c r="Q11" s="246"/>
      <c r="R11" s="246" t="s">
        <v>559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467</v>
      </c>
      <c r="E12" s="458" t="s">
        <v>560</v>
      </c>
      <c r="F12" s="454">
        <v>131</v>
      </c>
      <c r="G12" s="454">
        <v>123</v>
      </c>
      <c r="H12" s="454">
        <f>(123+136)/2</f>
        <v>129.5</v>
      </c>
      <c r="I12" s="459" t="s">
        <v>844</v>
      </c>
      <c r="J12" s="460" t="s">
        <v>955</v>
      </c>
      <c r="K12" s="460">
        <f t="shared" ref="K12:K13" si="3">H12-F12</f>
        <v>-1.5</v>
      </c>
      <c r="L12" s="461">
        <f t="shared" ref="L12:L13" si="4">(F12*-0.7)/100</f>
        <v>-0.91699999999999993</v>
      </c>
      <c r="M12" s="462">
        <f t="shared" ref="M12:M13" si="5">(K12+L12)/F12</f>
        <v>-1.8450381679389311E-2</v>
      </c>
      <c r="N12" s="330" t="s">
        <v>570</v>
      </c>
      <c r="O12" s="463">
        <v>44727</v>
      </c>
      <c r="P12" s="464"/>
      <c r="Q12" s="246"/>
      <c r="R12" s="246" t="s">
        <v>559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483">
        <v>4</v>
      </c>
      <c r="B13" s="484">
        <v>44719</v>
      </c>
      <c r="C13" s="485"/>
      <c r="D13" s="486" t="s">
        <v>122</v>
      </c>
      <c r="E13" s="487" t="s">
        <v>560</v>
      </c>
      <c r="F13" s="483">
        <v>2201</v>
      </c>
      <c r="G13" s="483">
        <v>2069</v>
      </c>
      <c r="H13" s="483">
        <v>2290</v>
      </c>
      <c r="I13" s="488" t="s">
        <v>876</v>
      </c>
      <c r="J13" s="326" t="s">
        <v>1056</v>
      </c>
      <c r="K13" s="326">
        <f t="shared" si="3"/>
        <v>89</v>
      </c>
      <c r="L13" s="327">
        <f t="shared" si="4"/>
        <v>-15.406999999999998</v>
      </c>
      <c r="M13" s="328">
        <f t="shared" si="5"/>
        <v>3.3436165379373016E-2</v>
      </c>
      <c r="N13" s="326" t="s">
        <v>558</v>
      </c>
      <c r="O13" s="489">
        <v>44736</v>
      </c>
      <c r="P13" s="490"/>
      <c r="Q13" s="246"/>
      <c r="R13" s="246" t="s">
        <v>559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560</v>
      </c>
      <c r="F14" s="336">
        <v>1110</v>
      </c>
      <c r="G14" s="336">
        <v>1040</v>
      </c>
      <c r="H14" s="336">
        <v>1040</v>
      </c>
      <c r="I14" s="468" t="s">
        <v>922</v>
      </c>
      <c r="J14" s="460" t="s">
        <v>956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570</v>
      </c>
      <c r="O14" s="463">
        <v>44726</v>
      </c>
      <c r="P14" s="464"/>
      <c r="Q14" s="246"/>
      <c r="R14" s="246" t="s">
        <v>559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560</v>
      </c>
      <c r="F15" s="251" t="s">
        <v>923</v>
      </c>
      <c r="G15" s="251">
        <v>670</v>
      </c>
      <c r="H15" s="251"/>
      <c r="I15" s="318" t="s">
        <v>838</v>
      </c>
      <c r="J15" s="284" t="s">
        <v>561</v>
      </c>
      <c r="K15" s="284"/>
      <c r="L15" s="285"/>
      <c r="M15" s="286"/>
      <c r="N15" s="284"/>
      <c r="O15" s="308"/>
      <c r="P15" s="284" t="e">
        <f>VLOOKUP(D15,'MidCap Intra'!B1:C593,2,0)</f>
        <v>#N/A</v>
      </c>
      <c r="Q15" s="246"/>
      <c r="R15" s="246" t="s">
        <v>559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405</v>
      </c>
      <c r="E16" s="375" t="s">
        <v>560</v>
      </c>
      <c r="F16" s="365">
        <v>397.5</v>
      </c>
      <c r="G16" s="365">
        <v>365</v>
      </c>
      <c r="H16" s="365">
        <v>422</v>
      </c>
      <c r="I16" s="376" t="s">
        <v>937</v>
      </c>
      <c r="J16" s="322" t="s">
        <v>852</v>
      </c>
      <c r="K16" s="322">
        <f t="shared" ref="K16:K17" si="9">H16-F16</f>
        <v>24.5</v>
      </c>
      <c r="L16" s="323">
        <f t="shared" ref="L16:L17" si="10">(F16*-0.7)/100</f>
        <v>-2.7825000000000002</v>
      </c>
      <c r="M16" s="324">
        <f t="shared" ref="M16:M17" si="11">(K16+L16)/F16</f>
        <v>5.4635220125786164E-2</v>
      </c>
      <c r="N16" s="322" t="s">
        <v>558</v>
      </c>
      <c r="O16" s="366">
        <v>44735</v>
      </c>
      <c r="P16" s="370"/>
      <c r="Q16" s="246"/>
      <c r="R16" s="246" t="s">
        <v>559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83">
        <v>8</v>
      </c>
      <c r="B17" s="484">
        <v>44733</v>
      </c>
      <c r="C17" s="485"/>
      <c r="D17" s="486" t="s">
        <v>201</v>
      </c>
      <c r="E17" s="487" t="s">
        <v>560</v>
      </c>
      <c r="F17" s="483">
        <v>980</v>
      </c>
      <c r="G17" s="483">
        <v>898</v>
      </c>
      <c r="H17" s="483">
        <v>1020</v>
      </c>
      <c r="I17" s="488" t="s">
        <v>1018</v>
      </c>
      <c r="J17" s="326" t="s">
        <v>1070</v>
      </c>
      <c r="K17" s="326">
        <f t="shared" si="9"/>
        <v>40</v>
      </c>
      <c r="L17" s="327">
        <f t="shared" si="10"/>
        <v>-6.86</v>
      </c>
      <c r="M17" s="491">
        <f t="shared" si="11"/>
        <v>3.3816326530612242E-2</v>
      </c>
      <c r="N17" s="490" t="s">
        <v>558</v>
      </c>
      <c r="O17" s="492">
        <v>44739</v>
      </c>
      <c r="P17" s="490"/>
      <c r="Q17" s="246"/>
      <c r="R17" s="246" t="s">
        <v>559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483">
        <v>9</v>
      </c>
      <c r="B18" s="484">
        <v>44735</v>
      </c>
      <c r="C18" s="485"/>
      <c r="D18" s="486" t="s">
        <v>66</v>
      </c>
      <c r="E18" s="487" t="s">
        <v>560</v>
      </c>
      <c r="F18" s="483">
        <v>2070</v>
      </c>
      <c r="G18" s="483">
        <v>1940</v>
      </c>
      <c r="H18" s="483">
        <v>2150</v>
      </c>
      <c r="I18" s="488" t="s">
        <v>1038</v>
      </c>
      <c r="J18" s="326" t="s">
        <v>1061</v>
      </c>
      <c r="K18" s="326">
        <f t="shared" ref="K18:K19" si="12">H18-F18</f>
        <v>80</v>
      </c>
      <c r="L18" s="327">
        <f t="shared" ref="L18:L19" si="13">(F18*-0.7)/100</f>
        <v>-14.49</v>
      </c>
      <c r="M18" s="491">
        <f t="shared" ref="M18:M19" si="14">(K18+L18)/F18</f>
        <v>3.1647342995169088E-2</v>
      </c>
      <c r="N18" s="490" t="s">
        <v>558</v>
      </c>
      <c r="O18" s="492">
        <v>44739</v>
      </c>
      <c r="P18" s="490"/>
      <c r="Q18" s="246"/>
      <c r="R18" s="246" t="s">
        <v>559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85">
        <v>10</v>
      </c>
      <c r="B19" s="426">
        <v>44736</v>
      </c>
      <c r="C19" s="494"/>
      <c r="D19" s="495" t="s">
        <v>1057</v>
      </c>
      <c r="E19" s="496" t="s">
        <v>560</v>
      </c>
      <c r="F19" s="429">
        <v>1050</v>
      </c>
      <c r="G19" s="429">
        <v>975</v>
      </c>
      <c r="H19" s="429">
        <v>1115</v>
      </c>
      <c r="I19" s="497" t="s">
        <v>1018</v>
      </c>
      <c r="J19" s="322" t="s">
        <v>864</v>
      </c>
      <c r="K19" s="322">
        <f t="shared" si="12"/>
        <v>65</v>
      </c>
      <c r="L19" s="323">
        <f t="shared" si="13"/>
        <v>-7.35</v>
      </c>
      <c r="M19" s="324">
        <f t="shared" si="14"/>
        <v>5.4904761904761901E-2</v>
      </c>
      <c r="N19" s="430" t="s">
        <v>558</v>
      </c>
      <c r="O19" s="431">
        <v>44741</v>
      </c>
      <c r="P19" s="370"/>
      <c r="Q19" s="246"/>
      <c r="R19" s="246" t="s">
        <v>559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385">
        <v>11</v>
      </c>
      <c r="B20" s="382">
        <v>44740</v>
      </c>
      <c r="C20" s="395"/>
      <c r="D20" s="396" t="s">
        <v>113</v>
      </c>
      <c r="E20" s="397" t="s">
        <v>560</v>
      </c>
      <c r="F20" s="385" t="s">
        <v>1081</v>
      </c>
      <c r="G20" s="385">
        <v>920</v>
      </c>
      <c r="H20" s="385"/>
      <c r="I20" s="398" t="s">
        <v>1082</v>
      </c>
      <c r="J20" s="284" t="s">
        <v>561</v>
      </c>
      <c r="K20" s="386"/>
      <c r="L20" s="387"/>
      <c r="M20" s="388"/>
      <c r="N20" s="386"/>
      <c r="O20" s="389"/>
      <c r="P20" s="386"/>
      <c r="Q20" s="246"/>
      <c r="R20" s="246" t="s">
        <v>559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85"/>
      <c r="B21" s="382"/>
      <c r="C21" s="395"/>
      <c r="D21" s="396"/>
      <c r="E21" s="397"/>
      <c r="F21" s="385"/>
      <c r="G21" s="385"/>
      <c r="H21" s="385"/>
      <c r="I21" s="398"/>
      <c r="J21" s="399"/>
      <c r="K21" s="386"/>
      <c r="L21" s="387"/>
      <c r="M21" s="388"/>
      <c r="N21" s="386"/>
      <c r="O21" s="389"/>
      <c r="P21" s="38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562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563</v>
      </c>
      <c r="B25" s="119"/>
      <c r="C25" s="119"/>
      <c r="D25" s="119"/>
      <c r="E25" s="41"/>
      <c r="F25" s="127" t="s">
        <v>564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565</v>
      </c>
      <c r="B26" s="119"/>
      <c r="C26" s="119"/>
      <c r="D26" s="119" t="s">
        <v>821</v>
      </c>
      <c r="E26" s="6"/>
      <c r="F26" s="127" t="s">
        <v>566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567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535</v>
      </c>
      <c r="C29" s="98"/>
      <c r="D29" s="97" t="s">
        <v>546</v>
      </c>
      <c r="E29" s="96" t="s">
        <v>547</v>
      </c>
      <c r="F29" s="96" t="s">
        <v>548</v>
      </c>
      <c r="G29" s="96" t="s">
        <v>568</v>
      </c>
      <c r="H29" s="96" t="s">
        <v>550</v>
      </c>
      <c r="I29" s="96" t="s">
        <v>551</v>
      </c>
      <c r="J29" s="96" t="s">
        <v>552</v>
      </c>
      <c r="K29" s="96" t="s">
        <v>569</v>
      </c>
      <c r="L29" s="140" t="s">
        <v>554</v>
      </c>
      <c r="M29" s="98" t="s">
        <v>555</v>
      </c>
      <c r="N29" s="95" t="s">
        <v>556</v>
      </c>
      <c r="O29" s="291" t="s">
        <v>557</v>
      </c>
      <c r="P29" s="271"/>
      <c r="Q29" s="1"/>
      <c r="R29" s="288"/>
      <c r="S29" s="288"/>
      <c r="T29" s="288"/>
      <c r="U29" s="281"/>
      <c r="V29" s="281"/>
      <c r="W29" s="281"/>
      <c r="X29" s="281"/>
      <c r="Y29" s="28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419">
        <v>1</v>
      </c>
      <c r="B30" s="334">
        <v>44709</v>
      </c>
      <c r="C30" s="420"/>
      <c r="D30" s="421" t="s">
        <v>188</v>
      </c>
      <c r="E30" s="336" t="s">
        <v>560</v>
      </c>
      <c r="F30" s="336">
        <v>469.5</v>
      </c>
      <c r="G30" s="336">
        <v>457</v>
      </c>
      <c r="H30" s="336">
        <v>457</v>
      </c>
      <c r="I30" s="336" t="s">
        <v>843</v>
      </c>
      <c r="J30" s="330" t="s">
        <v>927</v>
      </c>
      <c r="K30" s="330">
        <f t="shared" ref="K30" si="15">H30-F30</f>
        <v>-12.5</v>
      </c>
      <c r="L30" s="422">
        <f t="shared" ref="L30" si="16">(F30*-0.7)/100</f>
        <v>-3.2864999999999998</v>
      </c>
      <c r="M30" s="423">
        <f t="shared" ref="M30" si="17">(K30+L30)/F30</f>
        <v>-3.3624068157614484E-2</v>
      </c>
      <c r="N30" s="330" t="s">
        <v>570</v>
      </c>
      <c r="O30" s="424">
        <v>44725</v>
      </c>
      <c r="P30" s="289"/>
      <c r="Q30" s="289"/>
      <c r="R30" s="290" t="s">
        <v>559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61">
        <v>2</v>
      </c>
      <c r="B31" s="362">
        <v>44711</v>
      </c>
      <c r="C31" s="363"/>
      <c r="D31" s="364" t="s">
        <v>205</v>
      </c>
      <c r="E31" s="365" t="s">
        <v>560</v>
      </c>
      <c r="F31" s="365">
        <v>1115</v>
      </c>
      <c r="G31" s="365">
        <v>1079</v>
      </c>
      <c r="H31" s="365">
        <v>1145</v>
      </c>
      <c r="I31" s="365" t="s">
        <v>845</v>
      </c>
      <c r="J31" s="322" t="s">
        <v>573</v>
      </c>
      <c r="K31" s="322">
        <f t="shared" ref="K31" si="18">H31-F31</f>
        <v>30</v>
      </c>
      <c r="L31" s="323">
        <f t="shared" ref="L31" si="19">(F31*-0.7)/100</f>
        <v>-7.8049999999999997</v>
      </c>
      <c r="M31" s="324">
        <f t="shared" ref="M31" si="20">(K31+L31)/F31</f>
        <v>1.9905829596412555E-2</v>
      </c>
      <c r="N31" s="322" t="s">
        <v>558</v>
      </c>
      <c r="O31" s="366">
        <v>44715</v>
      </c>
      <c r="P31" s="289"/>
      <c r="Q31" s="289"/>
      <c r="R31" s="290" t="s">
        <v>559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3</v>
      </c>
      <c r="B32" s="362">
        <v>44713</v>
      </c>
      <c r="C32" s="363"/>
      <c r="D32" s="364" t="s">
        <v>82</v>
      </c>
      <c r="E32" s="365" t="s">
        <v>560</v>
      </c>
      <c r="F32" s="365">
        <v>207</v>
      </c>
      <c r="G32" s="365">
        <v>199</v>
      </c>
      <c r="H32" s="365">
        <v>212.75</v>
      </c>
      <c r="I32" s="365" t="s">
        <v>849</v>
      </c>
      <c r="J32" s="322" t="s">
        <v>858</v>
      </c>
      <c r="K32" s="322">
        <f t="shared" ref="K32:K33" si="21">H32-F32</f>
        <v>5.75</v>
      </c>
      <c r="L32" s="323">
        <f t="shared" ref="L32:L33" si="22">(F32*-0.7)/100</f>
        <v>-1.4489999999999998</v>
      </c>
      <c r="M32" s="324">
        <f t="shared" ref="M32:M33" si="23">(K32+L32)/F32</f>
        <v>2.0777777777777777E-2</v>
      </c>
      <c r="N32" s="322" t="s">
        <v>558</v>
      </c>
      <c r="O32" s="366">
        <v>44714</v>
      </c>
      <c r="P32" s="289"/>
      <c r="Q32" s="289"/>
      <c r="R32" s="290" t="s">
        <v>559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4</v>
      </c>
      <c r="B33" s="334">
        <v>44713</v>
      </c>
      <c r="C33" s="420"/>
      <c r="D33" s="421" t="s">
        <v>117</v>
      </c>
      <c r="E33" s="336" t="s">
        <v>560</v>
      </c>
      <c r="F33" s="336">
        <v>602</v>
      </c>
      <c r="G33" s="336">
        <v>584</v>
      </c>
      <c r="H33" s="336">
        <v>584</v>
      </c>
      <c r="I33" s="336" t="s">
        <v>826</v>
      </c>
      <c r="J33" s="330" t="s">
        <v>938</v>
      </c>
      <c r="K33" s="330">
        <f t="shared" si="21"/>
        <v>-18</v>
      </c>
      <c r="L33" s="422">
        <f t="shared" si="22"/>
        <v>-4.2139999999999995</v>
      </c>
      <c r="M33" s="423">
        <f t="shared" si="23"/>
        <v>-3.6900332225913622E-2</v>
      </c>
      <c r="N33" s="330" t="s">
        <v>570</v>
      </c>
      <c r="O33" s="424">
        <v>44726</v>
      </c>
      <c r="P33" s="289"/>
      <c r="Q33" s="289"/>
      <c r="R33" s="290" t="s">
        <v>559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257" customFormat="1" ht="15" customHeight="1">
      <c r="A34" s="361">
        <v>5</v>
      </c>
      <c r="B34" s="362">
        <v>44714</v>
      </c>
      <c r="C34" s="363"/>
      <c r="D34" s="364" t="s">
        <v>505</v>
      </c>
      <c r="E34" s="365" t="s">
        <v>560</v>
      </c>
      <c r="F34" s="365">
        <v>962.5</v>
      </c>
      <c r="G34" s="365">
        <v>934</v>
      </c>
      <c r="H34" s="365">
        <v>994.5</v>
      </c>
      <c r="I34" s="365" t="s">
        <v>856</v>
      </c>
      <c r="J34" s="322" t="s">
        <v>861</v>
      </c>
      <c r="K34" s="322">
        <f t="shared" ref="K34:K35" si="24">H34-F34</f>
        <v>32</v>
      </c>
      <c r="L34" s="323">
        <f t="shared" ref="L34:L35" si="25">(F34*-0.7)/100</f>
        <v>-6.7374999999999998</v>
      </c>
      <c r="M34" s="324">
        <f t="shared" ref="M34:M35" si="26">(K34+L34)/F34</f>
        <v>2.6246753246753247E-2</v>
      </c>
      <c r="N34" s="322" t="s">
        <v>558</v>
      </c>
      <c r="O34" s="366">
        <v>44715</v>
      </c>
      <c r="P34" s="289"/>
      <c r="Q34" s="289"/>
      <c r="R34" s="290" t="s">
        <v>559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87"/>
      <c r="AJ34" s="280"/>
      <c r="AK34" s="280"/>
      <c r="AL34" s="280"/>
    </row>
    <row r="35" spans="1:38" s="257" customFormat="1" ht="15" customHeight="1">
      <c r="A35" s="419">
        <v>6</v>
      </c>
      <c r="B35" s="334">
        <v>44714</v>
      </c>
      <c r="C35" s="420"/>
      <c r="D35" s="421" t="s">
        <v>68</v>
      </c>
      <c r="E35" s="336" t="s">
        <v>560</v>
      </c>
      <c r="F35" s="336">
        <v>103.4</v>
      </c>
      <c r="G35" s="336">
        <v>100</v>
      </c>
      <c r="H35" s="336">
        <v>100</v>
      </c>
      <c r="I35" s="336" t="s">
        <v>857</v>
      </c>
      <c r="J35" s="330" t="s">
        <v>967</v>
      </c>
      <c r="K35" s="330">
        <f t="shared" si="24"/>
        <v>-3.4000000000000057</v>
      </c>
      <c r="L35" s="422">
        <f t="shared" si="25"/>
        <v>-0.7238</v>
      </c>
      <c r="M35" s="423">
        <f t="shared" si="26"/>
        <v>-3.9882011605415914E-2</v>
      </c>
      <c r="N35" s="330" t="s">
        <v>570</v>
      </c>
      <c r="O35" s="424">
        <v>44728</v>
      </c>
      <c r="P35" s="289"/>
      <c r="Q35" s="289"/>
      <c r="R35" s="290" t="s">
        <v>559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87"/>
      <c r="AJ35" s="280"/>
      <c r="AK35" s="280"/>
      <c r="AL35" s="280"/>
    </row>
    <row r="36" spans="1:38" s="380" customFormat="1" ht="15" customHeight="1">
      <c r="A36" s="419">
        <v>7</v>
      </c>
      <c r="B36" s="334">
        <v>44714</v>
      </c>
      <c r="C36" s="420"/>
      <c r="D36" s="421" t="s">
        <v>55</v>
      </c>
      <c r="E36" s="336" t="s">
        <v>560</v>
      </c>
      <c r="F36" s="336">
        <v>143.5</v>
      </c>
      <c r="G36" s="336">
        <v>139.69999999999999</v>
      </c>
      <c r="H36" s="336">
        <v>139.69999999999999</v>
      </c>
      <c r="I36" s="336">
        <v>150</v>
      </c>
      <c r="J36" s="330" t="s">
        <v>867</v>
      </c>
      <c r="K36" s="330">
        <f t="shared" ref="K36:K38" si="27">H36-F36</f>
        <v>-3.8000000000000114</v>
      </c>
      <c r="L36" s="422">
        <f t="shared" ref="L36:L38" si="28">(F36*-0.7)/100</f>
        <v>-1.0044999999999999</v>
      </c>
      <c r="M36" s="423">
        <f t="shared" ref="M36:M38" si="29">(K36+L36)/F36</f>
        <v>-3.3480836236933875E-2</v>
      </c>
      <c r="N36" s="330" t="s">
        <v>570</v>
      </c>
      <c r="O36" s="424">
        <v>44718</v>
      </c>
      <c r="P36" s="289"/>
      <c r="Q36" s="289"/>
      <c r="R36" s="290" t="s">
        <v>559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78"/>
      <c r="AJ36" s="379"/>
      <c r="AK36" s="379"/>
      <c r="AL36" s="379"/>
    </row>
    <row r="37" spans="1:38" s="393" customFormat="1" ht="15" customHeight="1">
      <c r="A37" s="425">
        <v>8</v>
      </c>
      <c r="B37" s="426">
        <v>44719</v>
      </c>
      <c r="C37" s="427"/>
      <c r="D37" s="428" t="s">
        <v>396</v>
      </c>
      <c r="E37" s="429" t="s">
        <v>560</v>
      </c>
      <c r="F37" s="429">
        <v>179.5</v>
      </c>
      <c r="G37" s="429">
        <v>174</v>
      </c>
      <c r="H37" s="429">
        <v>185.5</v>
      </c>
      <c r="I37" s="429" t="s">
        <v>877</v>
      </c>
      <c r="J37" s="322" t="s">
        <v>901</v>
      </c>
      <c r="K37" s="322">
        <f t="shared" si="27"/>
        <v>6</v>
      </c>
      <c r="L37" s="323">
        <f t="shared" si="28"/>
        <v>-1.2565</v>
      </c>
      <c r="M37" s="324">
        <f t="shared" si="29"/>
        <v>2.6426183844011141E-2</v>
      </c>
      <c r="N37" s="430" t="s">
        <v>558</v>
      </c>
      <c r="O37" s="431">
        <v>44721</v>
      </c>
      <c r="P37" s="289"/>
      <c r="Q37" s="289"/>
      <c r="R37" s="290" t="s">
        <v>559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9</v>
      </c>
      <c r="B38" s="471">
        <v>44719</v>
      </c>
      <c r="C38" s="472"/>
      <c r="D38" s="473" t="s">
        <v>145</v>
      </c>
      <c r="E38" s="474" t="s">
        <v>560</v>
      </c>
      <c r="F38" s="474">
        <v>1588</v>
      </c>
      <c r="G38" s="474">
        <v>1535</v>
      </c>
      <c r="H38" s="474">
        <v>1535</v>
      </c>
      <c r="I38" s="474" t="s">
        <v>878</v>
      </c>
      <c r="J38" s="330" t="s">
        <v>970</v>
      </c>
      <c r="K38" s="330">
        <f t="shared" si="27"/>
        <v>-53</v>
      </c>
      <c r="L38" s="422">
        <f t="shared" si="28"/>
        <v>-11.116</v>
      </c>
      <c r="M38" s="423">
        <f t="shared" si="29"/>
        <v>-4.0375314861460954E-2</v>
      </c>
      <c r="N38" s="330" t="s">
        <v>570</v>
      </c>
      <c r="O38" s="424">
        <v>44728</v>
      </c>
      <c r="P38" s="289"/>
      <c r="Q38" s="289"/>
      <c r="R38" s="290" t="s">
        <v>559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393" customFormat="1" ht="15" customHeight="1">
      <c r="A39" s="470">
        <v>10</v>
      </c>
      <c r="B39" s="471">
        <v>44720</v>
      </c>
      <c r="C39" s="472"/>
      <c r="D39" s="473" t="s">
        <v>496</v>
      </c>
      <c r="E39" s="474" t="s">
        <v>560</v>
      </c>
      <c r="F39" s="474">
        <v>484</v>
      </c>
      <c r="G39" s="474">
        <v>470</v>
      </c>
      <c r="H39" s="474">
        <v>470</v>
      </c>
      <c r="I39" s="474" t="s">
        <v>897</v>
      </c>
      <c r="J39" s="330" t="s">
        <v>990</v>
      </c>
      <c r="K39" s="330">
        <f t="shared" ref="K39" si="30">H39-F39</f>
        <v>-14</v>
      </c>
      <c r="L39" s="422">
        <f t="shared" ref="L39" si="31">(F39*-0.7)/100</f>
        <v>-3.3879999999999995</v>
      </c>
      <c r="M39" s="423">
        <f t="shared" ref="M39" si="32">(K39+L39)/F39</f>
        <v>-3.5925619834710737E-2</v>
      </c>
      <c r="N39" s="330" t="s">
        <v>570</v>
      </c>
      <c r="O39" s="424">
        <v>44729</v>
      </c>
      <c r="P39" s="289"/>
      <c r="Q39" s="289"/>
      <c r="R39" s="290" t="s">
        <v>559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394"/>
      <c r="AI39" s="394"/>
      <c r="AJ39" s="394"/>
      <c r="AK39" s="394"/>
      <c r="AL39" s="394"/>
    </row>
    <row r="40" spans="1:38" s="393" customFormat="1" ht="15" customHeight="1">
      <c r="A40" s="470">
        <v>11</v>
      </c>
      <c r="B40" s="475">
        <v>44722</v>
      </c>
      <c r="C40" s="472"/>
      <c r="D40" s="473" t="s">
        <v>396</v>
      </c>
      <c r="E40" s="474" t="s">
        <v>560</v>
      </c>
      <c r="F40" s="474">
        <v>180.5</v>
      </c>
      <c r="G40" s="474">
        <v>174.5</v>
      </c>
      <c r="H40" s="474">
        <v>174.5</v>
      </c>
      <c r="I40" s="474" t="s">
        <v>921</v>
      </c>
      <c r="J40" s="330" t="s">
        <v>968</v>
      </c>
      <c r="K40" s="330">
        <f t="shared" ref="K40" si="33">H40-F40</f>
        <v>-6</v>
      </c>
      <c r="L40" s="422">
        <f t="shared" ref="L40" si="34">(F40*-0.7)/100</f>
        <v>-1.2634999999999998</v>
      </c>
      <c r="M40" s="423">
        <f t="shared" ref="M40" si="35">(K40+L40)/F40</f>
        <v>-4.0240997229916899E-2</v>
      </c>
      <c r="N40" s="330" t="s">
        <v>570</v>
      </c>
      <c r="O40" s="424">
        <v>44728</v>
      </c>
      <c r="P40" s="289"/>
      <c r="Q40" s="289"/>
      <c r="R40" s="290" t="s">
        <v>559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394"/>
      <c r="AI40" s="394"/>
      <c r="AJ40" s="394"/>
      <c r="AK40" s="394"/>
      <c r="AL40" s="394"/>
    </row>
    <row r="41" spans="1:38" s="436" customFormat="1" ht="15" customHeight="1">
      <c r="A41" s="437">
        <v>12</v>
      </c>
      <c r="B41" s="438">
        <v>44725</v>
      </c>
      <c r="C41" s="439"/>
      <c r="D41" s="440" t="s">
        <v>136</v>
      </c>
      <c r="E41" s="441" t="s">
        <v>560</v>
      </c>
      <c r="F41" s="441">
        <v>624.5</v>
      </c>
      <c r="G41" s="441">
        <v>605</v>
      </c>
      <c r="H41" s="441">
        <v>627.5</v>
      </c>
      <c r="I41" s="441" t="s">
        <v>928</v>
      </c>
      <c r="J41" s="442" t="s">
        <v>929</v>
      </c>
      <c r="K41" s="442">
        <f t="shared" ref="K41:K43" si="36">H41-F41</f>
        <v>3</v>
      </c>
      <c r="L41" s="443">
        <f>(F41*-0.07)/100</f>
        <v>-0.43715000000000004</v>
      </c>
      <c r="M41" s="444">
        <f t="shared" ref="M41:M43" si="37">(K41+L41)/F41</f>
        <v>4.1038430744595681E-3</v>
      </c>
      <c r="N41" s="445" t="s">
        <v>680</v>
      </c>
      <c r="O41" s="446">
        <v>44725</v>
      </c>
      <c r="P41" s="289"/>
      <c r="Q41" s="289"/>
      <c r="R41" s="290" t="s">
        <v>559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13</v>
      </c>
      <c r="B42" s="475">
        <v>44725</v>
      </c>
      <c r="C42" s="472"/>
      <c r="D42" s="473" t="s">
        <v>113</v>
      </c>
      <c r="E42" s="474" t="s">
        <v>560</v>
      </c>
      <c r="F42" s="474">
        <v>995</v>
      </c>
      <c r="G42" s="474">
        <v>968</v>
      </c>
      <c r="H42" s="474">
        <v>968</v>
      </c>
      <c r="I42" s="474" t="s">
        <v>930</v>
      </c>
      <c r="J42" s="330" t="s">
        <v>984</v>
      </c>
      <c r="K42" s="330">
        <f t="shared" si="36"/>
        <v>-27</v>
      </c>
      <c r="L42" s="422">
        <f t="shared" ref="L42" si="38">(F42*-0.7)/100</f>
        <v>-6.9649999999999999</v>
      </c>
      <c r="M42" s="423">
        <f t="shared" si="37"/>
        <v>-3.4135678391959801E-2</v>
      </c>
      <c r="N42" s="330" t="s">
        <v>570</v>
      </c>
      <c r="O42" s="424">
        <v>44729</v>
      </c>
      <c r="P42" s="289"/>
      <c r="Q42" s="289"/>
      <c r="R42" s="290" t="s">
        <v>559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70">
        <v>14</v>
      </c>
      <c r="B43" s="475">
        <v>44725</v>
      </c>
      <c r="C43" s="472"/>
      <c r="D43" s="473" t="s">
        <v>71</v>
      </c>
      <c r="E43" s="474" t="s">
        <v>560</v>
      </c>
      <c r="F43" s="474">
        <v>240</v>
      </c>
      <c r="G43" s="474">
        <v>233</v>
      </c>
      <c r="H43" s="474">
        <v>233</v>
      </c>
      <c r="I43" s="474" t="s">
        <v>931</v>
      </c>
      <c r="J43" s="330" t="s">
        <v>969</v>
      </c>
      <c r="K43" s="330">
        <f t="shared" si="36"/>
        <v>-7</v>
      </c>
      <c r="L43" s="422">
        <f>(F43*-0.7)/100</f>
        <v>-1.68</v>
      </c>
      <c r="M43" s="423">
        <f t="shared" si="37"/>
        <v>-3.6166666666666666E-2</v>
      </c>
      <c r="N43" s="330" t="s">
        <v>570</v>
      </c>
      <c r="O43" s="424">
        <v>44732</v>
      </c>
      <c r="P43" s="289"/>
      <c r="Q43" s="289"/>
      <c r="R43" s="290" t="s">
        <v>559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70">
        <v>15</v>
      </c>
      <c r="B44" s="475">
        <v>44726</v>
      </c>
      <c r="C44" s="472"/>
      <c r="D44" s="473" t="s">
        <v>136</v>
      </c>
      <c r="E44" s="474" t="s">
        <v>560</v>
      </c>
      <c r="F44" s="474">
        <v>626</v>
      </c>
      <c r="G44" s="474">
        <v>605</v>
      </c>
      <c r="H44" s="474">
        <v>605</v>
      </c>
      <c r="I44" s="474" t="s">
        <v>928</v>
      </c>
      <c r="J44" s="330" t="s">
        <v>969</v>
      </c>
      <c r="K44" s="330">
        <f t="shared" ref="K44" si="39">H44-F44</f>
        <v>-21</v>
      </c>
      <c r="L44" s="422">
        <f t="shared" ref="L44" si="40">(F44*-0.7)/100</f>
        <v>-4.3819999999999997</v>
      </c>
      <c r="M44" s="423">
        <f t="shared" ref="M44" si="41">(K44+L44)/F44</f>
        <v>-4.0546325878594247E-2</v>
      </c>
      <c r="N44" s="330" t="s">
        <v>570</v>
      </c>
      <c r="O44" s="424">
        <v>44728</v>
      </c>
      <c r="P44" s="289"/>
      <c r="Q44" s="289"/>
      <c r="R44" s="290" t="s">
        <v>559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25">
        <v>16</v>
      </c>
      <c r="B45" s="469">
        <v>44727</v>
      </c>
      <c r="C45" s="427"/>
      <c r="D45" s="428" t="s">
        <v>295</v>
      </c>
      <c r="E45" s="429" t="s">
        <v>560</v>
      </c>
      <c r="F45" s="429">
        <v>224</v>
      </c>
      <c r="G45" s="429">
        <v>217</v>
      </c>
      <c r="H45" s="429">
        <v>229.5</v>
      </c>
      <c r="I45" s="429" t="s">
        <v>958</v>
      </c>
      <c r="J45" s="322" t="s">
        <v>959</v>
      </c>
      <c r="K45" s="322">
        <f t="shared" ref="K45" si="42">H45-F45</f>
        <v>5.5</v>
      </c>
      <c r="L45" s="323">
        <f>(F45*-0.07)/100</f>
        <v>-0.15680000000000002</v>
      </c>
      <c r="M45" s="324">
        <f t="shared" ref="M45" si="43">(K45+L45)/F45</f>
        <v>2.3853571428571429E-2</v>
      </c>
      <c r="N45" s="430" t="s">
        <v>558</v>
      </c>
      <c r="O45" s="431">
        <v>44727</v>
      </c>
      <c r="P45" s="289"/>
      <c r="Q45" s="289"/>
      <c r="R45" s="290" t="s">
        <v>559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425">
        <v>17</v>
      </c>
      <c r="B46" s="469">
        <v>44727</v>
      </c>
      <c r="C46" s="427"/>
      <c r="D46" s="428" t="s">
        <v>421</v>
      </c>
      <c r="E46" s="429" t="s">
        <v>560</v>
      </c>
      <c r="F46" s="429">
        <v>364</v>
      </c>
      <c r="G46" s="429">
        <v>353</v>
      </c>
      <c r="H46" s="429">
        <v>372.5</v>
      </c>
      <c r="I46" s="429" t="s">
        <v>960</v>
      </c>
      <c r="J46" s="322" t="s">
        <v>961</v>
      </c>
      <c r="K46" s="322">
        <f t="shared" ref="K46:K47" si="44">H46-F46</f>
        <v>8.5</v>
      </c>
      <c r="L46" s="323">
        <f>(F46*-0.07)/100</f>
        <v>-0.25480000000000003</v>
      </c>
      <c r="M46" s="324">
        <f t="shared" ref="M46:M47" si="45">(K46+L46)/F46</f>
        <v>2.2651648351648353E-2</v>
      </c>
      <c r="N46" s="430" t="s">
        <v>558</v>
      </c>
      <c r="O46" s="431">
        <v>44727</v>
      </c>
      <c r="P46" s="289"/>
      <c r="Q46" s="289"/>
      <c r="R46" s="290" t="s">
        <v>559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18</v>
      </c>
      <c r="B47" s="475">
        <v>44728</v>
      </c>
      <c r="C47" s="472"/>
      <c r="D47" s="473" t="s">
        <v>342</v>
      </c>
      <c r="E47" s="474" t="s">
        <v>560</v>
      </c>
      <c r="F47" s="474">
        <v>706</v>
      </c>
      <c r="G47" s="474">
        <v>685</v>
      </c>
      <c r="H47" s="474">
        <v>685</v>
      </c>
      <c r="I47" s="474" t="s">
        <v>982</v>
      </c>
      <c r="J47" s="330" t="s">
        <v>969</v>
      </c>
      <c r="K47" s="330">
        <f t="shared" si="44"/>
        <v>-21</v>
      </c>
      <c r="L47" s="422">
        <f>(F47*-0.07)/100</f>
        <v>-0.49420000000000003</v>
      </c>
      <c r="M47" s="423">
        <f t="shared" si="45"/>
        <v>-3.0445042492917847E-2</v>
      </c>
      <c r="N47" s="330" t="s">
        <v>570</v>
      </c>
      <c r="O47" s="424">
        <v>44732</v>
      </c>
      <c r="P47" s="289"/>
      <c r="Q47" s="289"/>
      <c r="R47" s="290" t="s">
        <v>559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381">
        <v>19</v>
      </c>
      <c r="B48" s="432">
        <v>44732</v>
      </c>
      <c r="C48" s="383"/>
      <c r="D48" s="384" t="s">
        <v>61</v>
      </c>
      <c r="E48" s="385" t="s">
        <v>560</v>
      </c>
      <c r="F48" s="385" t="s">
        <v>991</v>
      </c>
      <c r="G48" s="385">
        <v>615</v>
      </c>
      <c r="H48" s="385"/>
      <c r="I48" s="385" t="s">
        <v>992</v>
      </c>
      <c r="J48" s="386" t="s">
        <v>561</v>
      </c>
      <c r="K48" s="386"/>
      <c r="L48" s="387"/>
      <c r="M48" s="388"/>
      <c r="N48" s="386"/>
      <c r="O48" s="389"/>
      <c r="P48" s="289"/>
      <c r="Q48" s="289"/>
      <c r="R48" s="290" t="s">
        <v>559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70">
        <v>20</v>
      </c>
      <c r="B49" s="475">
        <v>44732</v>
      </c>
      <c r="C49" s="472"/>
      <c r="D49" s="473" t="s">
        <v>396</v>
      </c>
      <c r="E49" s="474" t="s">
        <v>560</v>
      </c>
      <c r="F49" s="474">
        <v>172.5</v>
      </c>
      <c r="G49" s="474">
        <v>168</v>
      </c>
      <c r="H49" s="474">
        <v>168</v>
      </c>
      <c r="I49" s="474" t="s">
        <v>993</v>
      </c>
      <c r="J49" s="330" t="s">
        <v>995</v>
      </c>
      <c r="K49" s="330">
        <f t="shared" ref="K49" si="46">H49-F49</f>
        <v>-4.5</v>
      </c>
      <c r="L49" s="422">
        <f>(F49*-0.07)/100</f>
        <v>-0.12075000000000001</v>
      </c>
      <c r="M49" s="423">
        <f t="shared" ref="M49" si="47">(K49+L49)/F49</f>
        <v>-2.6786956521739132E-2</v>
      </c>
      <c r="N49" s="330" t="s">
        <v>570</v>
      </c>
      <c r="O49" s="424">
        <v>44732</v>
      </c>
      <c r="P49" s="289"/>
      <c r="Q49" s="289"/>
      <c r="R49" s="290" t="s">
        <v>559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25">
        <v>21</v>
      </c>
      <c r="B50" s="469">
        <v>44732</v>
      </c>
      <c r="C50" s="427"/>
      <c r="D50" s="428" t="s">
        <v>124</v>
      </c>
      <c r="E50" s="429" t="s">
        <v>560</v>
      </c>
      <c r="F50" s="429">
        <v>680</v>
      </c>
      <c r="G50" s="429">
        <v>662</v>
      </c>
      <c r="H50" s="429">
        <v>687.5</v>
      </c>
      <c r="I50" s="429" t="s">
        <v>994</v>
      </c>
      <c r="J50" s="322" t="s">
        <v>895</v>
      </c>
      <c r="K50" s="322">
        <f t="shared" ref="K50" si="48">H50-F50</f>
        <v>7.5</v>
      </c>
      <c r="L50" s="323">
        <f>(F50*-0.07)/100</f>
        <v>-0.47600000000000003</v>
      </c>
      <c r="M50" s="324">
        <f t="shared" ref="M50" si="49">(K50+L50)/F50</f>
        <v>1.0329411764705882E-2</v>
      </c>
      <c r="N50" s="430" t="s">
        <v>558</v>
      </c>
      <c r="O50" s="431">
        <v>44732</v>
      </c>
      <c r="P50" s="289"/>
      <c r="Q50" s="289"/>
      <c r="R50" s="290" t="s">
        <v>559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25">
        <v>22</v>
      </c>
      <c r="B51" s="469">
        <v>44733</v>
      </c>
      <c r="C51" s="427"/>
      <c r="D51" s="428" t="s">
        <v>295</v>
      </c>
      <c r="E51" s="429" t="s">
        <v>560</v>
      </c>
      <c r="F51" s="429">
        <v>199.5</v>
      </c>
      <c r="G51" s="429">
        <v>193</v>
      </c>
      <c r="H51" s="429">
        <v>204.5</v>
      </c>
      <c r="I51" s="429" t="s">
        <v>1006</v>
      </c>
      <c r="J51" s="453" t="s">
        <v>964</v>
      </c>
      <c r="K51" s="453">
        <f t="shared" ref="K51:K53" si="50">H51-F51</f>
        <v>5</v>
      </c>
      <c r="L51" s="476">
        <f>(F51*-0.07)/100</f>
        <v>-0.13965000000000002</v>
      </c>
      <c r="M51" s="477">
        <f t="shared" ref="M51:M53" si="51">(K51+L51)/F51</f>
        <v>2.4362656641604013E-2</v>
      </c>
      <c r="N51" s="478" t="s">
        <v>558</v>
      </c>
      <c r="O51" s="479">
        <v>44733</v>
      </c>
      <c r="P51" s="289"/>
      <c r="Q51" s="289"/>
      <c r="R51" s="290" t="s">
        <v>835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437">
        <v>23</v>
      </c>
      <c r="B52" s="438">
        <v>44733</v>
      </c>
      <c r="C52" s="439"/>
      <c r="D52" s="440" t="s">
        <v>149</v>
      </c>
      <c r="E52" s="441" t="s">
        <v>560</v>
      </c>
      <c r="F52" s="441">
        <v>997</v>
      </c>
      <c r="G52" s="441">
        <v>968</v>
      </c>
      <c r="H52" s="441">
        <v>999</v>
      </c>
      <c r="I52" s="441" t="s">
        <v>930</v>
      </c>
      <c r="J52" s="417" t="s">
        <v>1008</v>
      </c>
      <c r="K52" s="417">
        <f t="shared" si="50"/>
        <v>2</v>
      </c>
      <c r="L52" s="480">
        <f>(F52*-0.07)/100</f>
        <v>-0.69790000000000008</v>
      </c>
      <c r="M52" s="481">
        <f t="shared" si="51"/>
        <v>1.3060180541624874E-3</v>
      </c>
      <c r="N52" s="417" t="s">
        <v>680</v>
      </c>
      <c r="O52" s="446">
        <v>44733</v>
      </c>
      <c r="P52" s="289"/>
      <c r="Q52" s="289"/>
      <c r="R52" s="290" t="s">
        <v>559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425">
        <v>24</v>
      </c>
      <c r="B53" s="469">
        <v>44733</v>
      </c>
      <c r="C53" s="427"/>
      <c r="D53" s="428" t="s">
        <v>325</v>
      </c>
      <c r="E53" s="429" t="s">
        <v>560</v>
      </c>
      <c r="F53" s="429">
        <v>658</v>
      </c>
      <c r="G53" s="429">
        <v>640</v>
      </c>
      <c r="H53" s="429">
        <v>677.5</v>
      </c>
      <c r="I53" s="429" t="s">
        <v>1007</v>
      </c>
      <c r="J53" s="322" t="s">
        <v>1035</v>
      </c>
      <c r="K53" s="322">
        <f t="shared" si="50"/>
        <v>19.5</v>
      </c>
      <c r="L53" s="323">
        <f t="shared" ref="L53" si="52">(F53*-0.7)/100</f>
        <v>-4.6059999999999999</v>
      </c>
      <c r="M53" s="324">
        <f t="shared" si="51"/>
        <v>2.2635258358662615E-2</v>
      </c>
      <c r="N53" s="322" t="s">
        <v>558</v>
      </c>
      <c r="O53" s="479">
        <v>44735</v>
      </c>
      <c r="P53" s="289"/>
      <c r="Q53" s="289"/>
      <c r="R53" s="290" t="s">
        <v>835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425">
        <v>25</v>
      </c>
      <c r="B54" s="469">
        <v>44734</v>
      </c>
      <c r="C54" s="427"/>
      <c r="D54" s="428" t="s">
        <v>371</v>
      </c>
      <c r="E54" s="429" t="s">
        <v>560</v>
      </c>
      <c r="F54" s="429">
        <v>577</v>
      </c>
      <c r="G54" s="429">
        <v>560</v>
      </c>
      <c r="H54" s="429">
        <v>606</v>
      </c>
      <c r="I54" s="429">
        <v>600</v>
      </c>
      <c r="J54" s="322" t="s">
        <v>1062</v>
      </c>
      <c r="K54" s="322">
        <f t="shared" ref="K54" si="53">H54-F54</f>
        <v>29</v>
      </c>
      <c r="L54" s="323">
        <f t="shared" ref="L54" si="54">(F54*-0.7)/100</f>
        <v>-4.0389999999999997</v>
      </c>
      <c r="M54" s="324">
        <f t="shared" ref="M54" si="55">(K54+L54)/F54</f>
        <v>4.3259965337954939E-2</v>
      </c>
      <c r="N54" s="322" t="s">
        <v>558</v>
      </c>
      <c r="O54" s="479">
        <v>44739</v>
      </c>
      <c r="P54" s="289"/>
      <c r="Q54" s="289"/>
      <c r="R54" s="290" t="s">
        <v>559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425">
        <v>26</v>
      </c>
      <c r="B55" s="469">
        <v>44734</v>
      </c>
      <c r="C55" s="427"/>
      <c r="D55" s="428" t="s">
        <v>209</v>
      </c>
      <c r="E55" s="429" t="s">
        <v>560</v>
      </c>
      <c r="F55" s="429">
        <v>620</v>
      </c>
      <c r="G55" s="429">
        <v>600</v>
      </c>
      <c r="H55" s="429">
        <v>640</v>
      </c>
      <c r="I55" s="429" t="s">
        <v>1021</v>
      </c>
      <c r="J55" s="322" t="s">
        <v>894</v>
      </c>
      <c r="K55" s="322">
        <f t="shared" ref="K55:K56" si="56">H55-F55</f>
        <v>20</v>
      </c>
      <c r="L55" s="323">
        <f t="shared" ref="L55:L56" si="57">(F55*-0.7)/100</f>
        <v>-4.34</v>
      </c>
      <c r="M55" s="324">
        <f t="shared" ref="M55:M56" si="58">(K55+L55)/F55</f>
        <v>2.5258064516129032E-2</v>
      </c>
      <c r="N55" s="322" t="s">
        <v>558</v>
      </c>
      <c r="O55" s="479">
        <v>44736</v>
      </c>
      <c r="P55" s="289"/>
      <c r="Q55" s="289"/>
      <c r="R55" s="290" t="s">
        <v>559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425">
        <v>27</v>
      </c>
      <c r="B56" s="469">
        <v>44734</v>
      </c>
      <c r="C56" s="427"/>
      <c r="D56" s="428" t="s">
        <v>467</v>
      </c>
      <c r="E56" s="429" t="s">
        <v>560</v>
      </c>
      <c r="F56" s="429">
        <v>117</v>
      </c>
      <c r="G56" s="429">
        <v>113.5</v>
      </c>
      <c r="H56" s="429">
        <v>121.5</v>
      </c>
      <c r="I56" s="429" t="s">
        <v>1022</v>
      </c>
      <c r="J56" s="322" t="s">
        <v>942</v>
      </c>
      <c r="K56" s="322">
        <f t="shared" si="56"/>
        <v>4.5</v>
      </c>
      <c r="L56" s="323">
        <f t="shared" si="57"/>
        <v>-0.81899999999999995</v>
      </c>
      <c r="M56" s="324">
        <f t="shared" si="58"/>
        <v>3.1461538461538464E-2</v>
      </c>
      <c r="N56" s="322" t="s">
        <v>558</v>
      </c>
      <c r="O56" s="479">
        <v>44736</v>
      </c>
      <c r="P56" s="289"/>
      <c r="Q56" s="289"/>
      <c r="R56" s="290" t="s">
        <v>559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436" customFormat="1" ht="15" customHeight="1">
      <c r="A57" s="381">
        <v>28</v>
      </c>
      <c r="B57" s="432">
        <v>44739</v>
      </c>
      <c r="C57" s="383"/>
      <c r="D57" s="384" t="s">
        <v>169</v>
      </c>
      <c r="E57" s="385" t="s">
        <v>862</v>
      </c>
      <c r="F57" s="385" t="s">
        <v>1063</v>
      </c>
      <c r="G57" s="385">
        <v>142</v>
      </c>
      <c r="H57" s="385"/>
      <c r="I57" s="385" t="s">
        <v>1064</v>
      </c>
      <c r="J57" s="284" t="s">
        <v>561</v>
      </c>
      <c r="K57" s="284"/>
      <c r="L57" s="285"/>
      <c r="M57" s="286"/>
      <c r="N57" s="284"/>
      <c r="O57" s="308"/>
      <c r="P57" s="289"/>
      <c r="Q57" s="289"/>
      <c r="R57" s="290" t="s">
        <v>835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433"/>
      <c r="AI57" s="434"/>
      <c r="AJ57" s="435"/>
      <c r="AK57" s="435"/>
      <c r="AL57" s="435"/>
    </row>
    <row r="58" spans="1:38" s="436" customFormat="1" ht="15" customHeight="1">
      <c r="A58" s="425">
        <v>29</v>
      </c>
      <c r="B58" s="469">
        <v>44740</v>
      </c>
      <c r="C58" s="427"/>
      <c r="D58" s="428" t="s">
        <v>325</v>
      </c>
      <c r="E58" s="429" t="s">
        <v>560</v>
      </c>
      <c r="F58" s="429">
        <v>720</v>
      </c>
      <c r="G58" s="429">
        <v>698</v>
      </c>
      <c r="H58" s="429">
        <v>734</v>
      </c>
      <c r="I58" s="429" t="s">
        <v>1080</v>
      </c>
      <c r="J58" s="453" t="s">
        <v>908</v>
      </c>
      <c r="K58" s="453">
        <f t="shared" ref="K58" si="59">H58-F58</f>
        <v>14</v>
      </c>
      <c r="L58" s="476">
        <f>(F58*-0.07)/100</f>
        <v>-0.504</v>
      </c>
      <c r="M58" s="477">
        <f t="shared" ref="M58" si="60">(K58+L58)/F58</f>
        <v>1.8744444444444446E-2</v>
      </c>
      <c r="N58" s="478" t="s">
        <v>558</v>
      </c>
      <c r="O58" s="479">
        <v>44740</v>
      </c>
      <c r="P58" s="289"/>
      <c r="Q58" s="289"/>
      <c r="R58" s="290" t="s">
        <v>559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433"/>
      <c r="AI58" s="434"/>
      <c r="AJ58" s="435"/>
      <c r="AK58" s="435"/>
      <c r="AL58" s="435"/>
    </row>
    <row r="59" spans="1:38" s="436" customFormat="1" ht="15" customHeight="1">
      <c r="A59" s="381">
        <v>30</v>
      </c>
      <c r="B59" s="432">
        <v>44740</v>
      </c>
      <c r="C59" s="383"/>
      <c r="D59" s="384" t="s">
        <v>371</v>
      </c>
      <c r="E59" s="385" t="s">
        <v>560</v>
      </c>
      <c r="F59" s="385" t="s">
        <v>1083</v>
      </c>
      <c r="G59" s="385">
        <v>580</v>
      </c>
      <c r="H59" s="385"/>
      <c r="I59" s="385" t="s">
        <v>1084</v>
      </c>
      <c r="J59" s="284" t="s">
        <v>561</v>
      </c>
      <c r="K59" s="284"/>
      <c r="L59" s="285"/>
      <c r="M59" s="286"/>
      <c r="N59" s="284"/>
      <c r="O59" s="308"/>
      <c r="P59" s="289"/>
      <c r="Q59" s="289"/>
      <c r="R59" s="290" t="s">
        <v>559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433"/>
      <c r="AI59" s="434"/>
      <c r="AJ59" s="435"/>
      <c r="AK59" s="435"/>
      <c r="AL59" s="435"/>
    </row>
    <row r="60" spans="1:38" s="436" customFormat="1" ht="15" customHeight="1">
      <c r="A60" s="381"/>
      <c r="B60" s="432">
        <v>44741</v>
      </c>
      <c r="C60" s="383"/>
      <c r="D60" s="384" t="s">
        <v>125</v>
      </c>
      <c r="E60" s="385" t="s">
        <v>560</v>
      </c>
      <c r="F60" s="385" t="s">
        <v>1095</v>
      </c>
      <c r="G60" s="385">
        <v>1085</v>
      </c>
      <c r="H60" s="385"/>
      <c r="I60" s="385" t="s">
        <v>845</v>
      </c>
      <c r="J60" s="284" t="s">
        <v>561</v>
      </c>
      <c r="K60" s="284"/>
      <c r="L60" s="285"/>
      <c r="M60" s="286"/>
      <c r="N60" s="284"/>
      <c r="O60" s="308"/>
      <c r="P60" s="289"/>
      <c r="Q60" s="289"/>
      <c r="R60" s="29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433"/>
      <c r="AI60" s="434"/>
      <c r="AJ60" s="435"/>
      <c r="AK60" s="435"/>
      <c r="AL60" s="435"/>
    </row>
    <row r="61" spans="1:38" s="436" customFormat="1" ht="15" customHeight="1">
      <c r="A61" s="381"/>
      <c r="B61" s="432"/>
      <c r="C61" s="383"/>
      <c r="D61" s="384"/>
      <c r="E61" s="385"/>
      <c r="F61" s="385"/>
      <c r="G61" s="385"/>
      <c r="H61" s="385"/>
      <c r="I61" s="385"/>
      <c r="J61" s="284"/>
      <c r="K61" s="284"/>
      <c r="L61" s="285"/>
      <c r="M61" s="286"/>
      <c r="N61" s="284"/>
      <c r="O61" s="308"/>
      <c r="P61" s="289"/>
      <c r="Q61" s="289"/>
      <c r="R61" s="29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433"/>
      <c r="AI61" s="434"/>
      <c r="AJ61" s="435"/>
      <c r="AK61" s="435"/>
      <c r="AL61" s="435"/>
    </row>
    <row r="62" spans="1:38" s="392" customFormat="1" ht="15" customHeight="1">
      <c r="A62" s="381"/>
      <c r="B62" s="382"/>
      <c r="C62" s="383"/>
      <c r="D62" s="384"/>
      <c r="E62" s="385"/>
      <c r="F62" s="385"/>
      <c r="G62" s="385"/>
      <c r="H62" s="385"/>
      <c r="I62" s="385"/>
      <c r="J62" s="284"/>
      <c r="K62" s="284"/>
      <c r="L62" s="285"/>
      <c r="M62" s="286"/>
      <c r="N62" s="284"/>
      <c r="O62" s="308"/>
      <c r="P62" s="289"/>
      <c r="Q62" s="289"/>
      <c r="R62" s="290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90"/>
      <c r="AJ62" s="391"/>
      <c r="AK62" s="391"/>
      <c r="AL62" s="391"/>
    </row>
    <row r="63" spans="1:38" ht="15" customHeight="1">
      <c r="A63" s="292"/>
      <c r="B63" s="293"/>
      <c r="C63" s="294"/>
      <c r="D63" s="295"/>
      <c r="E63" s="296"/>
      <c r="F63" s="296"/>
      <c r="G63" s="296"/>
      <c r="H63" s="296"/>
      <c r="I63" s="296"/>
      <c r="J63" s="297"/>
      <c r="K63" s="297"/>
      <c r="L63" s="298"/>
      <c r="M63" s="299"/>
      <c r="N63" s="297"/>
      <c r="O63" s="300"/>
      <c r="P63" s="289"/>
      <c r="Q63" s="289"/>
      <c r="R63" s="290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1"/>
      <c r="AI63" s="1"/>
      <c r="AJ63" s="1"/>
      <c r="AK63" s="1"/>
      <c r="AL63" s="1"/>
    </row>
    <row r="64" spans="1:38" ht="44.25" customHeight="1">
      <c r="A64" s="119" t="s">
        <v>562</v>
      </c>
      <c r="B64" s="142"/>
      <c r="C64" s="142"/>
      <c r="D64" s="1"/>
      <c r="E64" s="6"/>
      <c r="F64" s="6"/>
      <c r="G64" s="6"/>
      <c r="H64" s="6" t="s">
        <v>574</v>
      </c>
      <c r="I64" s="6"/>
      <c r="J64" s="6"/>
      <c r="K64" s="115"/>
      <c r="L64" s="144"/>
      <c r="M64" s="115"/>
      <c r="N64" s="116"/>
      <c r="O64" s="11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83"/>
      <c r="AD64" s="283"/>
      <c r="AE64" s="283"/>
      <c r="AF64" s="283"/>
      <c r="AG64" s="283"/>
      <c r="AH64" s="283"/>
    </row>
    <row r="65" spans="1:38" ht="12.75" customHeight="1">
      <c r="A65" s="126" t="s">
        <v>563</v>
      </c>
      <c r="B65" s="119"/>
      <c r="C65" s="119"/>
      <c r="D65" s="119"/>
      <c r="E65" s="41"/>
      <c r="F65" s="127" t="s">
        <v>564</v>
      </c>
      <c r="G65" s="56"/>
      <c r="H65" s="41"/>
      <c r="I65" s="56"/>
      <c r="J65" s="6"/>
      <c r="K65" s="145"/>
      <c r="L65" s="146"/>
      <c r="M65" s="6"/>
      <c r="N65" s="109"/>
      <c r="O65" s="147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6"/>
      <c r="B66" s="119"/>
      <c r="C66" s="119"/>
      <c r="D66" s="119"/>
      <c r="E66" s="6"/>
      <c r="F66" s="127" t="s">
        <v>566</v>
      </c>
      <c r="G66" s="56"/>
      <c r="H66" s="41"/>
      <c r="I66" s="56"/>
      <c r="J66" s="6"/>
      <c r="K66" s="145"/>
      <c r="L66" s="146"/>
      <c r="M66" s="6"/>
      <c r="N66" s="109"/>
      <c r="O66" s="147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9"/>
      <c r="B67" s="119"/>
      <c r="C67" s="119"/>
      <c r="D67" s="119"/>
      <c r="E67" s="6"/>
      <c r="F67" s="6"/>
      <c r="G67" s="6"/>
      <c r="H67" s="6"/>
      <c r="I67" s="6"/>
      <c r="J67" s="132"/>
      <c r="K67" s="129"/>
      <c r="L67" s="130"/>
      <c r="M67" s="6"/>
      <c r="N67" s="13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48" t="s">
        <v>575</v>
      </c>
      <c r="B68" s="148"/>
      <c r="C68" s="148"/>
      <c r="D68" s="148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6" t="s">
        <v>16</v>
      </c>
      <c r="B69" s="96" t="s">
        <v>535</v>
      </c>
      <c r="C69" s="96"/>
      <c r="D69" s="97" t="s">
        <v>546</v>
      </c>
      <c r="E69" s="96" t="s">
        <v>547</v>
      </c>
      <c r="F69" s="96" t="s">
        <v>548</v>
      </c>
      <c r="G69" s="96" t="s">
        <v>568</v>
      </c>
      <c r="H69" s="96" t="s">
        <v>550</v>
      </c>
      <c r="I69" s="96" t="s">
        <v>551</v>
      </c>
      <c r="J69" s="95" t="s">
        <v>552</v>
      </c>
      <c r="K69" s="149" t="s">
        <v>576</v>
      </c>
      <c r="L69" s="98" t="s">
        <v>554</v>
      </c>
      <c r="M69" s="149" t="s">
        <v>577</v>
      </c>
      <c r="N69" s="96" t="s">
        <v>578</v>
      </c>
      <c r="O69" s="95" t="s">
        <v>556</v>
      </c>
      <c r="P69" s="97" t="s">
        <v>557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47" customFormat="1" ht="12.75" customHeight="1">
      <c r="A70" s="336">
        <v>1</v>
      </c>
      <c r="B70" s="334">
        <v>44713</v>
      </c>
      <c r="C70" s="352"/>
      <c r="D70" s="335" t="s">
        <v>846</v>
      </c>
      <c r="E70" s="336" t="s">
        <v>560</v>
      </c>
      <c r="F70" s="336">
        <v>2750</v>
      </c>
      <c r="G70" s="336">
        <v>2700</v>
      </c>
      <c r="H70" s="331">
        <v>2700</v>
      </c>
      <c r="I70" s="331" t="s">
        <v>847</v>
      </c>
      <c r="J70" s="330" t="s">
        <v>853</v>
      </c>
      <c r="K70" s="331">
        <f t="shared" ref="K70" si="61">H70-F70</f>
        <v>-50</v>
      </c>
      <c r="L70" s="332">
        <f t="shared" ref="L70" si="62">(H70*N70)*0.07%</f>
        <v>472.50000000000006</v>
      </c>
      <c r="M70" s="333">
        <f t="shared" ref="M70" si="63">(K70*N70)-L70</f>
        <v>-12972.5</v>
      </c>
      <c r="N70" s="331">
        <v>250</v>
      </c>
      <c r="O70" s="340" t="s">
        <v>570</v>
      </c>
      <c r="P70" s="334">
        <v>44714</v>
      </c>
      <c r="Q70" s="249"/>
      <c r="R70" s="290" t="s">
        <v>559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2</v>
      </c>
      <c r="B71" s="362">
        <v>44713</v>
      </c>
      <c r="C71" s="367"/>
      <c r="D71" s="368" t="s">
        <v>848</v>
      </c>
      <c r="E71" s="365" t="s">
        <v>560</v>
      </c>
      <c r="F71" s="365">
        <v>16505</v>
      </c>
      <c r="G71" s="365">
        <v>16350</v>
      </c>
      <c r="H71" s="369">
        <v>16560</v>
      </c>
      <c r="I71" s="369">
        <v>16800</v>
      </c>
      <c r="J71" s="370" t="s">
        <v>697</v>
      </c>
      <c r="K71" s="369">
        <f t="shared" ref="K71" si="64">H71-F71</f>
        <v>55</v>
      </c>
      <c r="L71" s="371">
        <f t="shared" ref="L71" si="65">(H71*N71)*0.07%</f>
        <v>579.60000000000014</v>
      </c>
      <c r="M71" s="372">
        <f t="shared" ref="M71" si="66">(K71*N71)-L71</f>
        <v>2170.3999999999996</v>
      </c>
      <c r="N71" s="369">
        <v>50</v>
      </c>
      <c r="O71" s="322" t="s">
        <v>558</v>
      </c>
      <c r="P71" s="362">
        <v>44714</v>
      </c>
      <c r="Q71" s="249"/>
      <c r="R71" s="290" t="s">
        <v>559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3</v>
      </c>
      <c r="B72" s="362">
        <v>44714</v>
      </c>
      <c r="C72" s="367"/>
      <c r="D72" s="368" t="s">
        <v>854</v>
      </c>
      <c r="E72" s="365" t="s">
        <v>560</v>
      </c>
      <c r="F72" s="365">
        <v>16510</v>
      </c>
      <c r="G72" s="365">
        <v>16370</v>
      </c>
      <c r="H72" s="369">
        <v>16590</v>
      </c>
      <c r="I72" s="369" t="s">
        <v>855</v>
      </c>
      <c r="J72" s="370" t="s">
        <v>859</v>
      </c>
      <c r="K72" s="369">
        <f t="shared" ref="K72" si="67">H72-F72</f>
        <v>80</v>
      </c>
      <c r="L72" s="371">
        <f t="shared" ref="L72" si="68">(H72*N72)*0.07%</f>
        <v>580.65000000000009</v>
      </c>
      <c r="M72" s="372">
        <f t="shared" ref="M72" si="69">(K72*N72)-L72</f>
        <v>3419.35</v>
      </c>
      <c r="N72" s="369">
        <v>50</v>
      </c>
      <c r="O72" s="322" t="s">
        <v>558</v>
      </c>
      <c r="P72" s="362">
        <v>44714</v>
      </c>
      <c r="Q72" s="249"/>
      <c r="R72" s="290" t="s">
        <v>559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4</v>
      </c>
      <c r="B73" s="362">
        <v>44715</v>
      </c>
      <c r="C73" s="367"/>
      <c r="D73" s="368" t="s">
        <v>854</v>
      </c>
      <c r="E73" s="365" t="s">
        <v>862</v>
      </c>
      <c r="F73" s="365">
        <v>16765</v>
      </c>
      <c r="G73" s="365">
        <v>16910</v>
      </c>
      <c r="H73" s="369">
        <v>16700</v>
      </c>
      <c r="I73" s="369" t="s">
        <v>863</v>
      </c>
      <c r="J73" s="370" t="s">
        <v>864</v>
      </c>
      <c r="K73" s="369">
        <f>F73-H73</f>
        <v>65</v>
      </c>
      <c r="L73" s="371">
        <f t="shared" ref="L73:L74" si="70">(H73*N73)*0.07%</f>
        <v>584.50000000000011</v>
      </c>
      <c r="M73" s="372">
        <f t="shared" ref="M73:M74" si="71">(K73*N73)-L73</f>
        <v>2665.5</v>
      </c>
      <c r="N73" s="369">
        <v>50</v>
      </c>
      <c r="O73" s="322" t="s">
        <v>558</v>
      </c>
      <c r="P73" s="362">
        <v>44715</v>
      </c>
      <c r="Q73" s="249"/>
      <c r="R73" s="290" t="s">
        <v>559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36">
        <v>5</v>
      </c>
      <c r="B74" s="334">
        <v>44715</v>
      </c>
      <c r="C74" s="352"/>
      <c r="D74" s="335" t="s">
        <v>865</v>
      </c>
      <c r="E74" s="336" t="s">
        <v>560</v>
      </c>
      <c r="F74" s="336">
        <v>1574</v>
      </c>
      <c r="G74" s="336">
        <v>1545</v>
      </c>
      <c r="H74" s="331">
        <v>1545</v>
      </c>
      <c r="I74" s="331" t="s">
        <v>866</v>
      </c>
      <c r="J74" s="330" t="s">
        <v>883</v>
      </c>
      <c r="K74" s="331">
        <f t="shared" ref="K74" si="72">H74-F74</f>
        <v>-29</v>
      </c>
      <c r="L74" s="332">
        <f t="shared" si="70"/>
        <v>378.52500000000003</v>
      </c>
      <c r="M74" s="333">
        <f t="shared" si="71"/>
        <v>-10528.525</v>
      </c>
      <c r="N74" s="331">
        <v>350</v>
      </c>
      <c r="O74" s="340" t="s">
        <v>570</v>
      </c>
      <c r="P74" s="334">
        <v>44718</v>
      </c>
      <c r="Q74" s="249"/>
      <c r="R74" s="253" t="s">
        <v>559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65">
        <v>6</v>
      </c>
      <c r="B75" s="362">
        <v>44718</v>
      </c>
      <c r="C75" s="367"/>
      <c r="D75" s="368" t="s">
        <v>868</v>
      </c>
      <c r="E75" s="365" t="s">
        <v>862</v>
      </c>
      <c r="F75" s="365">
        <v>683</v>
      </c>
      <c r="G75" s="365">
        <v>693</v>
      </c>
      <c r="H75" s="369">
        <v>676</v>
      </c>
      <c r="I75" s="369" t="s">
        <v>869</v>
      </c>
      <c r="J75" s="370" t="s">
        <v>870</v>
      </c>
      <c r="K75" s="369">
        <f>F75-H75</f>
        <v>7</v>
      </c>
      <c r="L75" s="371">
        <f t="shared" ref="L75:L78" si="73">(H75*N75)*0.07%</f>
        <v>567.84</v>
      </c>
      <c r="M75" s="372">
        <f t="shared" ref="M75:M78" si="74">(K75*N75)-L75</f>
        <v>7832.16</v>
      </c>
      <c r="N75" s="369">
        <v>1200</v>
      </c>
      <c r="O75" s="322" t="s">
        <v>558</v>
      </c>
      <c r="P75" s="362">
        <v>44718</v>
      </c>
      <c r="Q75" s="249"/>
      <c r="R75" s="253" t="s">
        <v>559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65">
        <v>7</v>
      </c>
      <c r="B76" s="362">
        <v>44718</v>
      </c>
      <c r="C76" s="367"/>
      <c r="D76" s="368" t="s">
        <v>871</v>
      </c>
      <c r="E76" s="365" t="s">
        <v>560</v>
      </c>
      <c r="F76" s="365">
        <v>239.5</v>
      </c>
      <c r="G76" s="365">
        <v>236.5</v>
      </c>
      <c r="H76" s="369">
        <v>242.25</v>
      </c>
      <c r="I76" s="369" t="s">
        <v>872</v>
      </c>
      <c r="J76" s="370" t="s">
        <v>873</v>
      </c>
      <c r="K76" s="369">
        <f t="shared" ref="K76" si="75">H76-F76</f>
        <v>2.75</v>
      </c>
      <c r="L76" s="371">
        <f t="shared" si="73"/>
        <v>644.3850000000001</v>
      </c>
      <c r="M76" s="372">
        <f t="shared" si="74"/>
        <v>9805.6149999999998</v>
      </c>
      <c r="N76" s="369">
        <v>3800</v>
      </c>
      <c r="O76" s="322" t="s">
        <v>558</v>
      </c>
      <c r="P76" s="362">
        <v>44718</v>
      </c>
      <c r="Q76" s="249"/>
      <c r="R76" s="253" t="s">
        <v>559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36">
        <v>8</v>
      </c>
      <c r="B77" s="334">
        <v>44718</v>
      </c>
      <c r="C77" s="352"/>
      <c r="D77" s="335" t="s">
        <v>874</v>
      </c>
      <c r="E77" s="336" t="s">
        <v>862</v>
      </c>
      <c r="F77" s="336">
        <v>107.25</v>
      </c>
      <c r="G77" s="336">
        <v>111</v>
      </c>
      <c r="H77" s="336">
        <v>110</v>
      </c>
      <c r="I77" s="331" t="s">
        <v>875</v>
      </c>
      <c r="J77" s="330" t="s">
        <v>884</v>
      </c>
      <c r="K77" s="331">
        <f>F77-H77</f>
        <v>-2.75</v>
      </c>
      <c r="L77" s="332">
        <f t="shared" si="73"/>
        <v>223.30000000000004</v>
      </c>
      <c r="M77" s="333">
        <f t="shared" si="74"/>
        <v>-8198.2999999999993</v>
      </c>
      <c r="N77" s="331">
        <v>2900</v>
      </c>
      <c r="O77" s="340" t="s">
        <v>570</v>
      </c>
      <c r="P77" s="334">
        <v>44719</v>
      </c>
      <c r="Q77" s="249"/>
      <c r="R77" s="253" t="s">
        <v>559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9</v>
      </c>
      <c r="B78" s="334">
        <v>44719</v>
      </c>
      <c r="C78" s="352"/>
      <c r="D78" s="335" t="s">
        <v>885</v>
      </c>
      <c r="E78" s="336" t="s">
        <v>560</v>
      </c>
      <c r="F78" s="336">
        <v>3390</v>
      </c>
      <c r="G78" s="336">
        <v>3300</v>
      </c>
      <c r="H78" s="352">
        <v>3300</v>
      </c>
      <c r="I78" s="331" t="s">
        <v>886</v>
      </c>
      <c r="J78" s="330" t="s">
        <v>926</v>
      </c>
      <c r="K78" s="331">
        <f t="shared" ref="K78" si="76">H78-F78</f>
        <v>-90</v>
      </c>
      <c r="L78" s="332">
        <f t="shared" si="73"/>
        <v>346.50000000000006</v>
      </c>
      <c r="M78" s="333">
        <f t="shared" si="74"/>
        <v>-13846.5</v>
      </c>
      <c r="N78" s="331">
        <v>150</v>
      </c>
      <c r="O78" s="340" t="s">
        <v>570</v>
      </c>
      <c r="P78" s="334">
        <v>44725</v>
      </c>
      <c r="Q78" s="249"/>
      <c r="R78" s="253" t="s">
        <v>559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408">
        <v>10</v>
      </c>
      <c r="B79" s="409">
        <v>44719</v>
      </c>
      <c r="C79" s="416"/>
      <c r="D79" s="410" t="s">
        <v>854</v>
      </c>
      <c r="E79" s="408" t="s">
        <v>560</v>
      </c>
      <c r="F79" s="408">
        <v>16440</v>
      </c>
      <c r="G79" s="408">
        <v>16340</v>
      </c>
      <c r="H79" s="411">
        <v>16455</v>
      </c>
      <c r="I79" s="411" t="s">
        <v>887</v>
      </c>
      <c r="J79" s="417" t="s">
        <v>900</v>
      </c>
      <c r="K79" s="411">
        <f t="shared" ref="K79:K80" si="77">H79-F79</f>
        <v>15</v>
      </c>
      <c r="L79" s="418">
        <f t="shared" ref="L79:L80" si="78">(H79*N79)*0.07%</f>
        <v>575.92500000000007</v>
      </c>
      <c r="M79" s="412">
        <f t="shared" ref="M79:M80" si="79">(K79*N79)-L79</f>
        <v>174.07499999999993</v>
      </c>
      <c r="N79" s="411">
        <v>50</v>
      </c>
      <c r="O79" s="406" t="s">
        <v>680</v>
      </c>
      <c r="P79" s="409">
        <v>44720</v>
      </c>
      <c r="Q79" s="249"/>
      <c r="R79" s="253" t="s">
        <v>559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11</v>
      </c>
      <c r="B80" s="362">
        <v>44720</v>
      </c>
      <c r="C80" s="367"/>
      <c r="D80" s="368" t="s">
        <v>898</v>
      </c>
      <c r="E80" s="365" t="s">
        <v>560</v>
      </c>
      <c r="F80" s="365">
        <v>2352.5</v>
      </c>
      <c r="G80" s="365">
        <v>2305</v>
      </c>
      <c r="H80" s="369">
        <v>2395</v>
      </c>
      <c r="I80" s="369" t="s">
        <v>899</v>
      </c>
      <c r="J80" s="370" t="s">
        <v>914</v>
      </c>
      <c r="K80" s="369">
        <f t="shared" si="77"/>
        <v>42.5</v>
      </c>
      <c r="L80" s="371">
        <f t="shared" si="78"/>
        <v>461.03750000000008</v>
      </c>
      <c r="M80" s="372">
        <f t="shared" si="79"/>
        <v>11226.4625</v>
      </c>
      <c r="N80" s="369">
        <v>275</v>
      </c>
      <c r="O80" s="322" t="s">
        <v>558</v>
      </c>
      <c r="P80" s="362">
        <v>44722</v>
      </c>
      <c r="Q80" s="249"/>
      <c r="R80" s="253" t="s">
        <v>835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36">
        <v>12</v>
      </c>
      <c r="B81" s="334">
        <v>44720</v>
      </c>
      <c r="C81" s="352"/>
      <c r="D81" s="335" t="s">
        <v>854</v>
      </c>
      <c r="E81" s="336" t="s">
        <v>560</v>
      </c>
      <c r="F81" s="336">
        <v>16400</v>
      </c>
      <c r="G81" s="336">
        <v>16330</v>
      </c>
      <c r="H81" s="331">
        <v>16295</v>
      </c>
      <c r="I81" s="331" t="s">
        <v>887</v>
      </c>
      <c r="J81" s="330" t="s">
        <v>902</v>
      </c>
      <c r="K81" s="331">
        <f t="shared" ref="K81:K82" si="80">H81-F81</f>
        <v>-105</v>
      </c>
      <c r="L81" s="332">
        <f t="shared" ref="L81:L82" si="81">(H81*N81)*0.07%</f>
        <v>570.32500000000005</v>
      </c>
      <c r="M81" s="333">
        <f t="shared" ref="M81:M82" si="82">(K81*N81)-L81</f>
        <v>-5820.3249999999998</v>
      </c>
      <c r="N81" s="331">
        <v>50</v>
      </c>
      <c r="O81" s="340" t="s">
        <v>570</v>
      </c>
      <c r="P81" s="334">
        <v>44721</v>
      </c>
      <c r="Q81" s="249"/>
      <c r="R81" s="253" t="s">
        <v>559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13</v>
      </c>
      <c r="B82" s="362">
        <v>44721</v>
      </c>
      <c r="C82" s="367"/>
      <c r="D82" s="368" t="s">
        <v>909</v>
      </c>
      <c r="E82" s="365" t="s">
        <v>560</v>
      </c>
      <c r="F82" s="365">
        <v>3640</v>
      </c>
      <c r="G82" s="365">
        <v>3540</v>
      </c>
      <c r="H82" s="369">
        <v>3710</v>
      </c>
      <c r="I82" s="369" t="s">
        <v>910</v>
      </c>
      <c r="J82" s="370" t="s">
        <v>741</v>
      </c>
      <c r="K82" s="369">
        <f t="shared" si="80"/>
        <v>70</v>
      </c>
      <c r="L82" s="371">
        <f t="shared" si="81"/>
        <v>324.62500000000006</v>
      </c>
      <c r="M82" s="372">
        <f t="shared" si="82"/>
        <v>8425.375</v>
      </c>
      <c r="N82" s="369">
        <v>125</v>
      </c>
      <c r="O82" s="453" t="s">
        <v>558</v>
      </c>
      <c r="P82" s="362">
        <v>44722</v>
      </c>
      <c r="Q82" s="249"/>
      <c r="R82" s="253" t="s">
        <v>835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36">
        <v>14</v>
      </c>
      <c r="B83" s="334">
        <v>44721</v>
      </c>
      <c r="C83" s="352"/>
      <c r="D83" s="335" t="s">
        <v>911</v>
      </c>
      <c r="E83" s="336" t="s">
        <v>560</v>
      </c>
      <c r="F83" s="336">
        <v>1877.5</v>
      </c>
      <c r="G83" s="336">
        <v>1815</v>
      </c>
      <c r="H83" s="331">
        <v>1815</v>
      </c>
      <c r="I83" s="331" t="s">
        <v>912</v>
      </c>
      <c r="J83" s="330" t="s">
        <v>925</v>
      </c>
      <c r="K83" s="331">
        <f t="shared" ref="K83:K85" si="83">H83-F83</f>
        <v>-62.5</v>
      </c>
      <c r="L83" s="332">
        <f t="shared" ref="L83:L85" si="84">(H83*N83)*0.07%</f>
        <v>254.10000000000002</v>
      </c>
      <c r="M83" s="333">
        <f t="shared" ref="M83:M85" si="85">(K83*N83)-L83</f>
        <v>-12754.1</v>
      </c>
      <c r="N83" s="331">
        <v>200</v>
      </c>
      <c r="O83" s="340" t="s">
        <v>570</v>
      </c>
      <c r="P83" s="334">
        <v>44725</v>
      </c>
      <c r="Q83" s="249"/>
      <c r="R83" s="253" t="s">
        <v>835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36">
        <v>15</v>
      </c>
      <c r="B84" s="334">
        <v>44722</v>
      </c>
      <c r="C84" s="352"/>
      <c r="D84" s="335" t="s">
        <v>915</v>
      </c>
      <c r="E84" s="336" t="s">
        <v>560</v>
      </c>
      <c r="F84" s="336">
        <v>726</v>
      </c>
      <c r="G84" s="336">
        <v>717</v>
      </c>
      <c r="H84" s="331">
        <v>717</v>
      </c>
      <c r="I84" s="331" t="s">
        <v>916</v>
      </c>
      <c r="J84" s="330" t="s">
        <v>924</v>
      </c>
      <c r="K84" s="331">
        <f t="shared" si="83"/>
        <v>-9</v>
      </c>
      <c r="L84" s="332">
        <f t="shared" si="84"/>
        <v>690.11250000000007</v>
      </c>
      <c r="M84" s="333">
        <f t="shared" si="85"/>
        <v>-13065.112499999999</v>
      </c>
      <c r="N84" s="331">
        <v>1375</v>
      </c>
      <c r="O84" s="340" t="s">
        <v>570</v>
      </c>
      <c r="P84" s="334">
        <v>44725</v>
      </c>
      <c r="Q84" s="249"/>
      <c r="R84" s="253" t="s">
        <v>559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16</v>
      </c>
      <c r="B85" s="362">
        <v>166</v>
      </c>
      <c r="C85" s="367"/>
      <c r="D85" s="368" t="s">
        <v>952</v>
      </c>
      <c r="E85" s="365" t="s">
        <v>560</v>
      </c>
      <c r="F85" s="365">
        <v>2550</v>
      </c>
      <c r="G85" s="365">
        <v>2498</v>
      </c>
      <c r="H85" s="369">
        <v>2593</v>
      </c>
      <c r="I85" s="369" t="s">
        <v>953</v>
      </c>
      <c r="J85" s="370" t="s">
        <v>954</v>
      </c>
      <c r="K85" s="369">
        <f t="shared" si="83"/>
        <v>43</v>
      </c>
      <c r="L85" s="371">
        <f t="shared" si="84"/>
        <v>453.77500000000009</v>
      </c>
      <c r="M85" s="372">
        <f t="shared" si="85"/>
        <v>10296.225</v>
      </c>
      <c r="N85" s="369">
        <v>250</v>
      </c>
      <c r="O85" s="453" t="s">
        <v>558</v>
      </c>
      <c r="P85" s="362">
        <v>44726</v>
      </c>
      <c r="Q85" s="249"/>
      <c r="R85" s="253" t="s">
        <v>835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65">
        <v>17</v>
      </c>
      <c r="B86" s="362">
        <v>166</v>
      </c>
      <c r="C86" s="367"/>
      <c r="D86" s="368" t="s">
        <v>898</v>
      </c>
      <c r="E86" s="365" t="s">
        <v>560</v>
      </c>
      <c r="F86" s="365">
        <v>2327.5</v>
      </c>
      <c r="G86" s="365">
        <v>2280</v>
      </c>
      <c r="H86" s="369">
        <v>2360</v>
      </c>
      <c r="I86" s="369" t="s">
        <v>939</v>
      </c>
      <c r="J86" s="370" t="s">
        <v>724</v>
      </c>
      <c r="K86" s="369">
        <f t="shared" ref="K86" si="86">H86-F86</f>
        <v>32.5</v>
      </c>
      <c r="L86" s="371">
        <f t="shared" ref="L86:L88" si="87">(H86*N86)*0.07%</f>
        <v>454.30000000000007</v>
      </c>
      <c r="M86" s="372">
        <f t="shared" ref="M86:M88" si="88">(K86*N86)-L86</f>
        <v>8483.2000000000007</v>
      </c>
      <c r="N86" s="369">
        <v>275</v>
      </c>
      <c r="O86" s="453" t="s">
        <v>558</v>
      </c>
      <c r="P86" s="362">
        <v>44726</v>
      </c>
      <c r="Q86" s="249"/>
      <c r="R86" s="253" t="s">
        <v>835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2.75" customHeight="1">
      <c r="A87" s="365">
        <v>18</v>
      </c>
      <c r="B87" s="362">
        <v>166</v>
      </c>
      <c r="C87" s="367"/>
      <c r="D87" s="368" t="s">
        <v>943</v>
      </c>
      <c r="E87" s="365" t="s">
        <v>862</v>
      </c>
      <c r="F87" s="365">
        <v>577</v>
      </c>
      <c r="G87" s="365">
        <v>588</v>
      </c>
      <c r="H87" s="369">
        <v>569</v>
      </c>
      <c r="I87" s="369" t="s">
        <v>944</v>
      </c>
      <c r="J87" s="370" t="s">
        <v>945</v>
      </c>
      <c r="K87" s="369">
        <f>F87-H87</f>
        <v>8</v>
      </c>
      <c r="L87" s="371">
        <f t="shared" si="87"/>
        <v>438.13000000000005</v>
      </c>
      <c r="M87" s="372">
        <f t="shared" si="88"/>
        <v>8361.8700000000008</v>
      </c>
      <c r="N87" s="369">
        <v>1100</v>
      </c>
      <c r="O87" s="453" t="s">
        <v>558</v>
      </c>
      <c r="P87" s="362">
        <v>44726</v>
      </c>
      <c r="Q87" s="249"/>
      <c r="R87" s="253" t="s">
        <v>835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2.75" customHeight="1">
      <c r="A88" s="336">
        <v>19</v>
      </c>
      <c r="B88" s="334">
        <v>166</v>
      </c>
      <c r="C88" s="352"/>
      <c r="D88" s="335" t="s">
        <v>950</v>
      </c>
      <c r="E88" s="336" t="s">
        <v>560</v>
      </c>
      <c r="F88" s="336">
        <v>362.5</v>
      </c>
      <c r="G88" s="336">
        <v>352</v>
      </c>
      <c r="H88" s="331">
        <v>352</v>
      </c>
      <c r="I88" s="331" t="s">
        <v>951</v>
      </c>
      <c r="J88" s="330" t="s">
        <v>971</v>
      </c>
      <c r="K88" s="331">
        <f t="shared" ref="K88" si="89">H88-F88</f>
        <v>-10.5</v>
      </c>
      <c r="L88" s="332">
        <f t="shared" si="87"/>
        <v>264.88000000000005</v>
      </c>
      <c r="M88" s="333">
        <f t="shared" si="88"/>
        <v>-11552.38</v>
      </c>
      <c r="N88" s="331">
        <v>1075</v>
      </c>
      <c r="O88" s="340" t="s">
        <v>570</v>
      </c>
      <c r="P88" s="334">
        <v>44728</v>
      </c>
      <c r="Q88" s="249"/>
      <c r="R88" s="253" t="s">
        <v>559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2.75" customHeight="1">
      <c r="A89" s="365">
        <v>20</v>
      </c>
      <c r="B89" s="362">
        <v>166</v>
      </c>
      <c r="C89" s="367"/>
      <c r="D89" s="368" t="s">
        <v>952</v>
      </c>
      <c r="E89" s="365" t="s">
        <v>560</v>
      </c>
      <c r="F89" s="365">
        <v>2450</v>
      </c>
      <c r="G89" s="365">
        <v>2498</v>
      </c>
      <c r="H89" s="369">
        <v>2487.5</v>
      </c>
      <c r="I89" s="369" t="s">
        <v>953</v>
      </c>
      <c r="J89" s="370" t="s">
        <v>966</v>
      </c>
      <c r="K89" s="369">
        <f t="shared" ref="K89" si="90">H89-F89</f>
        <v>37.5</v>
      </c>
      <c r="L89" s="371">
        <f t="shared" ref="L89:L91" si="91">(H89*N89)*0.07%</f>
        <v>435.31250000000006</v>
      </c>
      <c r="M89" s="372">
        <f t="shared" ref="M89:M91" si="92">(K89*N89)-L89</f>
        <v>8939.6875</v>
      </c>
      <c r="N89" s="369">
        <v>250</v>
      </c>
      <c r="O89" s="453" t="s">
        <v>558</v>
      </c>
      <c r="P89" s="362">
        <v>44727</v>
      </c>
      <c r="Q89" s="249"/>
      <c r="R89" s="253" t="s">
        <v>835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2.75" customHeight="1">
      <c r="A90" s="365">
        <v>21</v>
      </c>
      <c r="B90" s="469">
        <v>44728</v>
      </c>
      <c r="C90" s="367"/>
      <c r="D90" s="368" t="s">
        <v>943</v>
      </c>
      <c r="E90" s="365" t="s">
        <v>862</v>
      </c>
      <c r="F90" s="365">
        <v>582</v>
      </c>
      <c r="G90" s="365">
        <v>593</v>
      </c>
      <c r="H90" s="369">
        <v>573</v>
      </c>
      <c r="I90" s="369" t="s">
        <v>972</v>
      </c>
      <c r="J90" s="370" t="s">
        <v>766</v>
      </c>
      <c r="K90" s="369">
        <f>F90-H90</f>
        <v>9</v>
      </c>
      <c r="L90" s="371">
        <f t="shared" si="91"/>
        <v>441.21000000000004</v>
      </c>
      <c r="M90" s="372">
        <f t="shared" si="92"/>
        <v>9458.7900000000009</v>
      </c>
      <c r="N90" s="369">
        <v>1100</v>
      </c>
      <c r="O90" s="453" t="s">
        <v>558</v>
      </c>
      <c r="P90" s="362">
        <v>44728</v>
      </c>
      <c r="Q90" s="249"/>
      <c r="R90" s="253" t="s">
        <v>835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2.75" customHeight="1">
      <c r="A91" s="336">
        <v>22</v>
      </c>
      <c r="B91" s="475">
        <v>44728</v>
      </c>
      <c r="C91" s="352"/>
      <c r="D91" s="335" t="s">
        <v>973</v>
      </c>
      <c r="E91" s="336" t="s">
        <v>560</v>
      </c>
      <c r="F91" s="336">
        <v>2115</v>
      </c>
      <c r="G91" s="336">
        <v>2065</v>
      </c>
      <c r="H91" s="331">
        <v>2065</v>
      </c>
      <c r="I91" s="331" t="s">
        <v>974</v>
      </c>
      <c r="J91" s="330" t="s">
        <v>853</v>
      </c>
      <c r="K91" s="331">
        <f t="shared" ref="K91" si="93">H91-F91</f>
        <v>-50</v>
      </c>
      <c r="L91" s="332">
        <f t="shared" si="91"/>
        <v>361.37500000000006</v>
      </c>
      <c r="M91" s="333">
        <f t="shared" si="92"/>
        <v>-12861.375</v>
      </c>
      <c r="N91" s="331">
        <v>250</v>
      </c>
      <c r="O91" s="340" t="s">
        <v>570</v>
      </c>
      <c r="P91" s="334">
        <v>44729</v>
      </c>
      <c r="Q91" s="249"/>
      <c r="R91" s="253" t="s">
        <v>559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36">
        <v>23</v>
      </c>
      <c r="B92" s="475">
        <v>44728</v>
      </c>
      <c r="C92" s="352"/>
      <c r="D92" s="335" t="s">
        <v>854</v>
      </c>
      <c r="E92" s="336" t="s">
        <v>560</v>
      </c>
      <c r="F92" s="336">
        <v>16610</v>
      </c>
      <c r="G92" s="336">
        <v>16450</v>
      </c>
      <c r="H92" s="331">
        <v>16450</v>
      </c>
      <c r="I92" s="331" t="s">
        <v>975</v>
      </c>
      <c r="J92" s="330" t="s">
        <v>976</v>
      </c>
      <c r="K92" s="331">
        <f t="shared" ref="K92:K93" si="94">H92-F92</f>
        <v>-160</v>
      </c>
      <c r="L92" s="332">
        <f t="shared" ref="L92:L93" si="95">(H92*N92)*0.07%</f>
        <v>575.75000000000011</v>
      </c>
      <c r="M92" s="333">
        <f t="shared" ref="M92:M93" si="96">(K92*N92)-L92</f>
        <v>-8575.75</v>
      </c>
      <c r="N92" s="331">
        <v>50</v>
      </c>
      <c r="O92" s="340" t="s">
        <v>570</v>
      </c>
      <c r="P92" s="334">
        <v>44728</v>
      </c>
      <c r="Q92" s="249"/>
      <c r="R92" s="253" t="s">
        <v>559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24</v>
      </c>
      <c r="B93" s="469">
        <v>44729</v>
      </c>
      <c r="C93" s="367"/>
      <c r="D93" s="368" t="s">
        <v>909</v>
      </c>
      <c r="E93" s="365" t="s">
        <v>560</v>
      </c>
      <c r="F93" s="365">
        <v>3605</v>
      </c>
      <c r="G93" s="365">
        <v>3500</v>
      </c>
      <c r="H93" s="369">
        <v>3664</v>
      </c>
      <c r="I93" s="369" t="s">
        <v>985</v>
      </c>
      <c r="J93" s="370" t="s">
        <v>988</v>
      </c>
      <c r="K93" s="369">
        <f t="shared" si="94"/>
        <v>59</v>
      </c>
      <c r="L93" s="371">
        <f t="shared" si="95"/>
        <v>320.60000000000002</v>
      </c>
      <c r="M93" s="372">
        <f t="shared" si="96"/>
        <v>7054.4</v>
      </c>
      <c r="N93" s="369">
        <v>125</v>
      </c>
      <c r="O93" s="453" t="s">
        <v>558</v>
      </c>
      <c r="P93" s="362">
        <v>44729</v>
      </c>
      <c r="Q93" s="249"/>
      <c r="R93" s="253" t="s">
        <v>835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65">
        <v>25</v>
      </c>
      <c r="B94" s="469">
        <v>44729</v>
      </c>
      <c r="C94" s="367"/>
      <c r="D94" s="368" t="s">
        <v>846</v>
      </c>
      <c r="E94" s="365" t="s">
        <v>560</v>
      </c>
      <c r="F94" s="365">
        <v>2495</v>
      </c>
      <c r="G94" s="365">
        <v>2440</v>
      </c>
      <c r="H94" s="369">
        <v>2540</v>
      </c>
      <c r="I94" s="369" t="s">
        <v>986</v>
      </c>
      <c r="J94" s="370" t="s">
        <v>989</v>
      </c>
      <c r="K94" s="369">
        <f t="shared" ref="K94" si="97">H94-F94</f>
        <v>45</v>
      </c>
      <c r="L94" s="371">
        <f t="shared" ref="L94:L96" si="98">(H94*N94)*0.07%</f>
        <v>444.50000000000006</v>
      </c>
      <c r="M94" s="372">
        <f t="shared" ref="M94:M96" si="99">(K94*N94)-L94</f>
        <v>10805.5</v>
      </c>
      <c r="N94" s="369">
        <v>250</v>
      </c>
      <c r="O94" s="453" t="s">
        <v>558</v>
      </c>
      <c r="P94" s="362">
        <v>44729</v>
      </c>
      <c r="Q94" s="249"/>
      <c r="R94" s="253" t="s">
        <v>835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26</v>
      </c>
      <c r="B95" s="469">
        <v>44729</v>
      </c>
      <c r="C95" s="367"/>
      <c r="D95" s="368" t="s">
        <v>943</v>
      </c>
      <c r="E95" s="365" t="s">
        <v>862</v>
      </c>
      <c r="F95" s="365">
        <v>566</v>
      </c>
      <c r="G95" s="365">
        <v>577</v>
      </c>
      <c r="H95" s="369">
        <v>557</v>
      </c>
      <c r="I95" s="369" t="s">
        <v>987</v>
      </c>
      <c r="J95" s="370" t="s">
        <v>766</v>
      </c>
      <c r="K95" s="369">
        <f>F95-H95</f>
        <v>9</v>
      </c>
      <c r="L95" s="371">
        <f t="shared" si="98"/>
        <v>428.89000000000004</v>
      </c>
      <c r="M95" s="372">
        <f t="shared" si="99"/>
        <v>9471.11</v>
      </c>
      <c r="N95" s="369">
        <v>1100</v>
      </c>
      <c r="O95" s="453" t="s">
        <v>558</v>
      </c>
      <c r="P95" s="362">
        <v>44729</v>
      </c>
      <c r="Q95" s="249"/>
      <c r="R95" s="253" t="s">
        <v>835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36">
        <v>27</v>
      </c>
      <c r="B96" s="334">
        <v>44729</v>
      </c>
      <c r="C96" s="335"/>
      <c r="D96" s="335" t="s">
        <v>898</v>
      </c>
      <c r="E96" s="336" t="s">
        <v>560</v>
      </c>
      <c r="F96" s="336">
        <v>2337.5</v>
      </c>
      <c r="G96" s="336">
        <v>2295</v>
      </c>
      <c r="H96" s="331">
        <v>2295</v>
      </c>
      <c r="I96" s="331" t="s">
        <v>939</v>
      </c>
      <c r="J96" s="330" t="s">
        <v>997</v>
      </c>
      <c r="K96" s="331">
        <f t="shared" ref="K96:K97" si="100">H96-F96</f>
        <v>-42.5</v>
      </c>
      <c r="L96" s="332">
        <f t="shared" si="98"/>
        <v>441.78750000000008</v>
      </c>
      <c r="M96" s="333">
        <f t="shared" si="99"/>
        <v>-12129.2875</v>
      </c>
      <c r="N96" s="331">
        <v>275</v>
      </c>
      <c r="O96" s="340" t="s">
        <v>570</v>
      </c>
      <c r="P96" s="334">
        <v>44732</v>
      </c>
      <c r="Q96" s="249"/>
      <c r="R96" s="253" t="s">
        <v>835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65">
        <v>28</v>
      </c>
      <c r="B97" s="426">
        <v>44732</v>
      </c>
      <c r="C97" s="368"/>
      <c r="D97" s="368" t="s">
        <v>846</v>
      </c>
      <c r="E97" s="365" t="s">
        <v>560</v>
      </c>
      <c r="F97" s="365">
        <v>2460</v>
      </c>
      <c r="G97" s="365">
        <v>2410</v>
      </c>
      <c r="H97" s="369">
        <v>2490</v>
      </c>
      <c r="I97" s="369" t="s">
        <v>996</v>
      </c>
      <c r="J97" s="370" t="s">
        <v>573</v>
      </c>
      <c r="K97" s="369">
        <f t="shared" si="100"/>
        <v>30</v>
      </c>
      <c r="L97" s="371">
        <f t="shared" ref="L97" si="101">(H97*N97)*0.07%</f>
        <v>435.75000000000006</v>
      </c>
      <c r="M97" s="372">
        <f t="shared" ref="M97" si="102">(K97*N97)-L97</f>
        <v>7064.25</v>
      </c>
      <c r="N97" s="369">
        <v>250</v>
      </c>
      <c r="O97" s="453" t="s">
        <v>558</v>
      </c>
      <c r="P97" s="362">
        <v>44732</v>
      </c>
      <c r="Q97" s="249"/>
      <c r="R97" s="253" t="s">
        <v>835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29</v>
      </c>
      <c r="B98" s="426">
        <v>44732</v>
      </c>
      <c r="C98" s="367"/>
      <c r="D98" s="368" t="s">
        <v>865</v>
      </c>
      <c r="E98" s="365" t="s">
        <v>560</v>
      </c>
      <c r="F98" s="365">
        <v>1492.5</v>
      </c>
      <c r="G98" s="365">
        <v>1455</v>
      </c>
      <c r="H98" s="369">
        <v>1518</v>
      </c>
      <c r="I98" s="369" t="s">
        <v>998</v>
      </c>
      <c r="J98" s="370" t="s">
        <v>1019</v>
      </c>
      <c r="K98" s="369">
        <f t="shared" ref="K98" si="103">H98-F98</f>
        <v>25.5</v>
      </c>
      <c r="L98" s="371">
        <f t="shared" ref="L98:L99" si="104">(H98*N98)*0.07%</f>
        <v>371.91000000000008</v>
      </c>
      <c r="M98" s="372">
        <f t="shared" ref="M98:M99" si="105">(K98*N98)-L98</f>
        <v>8553.09</v>
      </c>
      <c r="N98" s="369">
        <v>350</v>
      </c>
      <c r="O98" s="453" t="s">
        <v>558</v>
      </c>
      <c r="P98" s="362">
        <v>44734</v>
      </c>
      <c r="Q98" s="249"/>
      <c r="R98" s="253" t="s">
        <v>835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36">
        <v>30</v>
      </c>
      <c r="B99" s="471">
        <v>44732</v>
      </c>
      <c r="C99" s="352"/>
      <c r="D99" s="335" t="s">
        <v>943</v>
      </c>
      <c r="E99" s="336" t="s">
        <v>862</v>
      </c>
      <c r="F99" s="336">
        <v>577</v>
      </c>
      <c r="G99" s="336">
        <v>588</v>
      </c>
      <c r="H99" s="331">
        <v>588</v>
      </c>
      <c r="I99" s="331" t="s">
        <v>999</v>
      </c>
      <c r="J99" s="330" t="s">
        <v>1020</v>
      </c>
      <c r="K99" s="331">
        <f>F99-H99</f>
        <v>-11</v>
      </c>
      <c r="L99" s="332">
        <f t="shared" si="104"/>
        <v>452.76000000000005</v>
      </c>
      <c r="M99" s="333">
        <f t="shared" si="105"/>
        <v>-12552.76</v>
      </c>
      <c r="N99" s="331">
        <v>1100</v>
      </c>
      <c r="O99" s="340" t="s">
        <v>570</v>
      </c>
      <c r="P99" s="334">
        <v>44734</v>
      </c>
      <c r="Q99" s="249"/>
      <c r="R99" s="253" t="s">
        <v>835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65">
        <v>31</v>
      </c>
      <c r="B100" s="426">
        <v>44732</v>
      </c>
      <c r="C100" s="367"/>
      <c r="D100" s="368" t="s">
        <v>846</v>
      </c>
      <c r="E100" s="365" t="s">
        <v>560</v>
      </c>
      <c r="F100" s="365">
        <v>2455</v>
      </c>
      <c r="G100" s="365">
        <v>2405</v>
      </c>
      <c r="H100" s="369">
        <v>2495</v>
      </c>
      <c r="I100" s="369" t="s">
        <v>996</v>
      </c>
      <c r="J100" s="370" t="s">
        <v>602</v>
      </c>
      <c r="K100" s="369">
        <f t="shared" ref="K100" si="106">H100-F100</f>
        <v>40</v>
      </c>
      <c r="L100" s="371">
        <f t="shared" ref="L100" si="107">(H100*N100)*0.07%</f>
        <v>436.62500000000006</v>
      </c>
      <c r="M100" s="372">
        <f t="shared" ref="M100" si="108">(K100*N100)-L100</f>
        <v>9563.375</v>
      </c>
      <c r="N100" s="369">
        <v>250</v>
      </c>
      <c r="O100" s="453" t="s">
        <v>558</v>
      </c>
      <c r="P100" s="362">
        <v>44733</v>
      </c>
      <c r="Q100" s="249"/>
      <c r="R100" s="253" t="s">
        <v>835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365">
        <v>32</v>
      </c>
      <c r="B101" s="426">
        <v>44732</v>
      </c>
      <c r="C101" s="367"/>
      <c r="D101" s="368" t="s">
        <v>1000</v>
      </c>
      <c r="E101" s="365" t="s">
        <v>560</v>
      </c>
      <c r="F101" s="365">
        <v>901.5</v>
      </c>
      <c r="G101" s="365">
        <v>880</v>
      </c>
      <c r="H101" s="369">
        <v>918</v>
      </c>
      <c r="I101" s="369" t="s">
        <v>1001</v>
      </c>
      <c r="J101" s="370" t="s">
        <v>1005</v>
      </c>
      <c r="K101" s="369">
        <f t="shared" ref="K101" si="109">H101-F101</f>
        <v>16.5</v>
      </c>
      <c r="L101" s="371">
        <f t="shared" ref="L101" si="110">(H101*N101)*0.07%</f>
        <v>401.62500000000006</v>
      </c>
      <c r="M101" s="372">
        <f t="shared" ref="M101" si="111">(K101*N101)-L101</f>
        <v>9910.875</v>
      </c>
      <c r="N101" s="369">
        <v>625</v>
      </c>
      <c r="O101" s="453" t="s">
        <v>558</v>
      </c>
      <c r="P101" s="362">
        <v>44733</v>
      </c>
      <c r="Q101" s="249"/>
      <c r="R101" s="253" t="s">
        <v>835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336">
        <v>33</v>
      </c>
      <c r="B102" s="471">
        <v>44732</v>
      </c>
      <c r="C102" s="352"/>
      <c r="D102" s="335" t="s">
        <v>1002</v>
      </c>
      <c r="E102" s="336" t="s">
        <v>862</v>
      </c>
      <c r="F102" s="336">
        <v>1967.5</v>
      </c>
      <c r="G102" s="336">
        <v>2005</v>
      </c>
      <c r="H102" s="331">
        <v>2005</v>
      </c>
      <c r="I102" s="331" t="s">
        <v>1003</v>
      </c>
      <c r="J102" s="330" t="s">
        <v>1004</v>
      </c>
      <c r="K102" s="331">
        <f>F102-H102</f>
        <v>-37.5</v>
      </c>
      <c r="L102" s="332">
        <f t="shared" ref="L102:L104" si="112">(H102*N102)*0.07%</f>
        <v>526.31250000000011</v>
      </c>
      <c r="M102" s="333">
        <f t="shared" ref="M102:M104" si="113">(K102*N102)-L102</f>
        <v>-14588.8125</v>
      </c>
      <c r="N102" s="331">
        <v>375</v>
      </c>
      <c r="O102" s="340" t="s">
        <v>570</v>
      </c>
      <c r="P102" s="334">
        <v>44733</v>
      </c>
      <c r="Q102" s="249"/>
      <c r="R102" s="253" t="s">
        <v>835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65">
        <v>34</v>
      </c>
      <c r="B103" s="426">
        <v>44733</v>
      </c>
      <c r="C103" s="367"/>
      <c r="D103" s="368" t="s">
        <v>1011</v>
      </c>
      <c r="E103" s="365" t="s">
        <v>560</v>
      </c>
      <c r="F103" s="365">
        <v>642.5</v>
      </c>
      <c r="G103" s="365">
        <v>627</v>
      </c>
      <c r="H103" s="369">
        <v>651.5</v>
      </c>
      <c r="I103" s="369" t="s">
        <v>1012</v>
      </c>
      <c r="J103" s="370" t="s">
        <v>766</v>
      </c>
      <c r="K103" s="369">
        <f t="shared" ref="K103" si="114">H103-F103</f>
        <v>9</v>
      </c>
      <c r="L103" s="371">
        <f t="shared" si="112"/>
        <v>433.24750000000006</v>
      </c>
      <c r="M103" s="372">
        <f t="shared" si="113"/>
        <v>8116.7524999999996</v>
      </c>
      <c r="N103" s="369">
        <v>950</v>
      </c>
      <c r="O103" s="453" t="s">
        <v>558</v>
      </c>
      <c r="P103" s="362">
        <v>44733</v>
      </c>
      <c r="Q103" s="249"/>
      <c r="R103" s="253" t="s">
        <v>559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365">
        <v>35</v>
      </c>
      <c r="B104" s="426">
        <v>44733</v>
      </c>
      <c r="C104" s="367"/>
      <c r="D104" s="368" t="s">
        <v>854</v>
      </c>
      <c r="E104" s="365" t="s">
        <v>862</v>
      </c>
      <c r="F104" s="365">
        <v>15595</v>
      </c>
      <c r="G104" s="365">
        <v>15750</v>
      </c>
      <c r="H104" s="369">
        <v>15515</v>
      </c>
      <c r="I104" s="369" t="s">
        <v>1013</v>
      </c>
      <c r="J104" s="370" t="s">
        <v>859</v>
      </c>
      <c r="K104" s="369">
        <f>F104-H104</f>
        <v>80</v>
      </c>
      <c r="L104" s="371">
        <f t="shared" si="112"/>
        <v>543.02500000000009</v>
      </c>
      <c r="M104" s="372">
        <f t="shared" si="113"/>
        <v>3456.9749999999999</v>
      </c>
      <c r="N104" s="369">
        <v>50</v>
      </c>
      <c r="O104" s="322" t="s">
        <v>558</v>
      </c>
      <c r="P104" s="362">
        <v>44734</v>
      </c>
      <c r="Q104" s="249"/>
      <c r="R104" s="253" t="s">
        <v>559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65">
        <v>36</v>
      </c>
      <c r="B105" s="426">
        <v>44733</v>
      </c>
      <c r="C105" s="367"/>
      <c r="D105" s="368" t="s">
        <v>973</v>
      </c>
      <c r="E105" s="365" t="s">
        <v>560</v>
      </c>
      <c r="F105" s="365">
        <v>2104</v>
      </c>
      <c r="G105" s="365">
        <v>2050</v>
      </c>
      <c r="H105" s="369">
        <v>2145</v>
      </c>
      <c r="I105" s="369" t="s">
        <v>1014</v>
      </c>
      <c r="J105" s="370" t="s">
        <v>1036</v>
      </c>
      <c r="K105" s="369">
        <f t="shared" ref="K105" si="115">H105-F105</f>
        <v>41</v>
      </c>
      <c r="L105" s="371">
        <f t="shared" ref="L105" si="116">(H105*N105)*0.07%</f>
        <v>375.37500000000006</v>
      </c>
      <c r="M105" s="372">
        <f t="shared" ref="M105" si="117">(K105*N105)-L105</f>
        <v>9874.625</v>
      </c>
      <c r="N105" s="369">
        <v>250</v>
      </c>
      <c r="O105" s="453" t="s">
        <v>558</v>
      </c>
      <c r="P105" s="362">
        <v>44735</v>
      </c>
      <c r="Q105" s="249"/>
      <c r="R105" s="253" t="s">
        <v>835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365">
        <v>37</v>
      </c>
      <c r="B106" s="426">
        <v>44734</v>
      </c>
      <c r="C106" s="367"/>
      <c r="D106" s="368" t="s">
        <v>1023</v>
      </c>
      <c r="E106" s="365" t="s">
        <v>560</v>
      </c>
      <c r="F106" s="365">
        <v>975</v>
      </c>
      <c r="G106" s="365">
        <v>955</v>
      </c>
      <c r="H106" s="369">
        <v>990</v>
      </c>
      <c r="I106" s="369" t="s">
        <v>856</v>
      </c>
      <c r="J106" s="370" t="s">
        <v>900</v>
      </c>
      <c r="K106" s="369">
        <f t="shared" ref="K106" si="118">H106-F106</f>
        <v>15</v>
      </c>
      <c r="L106" s="371">
        <f t="shared" ref="L106" si="119">(H106*N106)*0.07%</f>
        <v>485.10000000000008</v>
      </c>
      <c r="M106" s="372">
        <f t="shared" ref="M106" si="120">(K106*N106)-L106</f>
        <v>10014.9</v>
      </c>
      <c r="N106" s="369">
        <v>700</v>
      </c>
      <c r="O106" s="453" t="s">
        <v>558</v>
      </c>
      <c r="P106" s="362">
        <v>44739</v>
      </c>
      <c r="Q106" s="249"/>
      <c r="R106" s="253" t="s">
        <v>559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336">
        <v>38</v>
      </c>
      <c r="B107" s="471">
        <v>44734</v>
      </c>
      <c r="C107" s="352"/>
      <c r="D107" s="335" t="s">
        <v>1024</v>
      </c>
      <c r="E107" s="336" t="s">
        <v>560</v>
      </c>
      <c r="F107" s="336">
        <v>228</v>
      </c>
      <c r="G107" s="336">
        <v>220</v>
      </c>
      <c r="H107" s="331">
        <v>220</v>
      </c>
      <c r="I107" s="331" t="s">
        <v>1025</v>
      </c>
      <c r="J107" s="330" t="s">
        <v>1037</v>
      </c>
      <c r="K107" s="331">
        <f t="shared" ref="K107" si="121">H107-F107</f>
        <v>-8</v>
      </c>
      <c r="L107" s="332">
        <f t="shared" ref="L107" si="122">(H107*N107)*0.07%</f>
        <v>238.70000000000005</v>
      </c>
      <c r="M107" s="333">
        <f t="shared" ref="M107" si="123">(K107*N107)-L107</f>
        <v>-12638.7</v>
      </c>
      <c r="N107" s="331">
        <v>1550</v>
      </c>
      <c r="O107" s="340" t="s">
        <v>570</v>
      </c>
      <c r="P107" s="334">
        <v>44735</v>
      </c>
      <c r="Q107" s="249"/>
      <c r="R107" s="253" t="s">
        <v>559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365">
        <v>39</v>
      </c>
      <c r="B108" s="426">
        <v>44734</v>
      </c>
      <c r="C108" s="367"/>
      <c r="D108" s="368" t="s">
        <v>854</v>
      </c>
      <c r="E108" s="365" t="s">
        <v>560</v>
      </c>
      <c r="F108" s="365">
        <v>15460</v>
      </c>
      <c r="G108" s="365">
        <v>15340</v>
      </c>
      <c r="H108" s="369">
        <v>15510</v>
      </c>
      <c r="I108" s="369" t="s">
        <v>1026</v>
      </c>
      <c r="J108" s="370" t="s">
        <v>905</v>
      </c>
      <c r="K108" s="369">
        <f t="shared" ref="K108" si="124">H108-F108</f>
        <v>50</v>
      </c>
      <c r="L108" s="371">
        <f t="shared" ref="L108" si="125">(H108*N108)*0.07%</f>
        <v>542.85</v>
      </c>
      <c r="M108" s="372">
        <f t="shared" ref="M108" si="126">(K108*N108)-L108</f>
        <v>1957.15</v>
      </c>
      <c r="N108" s="369">
        <v>50</v>
      </c>
      <c r="O108" s="453" t="s">
        <v>558</v>
      </c>
      <c r="P108" s="362">
        <v>44735</v>
      </c>
      <c r="Q108" s="249"/>
      <c r="R108" s="253" t="s">
        <v>559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365">
        <v>40</v>
      </c>
      <c r="B109" s="426">
        <v>44734</v>
      </c>
      <c r="C109" s="367"/>
      <c r="D109" s="368" t="s">
        <v>1027</v>
      </c>
      <c r="E109" s="365" t="s">
        <v>560</v>
      </c>
      <c r="F109" s="365">
        <v>1484</v>
      </c>
      <c r="G109" s="365">
        <v>1448</v>
      </c>
      <c r="H109" s="369">
        <v>1509</v>
      </c>
      <c r="I109" s="369" t="s">
        <v>1028</v>
      </c>
      <c r="J109" s="370" t="s">
        <v>579</v>
      </c>
      <c r="K109" s="369">
        <f t="shared" ref="K109" si="127">H109-F109</f>
        <v>25</v>
      </c>
      <c r="L109" s="371">
        <f t="shared" ref="L109" si="128">(H109*N109)*0.07%</f>
        <v>369.70500000000004</v>
      </c>
      <c r="M109" s="372">
        <f t="shared" ref="M109" si="129">(K109*N109)-L109</f>
        <v>8380.2950000000001</v>
      </c>
      <c r="N109" s="369">
        <v>350</v>
      </c>
      <c r="O109" s="453" t="s">
        <v>558</v>
      </c>
      <c r="P109" s="362">
        <v>44736</v>
      </c>
      <c r="Q109" s="249"/>
      <c r="R109" s="253" t="s">
        <v>559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336">
        <v>41</v>
      </c>
      <c r="B110" s="471">
        <v>44735</v>
      </c>
      <c r="C110" s="352"/>
      <c r="D110" s="335" t="s">
        <v>1050</v>
      </c>
      <c r="E110" s="336" t="s">
        <v>560</v>
      </c>
      <c r="F110" s="336">
        <v>2515</v>
      </c>
      <c r="G110" s="336">
        <v>2470</v>
      </c>
      <c r="H110" s="331">
        <v>2470</v>
      </c>
      <c r="I110" s="331" t="s">
        <v>1051</v>
      </c>
      <c r="J110" s="330" t="s">
        <v>1052</v>
      </c>
      <c r="K110" s="331">
        <f t="shared" ref="K110" si="130">H110-F110</f>
        <v>-45</v>
      </c>
      <c r="L110" s="332">
        <f t="shared" ref="L110" si="131">(H110*N110)*0.07%</f>
        <v>432.25000000000006</v>
      </c>
      <c r="M110" s="333">
        <f t="shared" ref="M110" si="132">(K110*N110)-L110</f>
        <v>-11682.25</v>
      </c>
      <c r="N110" s="331">
        <v>250</v>
      </c>
      <c r="O110" s="340" t="s">
        <v>570</v>
      </c>
      <c r="P110" s="334">
        <v>44735</v>
      </c>
      <c r="Q110" s="249"/>
      <c r="R110" s="253" t="s">
        <v>559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s="247" customFormat="1" ht="13.15" customHeight="1">
      <c r="A111" s="251">
        <v>42</v>
      </c>
      <c r="B111" s="493">
        <v>44736</v>
      </c>
      <c r="C111" s="416"/>
      <c r="D111" s="410" t="s">
        <v>1058</v>
      </c>
      <c r="E111" s="408" t="s">
        <v>560</v>
      </c>
      <c r="F111" s="408">
        <v>1107.5</v>
      </c>
      <c r="G111" s="408">
        <v>1080</v>
      </c>
      <c r="H111" s="411">
        <v>1107.5</v>
      </c>
      <c r="I111" s="411" t="s">
        <v>1059</v>
      </c>
      <c r="J111" s="417" t="s">
        <v>888</v>
      </c>
      <c r="K111" s="411">
        <f t="shared" ref="K111" si="133">H111-F111</f>
        <v>0</v>
      </c>
      <c r="L111" s="418">
        <f t="shared" ref="L111" si="134">(H111*N111)*0.07%</f>
        <v>387.62500000000006</v>
      </c>
      <c r="M111" s="412">
        <f t="shared" ref="M111" si="135">(K111*N111)-L111</f>
        <v>-387.62500000000006</v>
      </c>
      <c r="N111" s="411">
        <v>500</v>
      </c>
      <c r="O111" s="442" t="s">
        <v>570</v>
      </c>
      <c r="P111" s="409">
        <v>44741</v>
      </c>
      <c r="Q111" s="249"/>
      <c r="R111" s="253" t="s">
        <v>835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96"/>
      <c r="AG111" s="293"/>
      <c r="AH111" s="249"/>
      <c r="AI111" s="249"/>
      <c r="AJ111" s="296"/>
      <c r="AK111" s="296"/>
      <c r="AL111" s="296"/>
    </row>
    <row r="112" spans="1:38" s="247" customFormat="1" ht="13.15" customHeight="1">
      <c r="A112" s="251">
        <v>43</v>
      </c>
      <c r="B112" s="382">
        <v>44739</v>
      </c>
      <c r="C112" s="257"/>
      <c r="D112" s="309" t="s">
        <v>1065</v>
      </c>
      <c r="E112" s="251" t="s">
        <v>560</v>
      </c>
      <c r="F112" s="251" t="s">
        <v>1066</v>
      </c>
      <c r="G112" s="251">
        <v>2090</v>
      </c>
      <c r="H112" s="252"/>
      <c r="I112" s="252" t="s">
        <v>1067</v>
      </c>
      <c r="J112" s="284" t="s">
        <v>561</v>
      </c>
      <c r="K112" s="252"/>
      <c r="L112" s="272"/>
      <c r="M112" s="273"/>
      <c r="N112" s="252"/>
      <c r="O112" s="252"/>
      <c r="P112" s="248"/>
      <c r="Q112" s="249"/>
      <c r="R112" s="253" t="s">
        <v>559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96"/>
      <c r="AG112" s="293"/>
      <c r="AH112" s="249"/>
      <c r="AI112" s="249"/>
      <c r="AJ112" s="296"/>
      <c r="AK112" s="296"/>
      <c r="AL112" s="296"/>
    </row>
    <row r="113" spans="1:38" s="247" customFormat="1" ht="13.15" customHeight="1">
      <c r="A113" s="365">
        <v>44</v>
      </c>
      <c r="B113" s="426">
        <v>44739</v>
      </c>
      <c r="C113" s="367"/>
      <c r="D113" s="368" t="s">
        <v>1068</v>
      </c>
      <c r="E113" s="365" t="s">
        <v>862</v>
      </c>
      <c r="F113" s="365">
        <v>332</v>
      </c>
      <c r="G113" s="365">
        <v>338</v>
      </c>
      <c r="H113" s="369">
        <v>328</v>
      </c>
      <c r="I113" s="369" t="s">
        <v>1069</v>
      </c>
      <c r="J113" s="370" t="s">
        <v>933</v>
      </c>
      <c r="K113" s="369">
        <f>F113-H113</f>
        <v>4</v>
      </c>
      <c r="L113" s="371">
        <f t="shared" ref="L113:L114" si="136">(H113*N113)*0.07%</f>
        <v>459.20000000000005</v>
      </c>
      <c r="M113" s="372">
        <f t="shared" ref="M113:M114" si="137">(K113*N113)-L113</f>
        <v>7540.8</v>
      </c>
      <c r="N113" s="369">
        <v>2000</v>
      </c>
      <c r="O113" s="322" t="s">
        <v>558</v>
      </c>
      <c r="P113" s="362">
        <v>44740</v>
      </c>
      <c r="Q113" s="249"/>
      <c r="R113" s="253" t="s">
        <v>559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96"/>
      <c r="AG113" s="293"/>
      <c r="AH113" s="249"/>
      <c r="AI113" s="249"/>
      <c r="AJ113" s="296"/>
      <c r="AK113" s="296"/>
      <c r="AL113" s="296"/>
    </row>
    <row r="114" spans="1:38" s="247" customFormat="1" ht="13.15" customHeight="1">
      <c r="A114" s="251">
        <v>45</v>
      </c>
      <c r="B114" s="471">
        <v>44740</v>
      </c>
      <c r="C114" s="352"/>
      <c r="D114" s="335" t="s">
        <v>1085</v>
      </c>
      <c r="E114" s="336" t="s">
        <v>560</v>
      </c>
      <c r="F114" s="336">
        <v>609</v>
      </c>
      <c r="G114" s="336">
        <v>592</v>
      </c>
      <c r="H114" s="331">
        <v>592</v>
      </c>
      <c r="I114" s="331" t="s">
        <v>826</v>
      </c>
      <c r="J114" s="330" t="s">
        <v>1094</v>
      </c>
      <c r="K114" s="331">
        <f t="shared" ref="K114" si="138">H114-F114</f>
        <v>-17</v>
      </c>
      <c r="L114" s="332">
        <f t="shared" si="136"/>
        <v>352.24000000000007</v>
      </c>
      <c r="M114" s="333">
        <f t="shared" si="137"/>
        <v>-14802.24</v>
      </c>
      <c r="N114" s="331">
        <v>850</v>
      </c>
      <c r="O114" s="340" t="s">
        <v>570</v>
      </c>
      <c r="P114" s="334">
        <v>44741</v>
      </c>
      <c r="Q114" s="249"/>
      <c r="R114" s="253" t="s">
        <v>835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96"/>
      <c r="AG114" s="293"/>
      <c r="AH114" s="249"/>
      <c r="AI114" s="249"/>
      <c r="AJ114" s="296"/>
      <c r="AK114" s="296"/>
      <c r="AL114" s="296"/>
    </row>
    <row r="115" spans="1:38" s="247" customFormat="1" ht="13.15" customHeight="1">
      <c r="A115" s="251"/>
      <c r="B115" s="248"/>
      <c r="C115" s="309"/>
      <c r="D115" s="309"/>
      <c r="E115" s="251"/>
      <c r="F115" s="251"/>
      <c r="G115" s="251"/>
      <c r="H115" s="252"/>
      <c r="I115" s="252"/>
      <c r="J115" s="284"/>
      <c r="K115" s="309"/>
      <c r="L115" s="251"/>
      <c r="M115" s="251"/>
      <c r="N115" s="251"/>
      <c r="O115" s="252"/>
      <c r="P115" s="252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96"/>
      <c r="AG115" s="293"/>
      <c r="AH115" s="249"/>
      <c r="AI115" s="249"/>
      <c r="AJ115" s="296"/>
      <c r="AK115" s="296"/>
      <c r="AL115" s="296"/>
    </row>
    <row r="116" spans="1:38" ht="13.5" customHeight="1">
      <c r="A116" s="296"/>
      <c r="B116" s="293"/>
      <c r="C116" s="249"/>
      <c r="D116" s="249"/>
      <c r="E116" s="296"/>
      <c r="F116" s="296"/>
      <c r="G116" s="296"/>
      <c r="H116" s="297"/>
      <c r="I116" s="297"/>
      <c r="J116" s="348"/>
      <c r="K116" s="297"/>
      <c r="L116" s="298"/>
      <c r="M116" s="349"/>
      <c r="N116" s="297"/>
      <c r="O116" s="350"/>
      <c r="P116" s="300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107"/>
      <c r="B117" s="108"/>
      <c r="C117" s="142"/>
      <c r="D117" s="150"/>
      <c r="E117" s="151"/>
      <c r="F117" s="107"/>
      <c r="G117" s="107"/>
      <c r="H117" s="107"/>
      <c r="I117" s="143"/>
      <c r="J117" s="143"/>
      <c r="K117" s="143"/>
      <c r="L117" s="143"/>
      <c r="M117" s="143"/>
      <c r="N117" s="143"/>
      <c r="O117" s="143"/>
      <c r="P117" s="143"/>
      <c r="Q117" s="4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152"/>
      <c r="B118" s="108"/>
      <c r="C118" s="109"/>
      <c r="D118" s="153"/>
      <c r="E118" s="112"/>
      <c r="F118" s="112"/>
      <c r="G118" s="112"/>
      <c r="H118" s="112"/>
      <c r="I118" s="112"/>
      <c r="J118" s="6"/>
      <c r="K118" s="112"/>
      <c r="L118" s="112"/>
      <c r="M118" s="6"/>
      <c r="N118" s="1"/>
      <c r="O118" s="109"/>
      <c r="P118" s="41"/>
      <c r="Q118" s="4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41"/>
      <c r="AH118" s="41"/>
      <c r="AI118" s="41"/>
      <c r="AJ118" s="41"/>
      <c r="AK118" s="41"/>
      <c r="AL118" s="41"/>
    </row>
    <row r="119" spans="1:38" ht="38.25" customHeight="1">
      <c r="A119" s="154" t="s">
        <v>580</v>
      </c>
      <c r="B119" s="154"/>
      <c r="C119" s="154"/>
      <c r="D119" s="154"/>
      <c r="E119" s="155"/>
      <c r="F119" s="112"/>
      <c r="G119" s="112"/>
      <c r="H119" s="112"/>
      <c r="I119" s="112"/>
      <c r="J119" s="1"/>
      <c r="K119" s="6"/>
      <c r="L119" s="6"/>
      <c r="M119" s="6"/>
      <c r="N119" s="1"/>
      <c r="O119" s="1"/>
      <c r="P119" s="41"/>
      <c r="Q119" s="4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41"/>
      <c r="AH119" s="41"/>
      <c r="AI119" s="41"/>
      <c r="AJ119" s="41"/>
      <c r="AK119" s="41"/>
      <c r="AL119" s="41"/>
    </row>
    <row r="120" spans="1:38" ht="14.45" customHeight="1">
      <c r="A120" s="96" t="s">
        <v>16</v>
      </c>
      <c r="B120" s="96" t="s">
        <v>535</v>
      </c>
      <c r="C120" s="96"/>
      <c r="D120" s="97" t="s">
        <v>546</v>
      </c>
      <c r="E120" s="96" t="s">
        <v>547</v>
      </c>
      <c r="F120" s="96" t="s">
        <v>548</v>
      </c>
      <c r="G120" s="96" t="s">
        <v>568</v>
      </c>
      <c r="H120" s="96" t="s">
        <v>550</v>
      </c>
      <c r="I120" s="96" t="s">
        <v>551</v>
      </c>
      <c r="J120" s="95" t="s">
        <v>552</v>
      </c>
      <c r="K120" s="95" t="s">
        <v>581</v>
      </c>
      <c r="L120" s="98" t="s">
        <v>554</v>
      </c>
      <c r="M120" s="149" t="s">
        <v>577</v>
      </c>
      <c r="N120" s="96" t="s">
        <v>578</v>
      </c>
      <c r="O120" s="96" t="s">
        <v>556</v>
      </c>
      <c r="P120" s="97" t="s">
        <v>557</v>
      </c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s="247" customFormat="1" ht="12.75" customHeight="1">
      <c r="A121" s="408">
        <v>1</v>
      </c>
      <c r="B121" s="409">
        <v>44719</v>
      </c>
      <c r="C121" s="410"/>
      <c r="D121" s="410" t="s">
        <v>879</v>
      </c>
      <c r="E121" s="408" t="s">
        <v>560</v>
      </c>
      <c r="F121" s="408">
        <v>220</v>
      </c>
      <c r="G121" s="408">
        <v>110</v>
      </c>
      <c r="H121" s="411">
        <v>225</v>
      </c>
      <c r="I121" s="411" t="s">
        <v>880</v>
      </c>
      <c r="J121" s="403" t="s">
        <v>888</v>
      </c>
      <c r="K121" s="400">
        <f>H121-F121</f>
        <v>5</v>
      </c>
      <c r="L121" s="404">
        <v>100</v>
      </c>
      <c r="M121" s="412">
        <f t="shared" ref="M121" si="139">(K121*N121)-L121</f>
        <v>25</v>
      </c>
      <c r="N121" s="400">
        <v>25</v>
      </c>
      <c r="O121" s="406" t="s">
        <v>680</v>
      </c>
      <c r="P121" s="401">
        <v>44720</v>
      </c>
      <c r="Q121" s="249"/>
      <c r="R121" s="6" t="s">
        <v>835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00">
        <v>2</v>
      </c>
      <c r="B122" s="401">
        <v>44719</v>
      </c>
      <c r="C122" s="402"/>
      <c r="D122" s="402" t="s">
        <v>881</v>
      </c>
      <c r="E122" s="400" t="s">
        <v>560</v>
      </c>
      <c r="F122" s="400">
        <v>72</v>
      </c>
      <c r="G122" s="400">
        <v>48</v>
      </c>
      <c r="H122" s="400">
        <v>72</v>
      </c>
      <c r="I122" s="400" t="s">
        <v>882</v>
      </c>
      <c r="J122" s="403" t="s">
        <v>888</v>
      </c>
      <c r="K122" s="400">
        <v>0</v>
      </c>
      <c r="L122" s="404">
        <v>100</v>
      </c>
      <c r="M122" s="405">
        <v>-100</v>
      </c>
      <c r="N122" s="400">
        <v>50</v>
      </c>
      <c r="O122" s="406" t="s">
        <v>680</v>
      </c>
      <c r="P122" s="401">
        <v>44719</v>
      </c>
      <c r="Q122" s="249"/>
      <c r="R122" s="250" t="s">
        <v>559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13">
        <v>3</v>
      </c>
      <c r="B123" s="414">
        <v>44720</v>
      </c>
      <c r="C123" s="415"/>
      <c r="D123" s="368" t="s">
        <v>889</v>
      </c>
      <c r="E123" s="365" t="s">
        <v>560</v>
      </c>
      <c r="F123" s="365">
        <v>85</v>
      </c>
      <c r="G123" s="365">
        <v>48</v>
      </c>
      <c r="H123" s="413">
        <v>105</v>
      </c>
      <c r="I123" s="413" t="s">
        <v>890</v>
      </c>
      <c r="J123" s="370" t="s">
        <v>894</v>
      </c>
      <c r="K123" s="369">
        <f t="shared" ref="K123" si="140">H123-F123</f>
        <v>20</v>
      </c>
      <c r="L123" s="371">
        <v>100</v>
      </c>
      <c r="M123" s="372">
        <f t="shared" ref="M123" si="141">(K123*N123)-L123</f>
        <v>900</v>
      </c>
      <c r="N123" s="369">
        <v>50</v>
      </c>
      <c r="O123" s="322" t="s">
        <v>558</v>
      </c>
      <c r="P123" s="362">
        <v>44720</v>
      </c>
      <c r="Q123" s="249"/>
      <c r="R123" s="250" t="s">
        <v>559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13">
        <v>4</v>
      </c>
      <c r="B124" s="414">
        <v>44720</v>
      </c>
      <c r="C124" s="415"/>
      <c r="D124" s="415" t="s">
        <v>891</v>
      </c>
      <c r="E124" s="413" t="s">
        <v>560</v>
      </c>
      <c r="F124" s="413">
        <v>26</v>
      </c>
      <c r="G124" s="413">
        <v>17</v>
      </c>
      <c r="H124" s="413">
        <v>33.5</v>
      </c>
      <c r="I124" s="413" t="s">
        <v>892</v>
      </c>
      <c r="J124" s="370" t="s">
        <v>895</v>
      </c>
      <c r="K124" s="369">
        <f t="shared" ref="K124:K125" si="142">H124-F124</f>
        <v>7.5</v>
      </c>
      <c r="L124" s="371">
        <v>100</v>
      </c>
      <c r="M124" s="372">
        <f t="shared" ref="M124:M125" si="143">(K124*N124)-L124</f>
        <v>4025</v>
      </c>
      <c r="N124" s="369">
        <v>550</v>
      </c>
      <c r="O124" s="322" t="s">
        <v>558</v>
      </c>
      <c r="P124" s="362">
        <v>44720</v>
      </c>
      <c r="Q124" s="249"/>
      <c r="R124" s="250" t="s">
        <v>559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13">
        <v>5</v>
      </c>
      <c r="B125" s="414">
        <v>44720</v>
      </c>
      <c r="C125" s="415"/>
      <c r="D125" s="415" t="s">
        <v>881</v>
      </c>
      <c r="E125" s="413" t="s">
        <v>560</v>
      </c>
      <c r="F125" s="413">
        <v>52</v>
      </c>
      <c r="G125" s="413">
        <v>18</v>
      </c>
      <c r="H125" s="413">
        <v>71.5</v>
      </c>
      <c r="I125" s="413" t="s">
        <v>893</v>
      </c>
      <c r="J125" s="370" t="s">
        <v>896</v>
      </c>
      <c r="K125" s="369">
        <f t="shared" si="142"/>
        <v>19.5</v>
      </c>
      <c r="L125" s="371">
        <v>100</v>
      </c>
      <c r="M125" s="372">
        <f t="shared" si="143"/>
        <v>875</v>
      </c>
      <c r="N125" s="369">
        <v>50</v>
      </c>
      <c r="O125" s="322" t="s">
        <v>558</v>
      </c>
      <c r="P125" s="362">
        <v>44720</v>
      </c>
      <c r="Q125" s="249"/>
      <c r="R125" s="250" t="s">
        <v>559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13">
        <v>6</v>
      </c>
      <c r="B126" s="414">
        <v>44721</v>
      </c>
      <c r="C126" s="415"/>
      <c r="D126" s="415" t="s">
        <v>903</v>
      </c>
      <c r="E126" s="413" t="s">
        <v>560</v>
      </c>
      <c r="F126" s="413">
        <v>85</v>
      </c>
      <c r="G126" s="413">
        <v>10</v>
      </c>
      <c r="H126" s="413">
        <v>135</v>
      </c>
      <c r="I126" s="413" t="s">
        <v>904</v>
      </c>
      <c r="J126" s="370" t="s">
        <v>905</v>
      </c>
      <c r="K126" s="369">
        <f t="shared" ref="K126" si="144">H126-F126</f>
        <v>50</v>
      </c>
      <c r="L126" s="371">
        <v>100</v>
      </c>
      <c r="M126" s="372">
        <f t="shared" ref="M126" si="145">(K126*N126)-L126</f>
        <v>1150</v>
      </c>
      <c r="N126" s="369">
        <v>25</v>
      </c>
      <c r="O126" s="322" t="s">
        <v>558</v>
      </c>
      <c r="P126" s="362">
        <v>44721</v>
      </c>
      <c r="Q126" s="249"/>
      <c r="R126" s="250" t="s">
        <v>835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13">
        <v>7</v>
      </c>
      <c r="B127" s="414">
        <v>44721</v>
      </c>
      <c r="C127" s="415"/>
      <c r="D127" s="415" t="s">
        <v>906</v>
      </c>
      <c r="E127" s="413" t="s">
        <v>560</v>
      </c>
      <c r="F127" s="413">
        <v>21</v>
      </c>
      <c r="G127" s="413"/>
      <c r="H127" s="413">
        <v>35</v>
      </c>
      <c r="I127" s="413" t="s">
        <v>907</v>
      </c>
      <c r="J127" s="370" t="s">
        <v>908</v>
      </c>
      <c r="K127" s="369">
        <f t="shared" ref="K127" si="146">H127-F127</f>
        <v>14</v>
      </c>
      <c r="L127" s="371">
        <v>100</v>
      </c>
      <c r="M127" s="372">
        <f t="shared" ref="M127" si="147">(K127*N127)-L127</f>
        <v>600</v>
      </c>
      <c r="N127" s="369">
        <v>50</v>
      </c>
      <c r="O127" s="322" t="s">
        <v>558</v>
      </c>
      <c r="P127" s="362">
        <v>44721</v>
      </c>
      <c r="Q127" s="249"/>
      <c r="R127" s="250" t="s">
        <v>835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50">
        <v>8</v>
      </c>
      <c r="B128" s="451">
        <v>44722</v>
      </c>
      <c r="C128" s="452"/>
      <c r="D128" s="452" t="s">
        <v>918</v>
      </c>
      <c r="E128" s="450" t="s">
        <v>560</v>
      </c>
      <c r="F128" s="450">
        <v>24.5</v>
      </c>
      <c r="G128" s="450">
        <v>10</v>
      </c>
      <c r="H128" s="450">
        <v>10</v>
      </c>
      <c r="I128" s="450" t="s">
        <v>917</v>
      </c>
      <c r="J128" s="330" t="s">
        <v>935</v>
      </c>
      <c r="K128" s="331">
        <f t="shared" ref="K128:K129" si="148">H128-F128</f>
        <v>-14.5</v>
      </c>
      <c r="L128" s="332">
        <v>100</v>
      </c>
      <c r="M128" s="333">
        <f t="shared" ref="M128:M129" si="149">(K128*N128)-L128</f>
        <v>-4450</v>
      </c>
      <c r="N128" s="331">
        <v>300</v>
      </c>
      <c r="O128" s="340" t="s">
        <v>570</v>
      </c>
      <c r="P128" s="334">
        <v>44725</v>
      </c>
      <c r="Q128" s="249"/>
      <c r="R128" s="250" t="s">
        <v>835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50">
        <v>9</v>
      </c>
      <c r="B129" s="451">
        <v>44722</v>
      </c>
      <c r="C129" s="452"/>
      <c r="D129" s="452" t="s">
        <v>919</v>
      </c>
      <c r="E129" s="450" t="s">
        <v>560</v>
      </c>
      <c r="F129" s="450">
        <v>27.5</v>
      </c>
      <c r="G129" s="450">
        <v>19</v>
      </c>
      <c r="H129" s="450">
        <v>19</v>
      </c>
      <c r="I129" s="450" t="s">
        <v>920</v>
      </c>
      <c r="J129" s="330" t="s">
        <v>936</v>
      </c>
      <c r="K129" s="331">
        <f t="shared" si="148"/>
        <v>-8.5</v>
      </c>
      <c r="L129" s="332">
        <v>100</v>
      </c>
      <c r="M129" s="333">
        <f t="shared" si="149"/>
        <v>-4775</v>
      </c>
      <c r="N129" s="331">
        <v>550</v>
      </c>
      <c r="O129" s="340" t="s">
        <v>570</v>
      </c>
      <c r="P129" s="334">
        <v>44725</v>
      </c>
      <c r="Q129" s="249"/>
      <c r="R129" s="250" t="s">
        <v>835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47">
        <v>10</v>
      </c>
      <c r="B130" s="448">
        <v>44725</v>
      </c>
      <c r="C130" s="449"/>
      <c r="D130" s="449" t="s">
        <v>934</v>
      </c>
      <c r="E130" s="447" t="s">
        <v>560</v>
      </c>
      <c r="F130" s="447">
        <v>80</v>
      </c>
      <c r="G130" s="447">
        <v>48</v>
      </c>
      <c r="H130" s="447">
        <v>84</v>
      </c>
      <c r="I130" s="447" t="s">
        <v>932</v>
      </c>
      <c r="J130" s="417" t="s">
        <v>933</v>
      </c>
      <c r="K130" s="411">
        <f t="shared" ref="K130:K131" si="150">H130-F130</f>
        <v>4</v>
      </c>
      <c r="L130" s="418">
        <v>100</v>
      </c>
      <c r="M130" s="412">
        <f t="shared" ref="M130:M131" si="151">(K130*N130)-L130</f>
        <v>100</v>
      </c>
      <c r="N130" s="411">
        <v>50</v>
      </c>
      <c r="O130" s="406" t="s">
        <v>680</v>
      </c>
      <c r="P130" s="409">
        <v>44725</v>
      </c>
      <c r="Q130" s="249"/>
      <c r="R130" s="250" t="s">
        <v>559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13">
        <v>11</v>
      </c>
      <c r="B131" s="414">
        <v>44726</v>
      </c>
      <c r="C131" s="415"/>
      <c r="D131" s="415" t="s">
        <v>940</v>
      </c>
      <c r="E131" s="413" t="s">
        <v>560</v>
      </c>
      <c r="F131" s="413">
        <v>21</v>
      </c>
      <c r="G131" s="413">
        <v>12</v>
      </c>
      <c r="H131" s="413">
        <v>25.5</v>
      </c>
      <c r="I131" s="413" t="s">
        <v>941</v>
      </c>
      <c r="J131" s="370" t="s">
        <v>942</v>
      </c>
      <c r="K131" s="369">
        <f t="shared" si="150"/>
        <v>4.5</v>
      </c>
      <c r="L131" s="371">
        <v>100</v>
      </c>
      <c r="M131" s="372">
        <f t="shared" si="151"/>
        <v>2375</v>
      </c>
      <c r="N131" s="369">
        <v>550</v>
      </c>
      <c r="O131" s="322" t="s">
        <v>558</v>
      </c>
      <c r="P131" s="362">
        <v>44726</v>
      </c>
      <c r="Q131" s="249"/>
      <c r="R131" s="250" t="s">
        <v>559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13">
        <v>12</v>
      </c>
      <c r="B132" s="414">
        <v>44726</v>
      </c>
      <c r="C132" s="415"/>
      <c r="D132" s="415" t="s">
        <v>946</v>
      </c>
      <c r="E132" s="413" t="s">
        <v>560</v>
      </c>
      <c r="F132" s="413">
        <v>80</v>
      </c>
      <c r="G132" s="413">
        <v>47</v>
      </c>
      <c r="H132" s="413">
        <v>102</v>
      </c>
      <c r="I132" s="413" t="s">
        <v>932</v>
      </c>
      <c r="J132" s="370" t="s">
        <v>948</v>
      </c>
      <c r="K132" s="369">
        <f t="shared" ref="K132:K133" si="152">H132-F132</f>
        <v>22</v>
      </c>
      <c r="L132" s="371">
        <v>100</v>
      </c>
      <c r="M132" s="372">
        <f t="shared" ref="M132:M133" si="153">(K132*N132)-L132</f>
        <v>1000</v>
      </c>
      <c r="N132" s="369">
        <v>50</v>
      </c>
      <c r="O132" s="322" t="s">
        <v>558</v>
      </c>
      <c r="P132" s="362">
        <v>44726</v>
      </c>
      <c r="Q132" s="249"/>
      <c r="R132" s="250" t="s">
        <v>559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13">
        <v>13</v>
      </c>
      <c r="B133" s="414">
        <v>44726</v>
      </c>
      <c r="C133" s="415"/>
      <c r="D133" s="415" t="s">
        <v>947</v>
      </c>
      <c r="E133" s="413" t="s">
        <v>560</v>
      </c>
      <c r="F133" s="413">
        <v>82.5</v>
      </c>
      <c r="G133" s="413">
        <v>48</v>
      </c>
      <c r="H133" s="413">
        <v>92</v>
      </c>
      <c r="I133" s="413" t="s">
        <v>932</v>
      </c>
      <c r="J133" s="370" t="s">
        <v>949</v>
      </c>
      <c r="K133" s="369">
        <f t="shared" si="152"/>
        <v>9.5</v>
      </c>
      <c r="L133" s="371">
        <v>100</v>
      </c>
      <c r="M133" s="372">
        <f t="shared" si="153"/>
        <v>375</v>
      </c>
      <c r="N133" s="369">
        <v>50</v>
      </c>
      <c r="O133" s="322" t="s">
        <v>558</v>
      </c>
      <c r="P133" s="362">
        <v>44726</v>
      </c>
      <c r="Q133" s="249"/>
      <c r="R133" s="250" t="s">
        <v>559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13">
        <v>14</v>
      </c>
      <c r="B134" s="469">
        <v>44727</v>
      </c>
      <c r="C134" s="415"/>
      <c r="D134" s="415" t="s">
        <v>957</v>
      </c>
      <c r="E134" s="413" t="s">
        <v>560</v>
      </c>
      <c r="F134" s="413">
        <v>78</v>
      </c>
      <c r="G134" s="413">
        <v>40</v>
      </c>
      <c r="H134" s="413">
        <v>98</v>
      </c>
      <c r="I134" s="413" t="s">
        <v>932</v>
      </c>
      <c r="J134" s="370" t="s">
        <v>894</v>
      </c>
      <c r="K134" s="369">
        <f t="shared" ref="K134" si="154">H134-F134</f>
        <v>20</v>
      </c>
      <c r="L134" s="371">
        <v>100</v>
      </c>
      <c r="M134" s="372">
        <f t="shared" ref="M134" si="155">(K134*N134)-L134</f>
        <v>900</v>
      </c>
      <c r="N134" s="369">
        <v>50</v>
      </c>
      <c r="O134" s="322" t="s">
        <v>558</v>
      </c>
      <c r="P134" s="362">
        <v>44727</v>
      </c>
      <c r="Q134" s="249"/>
      <c r="R134" s="250" t="s">
        <v>835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13">
        <v>15</v>
      </c>
      <c r="B135" s="469">
        <v>44727</v>
      </c>
      <c r="C135" s="415"/>
      <c r="D135" s="415" t="s">
        <v>962</v>
      </c>
      <c r="E135" s="413" t="s">
        <v>560</v>
      </c>
      <c r="F135" s="413">
        <v>72</v>
      </c>
      <c r="G135" s="413">
        <v>35</v>
      </c>
      <c r="H135" s="413">
        <v>92</v>
      </c>
      <c r="I135" s="413" t="s">
        <v>932</v>
      </c>
      <c r="J135" s="370" t="s">
        <v>894</v>
      </c>
      <c r="K135" s="369">
        <f t="shared" ref="K135:K136" si="156">H135-F135</f>
        <v>20</v>
      </c>
      <c r="L135" s="371">
        <v>100</v>
      </c>
      <c r="M135" s="372">
        <f t="shared" ref="M135:M136" si="157">(K135*N135)-L135</f>
        <v>900</v>
      </c>
      <c r="N135" s="369">
        <v>50</v>
      </c>
      <c r="O135" s="322" t="s">
        <v>558</v>
      </c>
      <c r="P135" s="362">
        <v>44727</v>
      </c>
      <c r="Q135" s="249"/>
      <c r="R135" s="250" t="s">
        <v>835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50">
        <v>16</v>
      </c>
      <c r="B136" s="475">
        <v>44727</v>
      </c>
      <c r="C136" s="452"/>
      <c r="D136" s="452" t="s">
        <v>940</v>
      </c>
      <c r="E136" s="450" t="s">
        <v>560</v>
      </c>
      <c r="F136" s="450">
        <v>17.5</v>
      </c>
      <c r="G136" s="450">
        <v>9</v>
      </c>
      <c r="H136" s="450">
        <v>9</v>
      </c>
      <c r="I136" s="450" t="s">
        <v>983</v>
      </c>
      <c r="J136" s="330" t="s">
        <v>936</v>
      </c>
      <c r="K136" s="331">
        <f t="shared" si="156"/>
        <v>-8.5</v>
      </c>
      <c r="L136" s="332">
        <v>100</v>
      </c>
      <c r="M136" s="333">
        <f t="shared" si="157"/>
        <v>-4775</v>
      </c>
      <c r="N136" s="331">
        <v>550</v>
      </c>
      <c r="O136" s="340" t="s">
        <v>570</v>
      </c>
      <c r="P136" s="334">
        <v>44729</v>
      </c>
      <c r="Q136" s="249"/>
      <c r="R136" s="250" t="s">
        <v>559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47">
        <v>17</v>
      </c>
      <c r="B137" s="438">
        <v>44727</v>
      </c>
      <c r="C137" s="449"/>
      <c r="D137" s="449" t="s">
        <v>963</v>
      </c>
      <c r="E137" s="447" t="s">
        <v>560</v>
      </c>
      <c r="F137" s="447">
        <v>87.5</v>
      </c>
      <c r="G137" s="447">
        <v>55</v>
      </c>
      <c r="H137" s="447">
        <v>92.5</v>
      </c>
      <c r="I137" s="447" t="s">
        <v>932</v>
      </c>
      <c r="J137" s="417" t="s">
        <v>964</v>
      </c>
      <c r="K137" s="411">
        <f t="shared" ref="K137:K139" si="158">H137-F137</f>
        <v>5</v>
      </c>
      <c r="L137" s="418">
        <v>100</v>
      </c>
      <c r="M137" s="412">
        <f t="shared" ref="M137:M139" si="159">(K137*N137)-L137</f>
        <v>150</v>
      </c>
      <c r="N137" s="411">
        <v>50</v>
      </c>
      <c r="O137" s="406" t="s">
        <v>680</v>
      </c>
      <c r="P137" s="409">
        <v>44727</v>
      </c>
      <c r="Q137" s="249"/>
      <c r="R137" s="250" t="s">
        <v>559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3.5" customHeight="1">
      <c r="A138" s="450">
        <v>19</v>
      </c>
      <c r="B138" s="475">
        <v>44728</v>
      </c>
      <c r="C138" s="452"/>
      <c r="D138" s="452" t="s">
        <v>977</v>
      </c>
      <c r="E138" s="450" t="s">
        <v>560</v>
      </c>
      <c r="F138" s="450">
        <v>52</v>
      </c>
      <c r="G138" s="450">
        <v>19</v>
      </c>
      <c r="H138" s="450">
        <v>19</v>
      </c>
      <c r="I138" s="450" t="s">
        <v>893</v>
      </c>
      <c r="J138" s="330" t="s">
        <v>980</v>
      </c>
      <c r="K138" s="331">
        <f t="shared" si="158"/>
        <v>-33</v>
      </c>
      <c r="L138" s="332">
        <v>100</v>
      </c>
      <c r="M138" s="333">
        <f t="shared" si="159"/>
        <v>-1750</v>
      </c>
      <c r="N138" s="331">
        <v>50</v>
      </c>
      <c r="O138" s="340" t="s">
        <v>570</v>
      </c>
      <c r="P138" s="334">
        <v>44728</v>
      </c>
      <c r="Q138" s="249"/>
      <c r="R138" s="250" t="s">
        <v>835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50">
        <v>20</v>
      </c>
      <c r="B139" s="475">
        <v>44728</v>
      </c>
      <c r="C139" s="452"/>
      <c r="D139" s="452" t="s">
        <v>978</v>
      </c>
      <c r="E139" s="450" t="s">
        <v>560</v>
      </c>
      <c r="F139" s="450">
        <v>85</v>
      </c>
      <c r="G139" s="450">
        <v>19</v>
      </c>
      <c r="H139" s="450">
        <v>19</v>
      </c>
      <c r="I139" s="450" t="s">
        <v>979</v>
      </c>
      <c r="J139" s="330" t="s">
        <v>981</v>
      </c>
      <c r="K139" s="331">
        <f t="shared" si="158"/>
        <v>-66</v>
      </c>
      <c r="L139" s="332">
        <v>100</v>
      </c>
      <c r="M139" s="333">
        <f t="shared" si="159"/>
        <v>-1750</v>
      </c>
      <c r="N139" s="331">
        <v>25</v>
      </c>
      <c r="O139" s="340" t="s">
        <v>570</v>
      </c>
      <c r="P139" s="334">
        <v>44728</v>
      </c>
      <c r="Q139" s="249"/>
      <c r="R139" s="250" t="s">
        <v>835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50">
        <v>21</v>
      </c>
      <c r="B140" s="475">
        <v>44733</v>
      </c>
      <c r="C140" s="452"/>
      <c r="D140" s="452" t="s">
        <v>1009</v>
      </c>
      <c r="E140" s="450" t="s">
        <v>560</v>
      </c>
      <c r="F140" s="450">
        <v>92.5</v>
      </c>
      <c r="G140" s="450">
        <v>50</v>
      </c>
      <c r="H140" s="450">
        <v>50</v>
      </c>
      <c r="I140" s="450" t="s">
        <v>1010</v>
      </c>
      <c r="J140" s="330" t="s">
        <v>997</v>
      </c>
      <c r="K140" s="331">
        <f t="shared" ref="K140:K141" si="160">H140-F140</f>
        <v>-42.5</v>
      </c>
      <c r="L140" s="332">
        <v>100</v>
      </c>
      <c r="M140" s="333">
        <f t="shared" ref="M140:M141" si="161">(K140*N140)-L140</f>
        <v>-2225</v>
      </c>
      <c r="N140" s="331">
        <v>50</v>
      </c>
      <c r="O140" s="460" t="s">
        <v>570</v>
      </c>
      <c r="P140" s="334">
        <v>44733</v>
      </c>
      <c r="Q140" s="249"/>
      <c r="R140" s="250" t="s">
        <v>835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413">
        <v>22</v>
      </c>
      <c r="B141" s="469">
        <v>44733</v>
      </c>
      <c r="C141" s="415"/>
      <c r="D141" s="415" t="s">
        <v>1015</v>
      </c>
      <c r="E141" s="413" t="s">
        <v>560</v>
      </c>
      <c r="F141" s="413">
        <v>47.5</v>
      </c>
      <c r="G141" s="413">
        <v>28</v>
      </c>
      <c r="H141" s="413">
        <v>56.5</v>
      </c>
      <c r="I141" s="413" t="s">
        <v>1016</v>
      </c>
      <c r="J141" s="370" t="s">
        <v>766</v>
      </c>
      <c r="K141" s="369">
        <f t="shared" si="160"/>
        <v>9</v>
      </c>
      <c r="L141" s="371">
        <v>100</v>
      </c>
      <c r="M141" s="372">
        <f t="shared" si="161"/>
        <v>2150</v>
      </c>
      <c r="N141" s="369">
        <v>250</v>
      </c>
      <c r="O141" s="322" t="s">
        <v>558</v>
      </c>
      <c r="P141" s="362">
        <v>44733</v>
      </c>
      <c r="Q141" s="249"/>
      <c r="R141" s="250" t="s">
        <v>559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13">
        <v>23</v>
      </c>
      <c r="B142" s="469">
        <v>44733</v>
      </c>
      <c r="C142" s="415"/>
      <c r="D142" s="415" t="s">
        <v>1017</v>
      </c>
      <c r="E142" s="413" t="s">
        <v>862</v>
      </c>
      <c r="F142" s="413">
        <v>13</v>
      </c>
      <c r="G142" s="413">
        <v>22</v>
      </c>
      <c r="H142" s="413">
        <v>6.5</v>
      </c>
      <c r="I142" s="413">
        <v>0.5</v>
      </c>
      <c r="J142" s="370" t="s">
        <v>1032</v>
      </c>
      <c r="K142" s="369">
        <f>F142-H142</f>
        <v>6.5</v>
      </c>
      <c r="L142" s="371">
        <v>100</v>
      </c>
      <c r="M142" s="372">
        <f t="shared" ref="M142" si="162">(K142*N142)-L142</f>
        <v>2337.5</v>
      </c>
      <c r="N142" s="369">
        <v>375</v>
      </c>
      <c r="O142" s="322" t="s">
        <v>558</v>
      </c>
      <c r="P142" s="362">
        <v>44733</v>
      </c>
      <c r="Q142" s="249"/>
      <c r="R142" s="250" t="s">
        <v>559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13">
        <v>24</v>
      </c>
      <c r="B143" s="469">
        <v>44734</v>
      </c>
      <c r="C143" s="415"/>
      <c r="D143" s="415" t="s">
        <v>1029</v>
      </c>
      <c r="E143" s="413" t="s">
        <v>560</v>
      </c>
      <c r="F143" s="413">
        <v>67.5</v>
      </c>
      <c r="G143" s="413">
        <v>35</v>
      </c>
      <c r="H143" s="413">
        <v>89</v>
      </c>
      <c r="I143" s="413" t="s">
        <v>932</v>
      </c>
      <c r="J143" s="370" t="s">
        <v>1030</v>
      </c>
      <c r="K143" s="369">
        <f t="shared" ref="K143" si="163">H143-F143</f>
        <v>21.5</v>
      </c>
      <c r="L143" s="371">
        <v>100</v>
      </c>
      <c r="M143" s="372">
        <f t="shared" ref="M143" si="164">(K143*N143)-L143</f>
        <v>975</v>
      </c>
      <c r="N143" s="369">
        <v>50</v>
      </c>
      <c r="O143" s="322" t="s">
        <v>558</v>
      </c>
      <c r="P143" s="362">
        <v>44734</v>
      </c>
      <c r="Q143" s="249"/>
      <c r="R143" s="250" t="s">
        <v>559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13">
        <v>25</v>
      </c>
      <c r="B144" s="469">
        <v>44734</v>
      </c>
      <c r="C144" s="415"/>
      <c r="D144" s="415" t="s">
        <v>1031</v>
      </c>
      <c r="E144" s="413" t="s">
        <v>560</v>
      </c>
      <c r="F144" s="413">
        <v>15.5</v>
      </c>
      <c r="G144" s="413">
        <v>9</v>
      </c>
      <c r="H144" s="413">
        <v>20.5</v>
      </c>
      <c r="I144" s="413" t="s">
        <v>1033</v>
      </c>
      <c r="J144" s="370" t="s">
        <v>1030</v>
      </c>
      <c r="K144" s="369">
        <f t="shared" ref="K144:K145" si="165">H144-F144</f>
        <v>5</v>
      </c>
      <c r="L144" s="371">
        <v>100</v>
      </c>
      <c r="M144" s="372">
        <f t="shared" ref="M144:M145" si="166">(K144*N144)-L144</f>
        <v>3400</v>
      </c>
      <c r="N144" s="369">
        <v>700</v>
      </c>
      <c r="O144" s="322" t="s">
        <v>558</v>
      </c>
      <c r="P144" s="362">
        <v>44735</v>
      </c>
      <c r="Q144" s="249"/>
      <c r="R144" s="250" t="s">
        <v>559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13">
        <v>26</v>
      </c>
      <c r="B145" s="469">
        <v>44735</v>
      </c>
      <c r="C145" s="415"/>
      <c r="D145" s="415" t="s">
        <v>1039</v>
      </c>
      <c r="E145" s="413" t="s">
        <v>560</v>
      </c>
      <c r="F145" s="413">
        <v>41</v>
      </c>
      <c r="G145" s="413"/>
      <c r="H145" s="413">
        <v>62</v>
      </c>
      <c r="I145" s="413" t="s">
        <v>1040</v>
      </c>
      <c r="J145" s="370" t="s">
        <v>571</v>
      </c>
      <c r="K145" s="369">
        <f t="shared" si="165"/>
        <v>21</v>
      </c>
      <c r="L145" s="371">
        <v>100</v>
      </c>
      <c r="M145" s="372">
        <f t="shared" si="166"/>
        <v>950</v>
      </c>
      <c r="N145" s="369">
        <v>50</v>
      </c>
      <c r="O145" s="322" t="s">
        <v>558</v>
      </c>
      <c r="P145" s="362">
        <v>44735</v>
      </c>
      <c r="Q145" s="249"/>
      <c r="R145" s="250" t="s">
        <v>835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50">
        <v>27</v>
      </c>
      <c r="B146" s="475">
        <v>44735</v>
      </c>
      <c r="C146" s="452"/>
      <c r="D146" s="452" t="s">
        <v>1041</v>
      </c>
      <c r="E146" s="450" t="s">
        <v>862</v>
      </c>
      <c r="F146" s="450">
        <v>55</v>
      </c>
      <c r="G146" s="450">
        <v>94</v>
      </c>
      <c r="H146" s="450">
        <v>94</v>
      </c>
      <c r="I146" s="450">
        <v>0.5</v>
      </c>
      <c r="J146" s="330" t="s">
        <v>1049</v>
      </c>
      <c r="K146" s="331">
        <f>F146-H146</f>
        <v>-39</v>
      </c>
      <c r="L146" s="332">
        <v>100</v>
      </c>
      <c r="M146" s="333">
        <f t="shared" ref="M146:M151" si="167">(K146*N146)-L146</f>
        <v>-4000</v>
      </c>
      <c r="N146" s="331">
        <v>100</v>
      </c>
      <c r="O146" s="460" t="s">
        <v>570</v>
      </c>
      <c r="P146" s="334">
        <v>44735</v>
      </c>
      <c r="Q146" s="249"/>
      <c r="R146" s="250" t="s">
        <v>559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13">
        <v>28</v>
      </c>
      <c r="B147" s="469">
        <v>44735</v>
      </c>
      <c r="C147" s="415"/>
      <c r="D147" s="415" t="s">
        <v>1029</v>
      </c>
      <c r="E147" s="413" t="s">
        <v>560</v>
      </c>
      <c r="F147" s="413">
        <v>31</v>
      </c>
      <c r="G147" s="413"/>
      <c r="H147" s="413">
        <v>57.5</v>
      </c>
      <c r="I147" s="413" t="s">
        <v>1042</v>
      </c>
      <c r="J147" s="370" t="s">
        <v>1048</v>
      </c>
      <c r="K147" s="369">
        <f t="shared" ref="K147:K151" si="168">H147-F147</f>
        <v>26.5</v>
      </c>
      <c r="L147" s="371">
        <v>100</v>
      </c>
      <c r="M147" s="372">
        <f t="shared" si="167"/>
        <v>1225</v>
      </c>
      <c r="N147" s="369">
        <v>50</v>
      </c>
      <c r="O147" s="322" t="s">
        <v>558</v>
      </c>
      <c r="P147" s="362">
        <v>44735</v>
      </c>
      <c r="Q147" s="249"/>
      <c r="R147" s="250" t="s">
        <v>559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13">
        <v>29</v>
      </c>
      <c r="B148" s="469">
        <v>44735</v>
      </c>
      <c r="C148" s="415"/>
      <c r="D148" s="415" t="s">
        <v>1043</v>
      </c>
      <c r="E148" s="413" t="s">
        <v>560</v>
      </c>
      <c r="F148" s="413">
        <v>77.5</v>
      </c>
      <c r="G148" s="413"/>
      <c r="H148" s="413">
        <v>125</v>
      </c>
      <c r="I148" s="413" t="s">
        <v>1044</v>
      </c>
      <c r="J148" s="370" t="s">
        <v>713</v>
      </c>
      <c r="K148" s="369">
        <f t="shared" si="168"/>
        <v>47.5</v>
      </c>
      <c r="L148" s="371">
        <v>100</v>
      </c>
      <c r="M148" s="372">
        <f t="shared" si="167"/>
        <v>1087.5</v>
      </c>
      <c r="N148" s="369">
        <v>25</v>
      </c>
      <c r="O148" s="322" t="s">
        <v>558</v>
      </c>
      <c r="P148" s="362">
        <v>44735</v>
      </c>
      <c r="Q148" s="249"/>
      <c r="R148" s="250" t="s">
        <v>835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413">
        <v>30</v>
      </c>
      <c r="B149" s="469">
        <v>44735</v>
      </c>
      <c r="C149" s="415"/>
      <c r="D149" s="415" t="s">
        <v>1045</v>
      </c>
      <c r="E149" s="413" t="s">
        <v>560</v>
      </c>
      <c r="F149" s="413">
        <v>52.5</v>
      </c>
      <c r="G149" s="413"/>
      <c r="H149" s="413">
        <v>92.5</v>
      </c>
      <c r="I149" s="413">
        <v>150</v>
      </c>
      <c r="J149" s="370" t="s">
        <v>602</v>
      </c>
      <c r="K149" s="369">
        <f t="shared" si="168"/>
        <v>40</v>
      </c>
      <c r="L149" s="371">
        <v>100</v>
      </c>
      <c r="M149" s="372">
        <f t="shared" si="167"/>
        <v>900</v>
      </c>
      <c r="N149" s="369">
        <v>25</v>
      </c>
      <c r="O149" s="322" t="s">
        <v>558</v>
      </c>
      <c r="P149" s="362">
        <v>44735</v>
      </c>
      <c r="Q149" s="249"/>
      <c r="R149" s="250" t="s">
        <v>835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450">
        <v>31</v>
      </c>
      <c r="B150" s="475">
        <v>44735</v>
      </c>
      <c r="C150" s="452"/>
      <c r="D150" s="452" t="s">
        <v>1046</v>
      </c>
      <c r="E150" s="450" t="s">
        <v>560</v>
      </c>
      <c r="F150" s="450">
        <v>52.5</v>
      </c>
      <c r="G150" s="450"/>
      <c r="H150" s="450">
        <v>0</v>
      </c>
      <c r="I150" s="450">
        <v>150</v>
      </c>
      <c r="J150" s="330" t="s">
        <v>1047</v>
      </c>
      <c r="K150" s="331">
        <f t="shared" si="168"/>
        <v>-52.5</v>
      </c>
      <c r="L150" s="332">
        <v>100</v>
      </c>
      <c r="M150" s="333">
        <f t="shared" si="167"/>
        <v>-1412.5</v>
      </c>
      <c r="N150" s="331">
        <v>25</v>
      </c>
      <c r="O150" s="460" t="s">
        <v>570</v>
      </c>
      <c r="P150" s="334">
        <v>44735</v>
      </c>
      <c r="Q150" s="249"/>
      <c r="R150" s="250" t="s">
        <v>835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482"/>
      <c r="B151" s="438">
        <v>44741</v>
      </c>
      <c r="C151" s="449"/>
      <c r="D151" s="449" t="s">
        <v>1096</v>
      </c>
      <c r="E151" s="447" t="s">
        <v>560</v>
      </c>
      <c r="F151" s="447">
        <v>90</v>
      </c>
      <c r="G151" s="447">
        <v>45</v>
      </c>
      <c r="H151" s="447">
        <v>92</v>
      </c>
      <c r="I151" s="447" t="s">
        <v>1010</v>
      </c>
      <c r="J151" s="417" t="s">
        <v>1008</v>
      </c>
      <c r="K151" s="411">
        <f t="shared" si="168"/>
        <v>2</v>
      </c>
      <c r="L151" s="418">
        <v>100</v>
      </c>
      <c r="M151" s="412">
        <f t="shared" si="167"/>
        <v>0</v>
      </c>
      <c r="N151" s="411">
        <v>50</v>
      </c>
      <c r="O151" s="406" t="s">
        <v>680</v>
      </c>
      <c r="P151" s="409">
        <v>44741</v>
      </c>
      <c r="Q151" s="249"/>
      <c r="R151" s="250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ht="14.25" customHeight="1">
      <c r="A152" s="343"/>
      <c r="B152" s="248"/>
      <c r="C152" s="344"/>
      <c r="D152" s="345"/>
      <c r="E152" s="343"/>
      <c r="F152" s="343"/>
      <c r="G152" s="343"/>
      <c r="H152" s="346"/>
      <c r="I152" s="347"/>
      <c r="J152" s="284"/>
      <c r="K152" s="252"/>
      <c r="L152" s="272"/>
      <c r="M152" s="273"/>
      <c r="N152" s="252"/>
      <c r="O152" s="284"/>
      <c r="P152" s="248"/>
      <c r="Q152" s="1"/>
      <c r="R152" s="250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51"/>
      <c r="B153" s="156"/>
      <c r="C153" s="156"/>
      <c r="D153" s="157"/>
      <c r="E153" s="151"/>
      <c r="F153" s="158"/>
      <c r="G153" s="151"/>
      <c r="H153" s="151"/>
      <c r="I153" s="151"/>
      <c r="J153" s="156"/>
      <c r="K153" s="159"/>
      <c r="L153" s="151"/>
      <c r="M153" s="151"/>
      <c r="N153" s="151"/>
      <c r="O153" s="160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94" t="s">
        <v>582</v>
      </c>
      <c r="B154" s="161"/>
      <c r="C154" s="161"/>
      <c r="D154" s="162"/>
      <c r="E154" s="135"/>
      <c r="F154" s="6"/>
      <c r="G154" s="6"/>
      <c r="H154" s="136"/>
      <c r="I154" s="163"/>
      <c r="J154" s="1"/>
      <c r="K154" s="6"/>
      <c r="L154" s="6"/>
      <c r="M154" s="6"/>
      <c r="N154" s="1"/>
      <c r="O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s="247" customFormat="1" ht="14.25" customHeight="1">
      <c r="A155" s="95" t="s">
        <v>16</v>
      </c>
      <c r="B155" s="96" t="s">
        <v>535</v>
      </c>
      <c r="C155" s="96"/>
      <c r="D155" s="97" t="s">
        <v>546</v>
      </c>
      <c r="E155" s="96" t="s">
        <v>547</v>
      </c>
      <c r="F155" s="96" t="s">
        <v>548</v>
      </c>
      <c r="G155" s="96" t="s">
        <v>549</v>
      </c>
      <c r="H155" s="96" t="s">
        <v>550</v>
      </c>
      <c r="I155" s="96" t="s">
        <v>551</v>
      </c>
      <c r="J155" s="95" t="s">
        <v>552</v>
      </c>
      <c r="K155" s="139" t="s">
        <v>569</v>
      </c>
      <c r="L155" s="140" t="s">
        <v>554</v>
      </c>
      <c r="M155" s="98" t="s">
        <v>555</v>
      </c>
      <c r="N155" s="96" t="s">
        <v>556</v>
      </c>
      <c r="O155" s="97" t="s">
        <v>557</v>
      </c>
      <c r="P155" s="96" t="s">
        <v>789</v>
      </c>
      <c r="Q155" s="246"/>
      <c r="R155" s="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51">
        <v>1</v>
      </c>
      <c r="B156" s="337">
        <v>44488</v>
      </c>
      <c r="C156" s="337"/>
      <c r="D156" s="338" t="s">
        <v>841</v>
      </c>
      <c r="E156" s="339" t="s">
        <v>832</v>
      </c>
      <c r="F156" s="339">
        <v>235.25</v>
      </c>
      <c r="G156" s="339">
        <v>198</v>
      </c>
      <c r="H156" s="339">
        <v>273</v>
      </c>
      <c r="I156" s="339" t="s">
        <v>794</v>
      </c>
      <c r="J156" s="326" t="s">
        <v>840</v>
      </c>
      <c r="K156" s="326">
        <f t="shared" ref="K156" si="169">H156-F156</f>
        <v>37.75</v>
      </c>
      <c r="L156" s="327">
        <f t="shared" ref="L156" si="170">(F156*-0.7)/100</f>
        <v>-1.6467499999999999</v>
      </c>
      <c r="M156" s="328">
        <f t="shared" ref="M156" si="171">(K156+L156)/F156</f>
        <v>0.15346758767268864</v>
      </c>
      <c r="N156" s="326" t="s">
        <v>558</v>
      </c>
      <c r="O156" s="329">
        <v>44700</v>
      </c>
      <c r="P156" s="326"/>
      <c r="Q156" s="246"/>
      <c r="R156" s="1" t="s">
        <v>559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56">
        <v>2</v>
      </c>
      <c r="B157" s="357">
        <v>44651</v>
      </c>
      <c r="C157" s="358"/>
      <c r="D157" s="359" t="s">
        <v>421</v>
      </c>
      <c r="E157" s="360" t="s">
        <v>560</v>
      </c>
      <c r="F157" s="360">
        <v>379</v>
      </c>
      <c r="G157" s="360">
        <v>348</v>
      </c>
      <c r="H157" s="360">
        <v>403.5</v>
      </c>
      <c r="I157" s="360" t="s">
        <v>834</v>
      </c>
      <c r="J157" s="322" t="s">
        <v>852</v>
      </c>
      <c r="K157" s="322">
        <f t="shared" ref="K157" si="172">H157-F157</f>
        <v>24.5</v>
      </c>
      <c r="L157" s="323">
        <f t="shared" ref="L157" si="173">(F157*-0.7)/100</f>
        <v>-2.653</v>
      </c>
      <c r="M157" s="324">
        <f t="shared" ref="M157" si="174">(K157+L157)/F157</f>
        <v>5.7643799472295518E-2</v>
      </c>
      <c r="N157" s="322" t="s">
        <v>558</v>
      </c>
      <c r="O157" s="325">
        <v>44713</v>
      </c>
      <c r="P157" s="322"/>
      <c r="Q157" s="246"/>
      <c r="R157" s="246" t="s">
        <v>559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ht="14.25" customHeight="1">
      <c r="A158" s="356">
        <v>3</v>
      </c>
      <c r="B158" s="357">
        <v>44687</v>
      </c>
      <c r="C158" s="358"/>
      <c r="D158" s="359" t="s">
        <v>71</v>
      </c>
      <c r="E158" s="360" t="s">
        <v>560</v>
      </c>
      <c r="F158" s="360">
        <v>228</v>
      </c>
      <c r="G158" s="360">
        <v>206</v>
      </c>
      <c r="H158" s="360">
        <v>244</v>
      </c>
      <c r="I158" s="360" t="s">
        <v>837</v>
      </c>
      <c r="J158" s="322" t="s">
        <v>851</v>
      </c>
      <c r="K158" s="322">
        <f t="shared" ref="K158:K159" si="175">H158-F158</f>
        <v>16</v>
      </c>
      <c r="L158" s="323">
        <f t="shared" ref="L158" si="176">(F158*-0.7)/100</f>
        <v>-1.5959999999999999</v>
      </c>
      <c r="M158" s="324">
        <f t="shared" ref="M158:M159" si="177">(K158+L158)/F158</f>
        <v>6.3175438596491232E-2</v>
      </c>
      <c r="N158" s="322" t="s">
        <v>558</v>
      </c>
      <c r="O158" s="325">
        <v>44713</v>
      </c>
      <c r="P158" s="360"/>
      <c r="R158" s="246" t="s">
        <v>559</v>
      </c>
      <c r="S158" s="41"/>
      <c r="T158" s="1"/>
      <c r="U158" s="1"/>
      <c r="V158" s="1"/>
      <c r="W158" s="1"/>
      <c r="X158" s="1"/>
      <c r="Y158" s="1"/>
      <c r="Z158" s="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</row>
    <row r="159" spans="1:38" ht="14.25" customHeight="1">
      <c r="A159" s="351">
        <v>4</v>
      </c>
      <c r="B159" s="337">
        <v>44736</v>
      </c>
      <c r="C159" s="337"/>
      <c r="D159" s="338" t="s">
        <v>1053</v>
      </c>
      <c r="E159" s="339" t="s">
        <v>560</v>
      </c>
      <c r="F159" s="339">
        <v>1450</v>
      </c>
      <c r="G159" s="339">
        <v>1300</v>
      </c>
      <c r="H159" s="339">
        <v>1625</v>
      </c>
      <c r="I159" s="339" t="s">
        <v>1054</v>
      </c>
      <c r="J159" s="326" t="s">
        <v>1055</v>
      </c>
      <c r="K159" s="326">
        <f t="shared" si="175"/>
        <v>175</v>
      </c>
      <c r="L159" s="327">
        <f>(F159*-0.07)/100</f>
        <v>-1.0150000000000001</v>
      </c>
      <c r="M159" s="328">
        <f t="shared" si="177"/>
        <v>0.11998965517241381</v>
      </c>
      <c r="N159" s="326" t="s">
        <v>558</v>
      </c>
      <c r="O159" s="329">
        <v>44736</v>
      </c>
      <c r="P159" s="326"/>
      <c r="R159" s="246" t="s">
        <v>559</v>
      </c>
      <c r="S159" s="41"/>
      <c r="T159" s="1"/>
      <c r="U159" s="1"/>
      <c r="V159" s="1"/>
      <c r="W159" s="1"/>
      <c r="X159" s="1"/>
      <c r="Y159" s="1"/>
      <c r="Z159" s="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</row>
    <row r="160" spans="1:38" ht="12.75" customHeight="1">
      <c r="A160" s="164"/>
      <c r="B160" s="141"/>
      <c r="C160" s="165"/>
      <c r="D160" s="100"/>
      <c r="E160" s="166"/>
      <c r="F160" s="166"/>
      <c r="G160" s="166"/>
      <c r="H160" s="166"/>
      <c r="I160" s="166"/>
      <c r="J160" s="166"/>
      <c r="K160" s="167"/>
      <c r="L160" s="168"/>
      <c r="M160" s="166"/>
      <c r="N160" s="169"/>
      <c r="O160" s="170"/>
      <c r="P160" s="170"/>
      <c r="R160" s="6"/>
      <c r="S160" s="1"/>
      <c r="T160" s="1"/>
      <c r="U160" s="1"/>
      <c r="V160" s="1"/>
      <c r="W160" s="1"/>
      <c r="X160" s="1"/>
      <c r="Y160" s="1"/>
    </row>
    <row r="161" spans="1:38" ht="12.75" customHeight="1">
      <c r="A161" s="119" t="s">
        <v>562</v>
      </c>
      <c r="B161" s="119"/>
      <c r="C161" s="119"/>
      <c r="D161" s="119"/>
      <c r="E161" s="41"/>
      <c r="F161" s="127" t="s">
        <v>564</v>
      </c>
      <c r="G161" s="56"/>
      <c r="H161" s="56"/>
      <c r="I161" s="56"/>
      <c r="J161" s="6"/>
      <c r="K161" s="145"/>
      <c r="L161" s="146"/>
      <c r="M161" s="6"/>
      <c r="N161" s="109"/>
      <c r="O161" s="17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38" ht="12.75" customHeight="1">
      <c r="A162" s="126" t="s">
        <v>563</v>
      </c>
      <c r="B162" s="119"/>
      <c r="C162" s="119"/>
      <c r="D162" s="119"/>
      <c r="E162" s="6"/>
      <c r="F162" s="127" t="s">
        <v>566</v>
      </c>
      <c r="G162" s="6"/>
      <c r="H162" s="6" t="s">
        <v>785</v>
      </c>
      <c r="I162" s="6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ht="12.75" customHeight="1">
      <c r="A163" s="126"/>
      <c r="B163" s="119"/>
      <c r="C163" s="119"/>
      <c r="D163" s="119"/>
      <c r="E163" s="6"/>
      <c r="F163" s="127"/>
      <c r="G163" s="6"/>
      <c r="H163" s="6"/>
      <c r="I163" s="6"/>
      <c r="J163" s="1"/>
      <c r="K163" s="6"/>
      <c r="L163" s="6"/>
      <c r="M163" s="6"/>
      <c r="N163" s="1"/>
      <c r="O163" s="1"/>
      <c r="Q163" s="1"/>
      <c r="R163" s="56"/>
      <c r="S163" s="1"/>
      <c r="T163" s="1"/>
      <c r="U163" s="1"/>
      <c r="V163" s="1"/>
      <c r="W163" s="1"/>
      <c r="X163" s="1"/>
      <c r="Y163" s="1"/>
      <c r="Z163" s="1"/>
    </row>
    <row r="164" spans="1:38" ht="38.25" customHeight="1">
      <c r="A164" s="1"/>
      <c r="B164" s="134" t="s">
        <v>583</v>
      </c>
      <c r="C164" s="134"/>
      <c r="D164" s="134"/>
      <c r="E164" s="134"/>
      <c r="F164" s="135"/>
      <c r="G164" s="6"/>
      <c r="H164" s="6"/>
      <c r="I164" s="136"/>
      <c r="J164" s="137"/>
      <c r="K164" s="138"/>
      <c r="L164" s="137"/>
      <c r="M164" s="6"/>
      <c r="N164" s="1"/>
      <c r="O164" s="1"/>
      <c r="Q164" s="1"/>
      <c r="R164" s="56"/>
      <c r="S164" s="1"/>
      <c r="T164" s="1"/>
      <c r="U164" s="1"/>
      <c r="V164" s="1"/>
      <c r="W164" s="1"/>
      <c r="X164" s="1"/>
      <c r="Y164" s="1"/>
      <c r="Z164" s="1"/>
    </row>
    <row r="165" spans="1:38" ht="14.25" customHeight="1">
      <c r="A165" s="95" t="s">
        <v>16</v>
      </c>
      <c r="B165" s="96" t="s">
        <v>535</v>
      </c>
      <c r="C165" s="96"/>
      <c r="D165" s="97" t="s">
        <v>546</v>
      </c>
      <c r="E165" s="96" t="s">
        <v>547</v>
      </c>
      <c r="F165" s="96" t="s">
        <v>548</v>
      </c>
      <c r="G165" s="96" t="s">
        <v>568</v>
      </c>
      <c r="H165" s="96" t="s">
        <v>550</v>
      </c>
      <c r="I165" s="96" t="s">
        <v>551</v>
      </c>
      <c r="J165" s="172" t="s">
        <v>552</v>
      </c>
      <c r="K165" s="139" t="s">
        <v>569</v>
      </c>
      <c r="L165" s="149" t="s">
        <v>577</v>
      </c>
      <c r="M165" s="96" t="s">
        <v>578</v>
      </c>
      <c r="N165" s="140" t="s">
        <v>554</v>
      </c>
      <c r="O165" s="98" t="s">
        <v>555</v>
      </c>
      <c r="P165" s="96" t="s">
        <v>556</v>
      </c>
      <c r="Q165" s="97" t="s">
        <v>557</v>
      </c>
      <c r="R165" s="56"/>
      <c r="S165" s="113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38" ht="14.25" customHeight="1">
      <c r="A166" s="101"/>
      <c r="B166" s="102"/>
      <c r="C166" s="173"/>
      <c r="D166" s="103"/>
      <c r="E166" s="104"/>
      <c r="F166" s="174"/>
      <c r="G166" s="101"/>
      <c r="H166" s="104"/>
      <c r="I166" s="105"/>
      <c r="J166" s="175"/>
      <c r="K166" s="175"/>
      <c r="L166" s="176"/>
      <c r="M166" s="99"/>
      <c r="N166" s="176"/>
      <c r="O166" s="177"/>
      <c r="P166" s="178"/>
      <c r="Q166" s="179"/>
      <c r="R166" s="144"/>
      <c r="S166" s="113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38" ht="14.25" customHeight="1">
      <c r="A167" s="101"/>
      <c r="B167" s="102"/>
      <c r="C167" s="173"/>
      <c r="D167" s="103"/>
      <c r="E167" s="104"/>
      <c r="F167" s="174"/>
      <c r="G167" s="101"/>
      <c r="H167" s="104"/>
      <c r="I167" s="105"/>
      <c r="J167" s="175"/>
      <c r="K167" s="175"/>
      <c r="L167" s="176"/>
      <c r="M167" s="99"/>
      <c r="N167" s="176"/>
      <c r="O167" s="177"/>
      <c r="P167" s="178"/>
      <c r="Q167" s="179"/>
      <c r="R167" s="144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1"/>
      <c r="B168" s="102"/>
      <c r="C168" s="173"/>
      <c r="D168" s="103"/>
      <c r="E168" s="104"/>
      <c r="F168" s="174"/>
      <c r="G168" s="101"/>
      <c r="H168" s="104"/>
      <c r="I168" s="105"/>
      <c r="J168" s="175"/>
      <c r="K168" s="175"/>
      <c r="L168" s="176"/>
      <c r="M168" s="99"/>
      <c r="N168" s="176"/>
      <c r="O168" s="177"/>
      <c r="P168" s="178"/>
      <c r="Q168" s="179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1"/>
      <c r="B169" s="102"/>
      <c r="C169" s="173"/>
      <c r="D169" s="103"/>
      <c r="E169" s="104"/>
      <c r="F169" s="175"/>
      <c r="G169" s="101"/>
      <c r="H169" s="104"/>
      <c r="I169" s="105"/>
      <c r="J169" s="175"/>
      <c r="K169" s="175"/>
      <c r="L169" s="176"/>
      <c r="M169" s="99"/>
      <c r="N169" s="176"/>
      <c r="O169" s="177"/>
      <c r="P169" s="178"/>
      <c r="Q169" s="179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1"/>
      <c r="B170" s="102"/>
      <c r="C170" s="173"/>
      <c r="D170" s="103"/>
      <c r="E170" s="104"/>
      <c r="F170" s="175"/>
      <c r="G170" s="101"/>
      <c r="H170" s="104"/>
      <c r="I170" s="105"/>
      <c r="J170" s="175"/>
      <c r="K170" s="175"/>
      <c r="L170" s="176"/>
      <c r="M170" s="99"/>
      <c r="N170" s="176"/>
      <c r="O170" s="177"/>
      <c r="P170" s="178"/>
      <c r="Q170" s="179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1"/>
      <c r="B171" s="102"/>
      <c r="C171" s="173"/>
      <c r="D171" s="103"/>
      <c r="E171" s="104"/>
      <c r="F171" s="174"/>
      <c r="G171" s="101"/>
      <c r="H171" s="104"/>
      <c r="I171" s="105"/>
      <c r="J171" s="175"/>
      <c r="K171" s="175"/>
      <c r="L171" s="176"/>
      <c r="M171" s="99"/>
      <c r="N171" s="176"/>
      <c r="O171" s="177"/>
      <c r="P171" s="178"/>
      <c r="Q171" s="179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01"/>
      <c r="B172" s="102"/>
      <c r="C172" s="173"/>
      <c r="D172" s="103"/>
      <c r="E172" s="104"/>
      <c r="F172" s="174"/>
      <c r="G172" s="101"/>
      <c r="H172" s="104"/>
      <c r="I172" s="105"/>
      <c r="J172" s="175"/>
      <c r="K172" s="175"/>
      <c r="L172" s="175"/>
      <c r="M172" s="175"/>
      <c r="N172" s="176"/>
      <c r="O172" s="180"/>
      <c r="P172" s="178"/>
      <c r="Q172" s="179"/>
      <c r="R172" s="6"/>
      <c r="S172" s="113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01"/>
      <c r="B173" s="102"/>
      <c r="C173" s="173"/>
      <c r="D173" s="103"/>
      <c r="E173" s="104"/>
      <c r="F173" s="175"/>
      <c r="G173" s="101"/>
      <c r="H173" s="104"/>
      <c r="I173" s="105"/>
      <c r="J173" s="175"/>
      <c r="K173" s="175"/>
      <c r="L173" s="176"/>
      <c r="M173" s="99"/>
      <c r="N173" s="176"/>
      <c r="O173" s="177"/>
      <c r="P173" s="178"/>
      <c r="Q173" s="179"/>
      <c r="R173" s="144"/>
      <c r="S173" s="113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>
      <c r="A174" s="101"/>
      <c r="B174" s="102"/>
      <c r="C174" s="173"/>
      <c r="D174" s="103"/>
      <c r="E174" s="104"/>
      <c r="F174" s="174"/>
      <c r="G174" s="101"/>
      <c r="H174" s="104"/>
      <c r="I174" s="105"/>
      <c r="J174" s="181"/>
      <c r="K174" s="181"/>
      <c r="L174" s="181"/>
      <c r="M174" s="181"/>
      <c r="N174" s="182"/>
      <c r="O174" s="177"/>
      <c r="P174" s="106"/>
      <c r="Q174" s="179"/>
      <c r="R174" s="144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26"/>
      <c r="B175" s="119"/>
      <c r="C175" s="119"/>
      <c r="D175" s="119"/>
      <c r="E175" s="6"/>
      <c r="F175" s="127"/>
      <c r="G175" s="6"/>
      <c r="H175" s="6"/>
      <c r="I175" s="6"/>
      <c r="J175" s="1"/>
      <c r="K175" s="6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26"/>
      <c r="B176" s="119"/>
      <c r="C176" s="119"/>
      <c r="D176" s="119"/>
      <c r="E176" s="6"/>
      <c r="F176" s="127"/>
      <c r="G176" s="56"/>
      <c r="H176" s="41"/>
      <c r="I176" s="56"/>
      <c r="J176" s="6"/>
      <c r="K176" s="145"/>
      <c r="L176" s="146"/>
      <c r="M176" s="6"/>
      <c r="N176" s="109"/>
      <c r="O176" s="147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56"/>
      <c r="B177" s="108"/>
      <c r="C177" s="108"/>
      <c r="D177" s="41"/>
      <c r="E177" s="56"/>
      <c r="F177" s="56"/>
      <c r="G177" s="56"/>
      <c r="H177" s="41"/>
      <c r="I177" s="56"/>
      <c r="J177" s="6"/>
      <c r="K177" s="145"/>
      <c r="L177" s="146"/>
      <c r="M177" s="6"/>
      <c r="N177" s="109"/>
      <c r="O177" s="147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38.25" customHeight="1">
      <c r="A178" s="41"/>
      <c r="B178" s="183" t="s">
        <v>584</v>
      </c>
      <c r="C178" s="183"/>
      <c r="D178" s="183"/>
      <c r="E178" s="183"/>
      <c r="F178" s="6"/>
      <c r="G178" s="6"/>
      <c r="H178" s="137"/>
      <c r="I178" s="6"/>
      <c r="J178" s="137"/>
      <c r="K178" s="138"/>
      <c r="L178" s="6"/>
      <c r="M178" s="6"/>
      <c r="N178" s="1"/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95" t="s">
        <v>16</v>
      </c>
      <c r="B179" s="96" t="s">
        <v>535</v>
      </c>
      <c r="C179" s="96"/>
      <c r="D179" s="97" t="s">
        <v>546</v>
      </c>
      <c r="E179" s="96" t="s">
        <v>547</v>
      </c>
      <c r="F179" s="96" t="s">
        <v>548</v>
      </c>
      <c r="G179" s="96" t="s">
        <v>585</v>
      </c>
      <c r="H179" s="96" t="s">
        <v>586</v>
      </c>
      <c r="I179" s="96" t="s">
        <v>551</v>
      </c>
      <c r="J179" s="184" t="s">
        <v>552</v>
      </c>
      <c r="K179" s="96" t="s">
        <v>553</v>
      </c>
      <c r="L179" s="96" t="s">
        <v>587</v>
      </c>
      <c r="M179" s="96" t="s">
        <v>556</v>
      </c>
      <c r="N179" s="97" t="s">
        <v>557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</v>
      </c>
      <c r="B180" s="186">
        <v>41579</v>
      </c>
      <c r="C180" s="186"/>
      <c r="D180" s="187" t="s">
        <v>588</v>
      </c>
      <c r="E180" s="188" t="s">
        <v>589</v>
      </c>
      <c r="F180" s="189">
        <v>82</v>
      </c>
      <c r="G180" s="188" t="s">
        <v>590</v>
      </c>
      <c r="H180" s="188">
        <v>100</v>
      </c>
      <c r="I180" s="190">
        <v>100</v>
      </c>
      <c r="J180" s="191" t="s">
        <v>591</v>
      </c>
      <c r="K180" s="192">
        <f t="shared" ref="K180:K232" si="178">H180-F180</f>
        <v>18</v>
      </c>
      <c r="L180" s="193">
        <f t="shared" ref="L180:L232" si="179">K180/F180</f>
        <v>0.21951219512195122</v>
      </c>
      <c r="M180" s="188" t="s">
        <v>558</v>
      </c>
      <c r="N180" s="194">
        <v>42657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2</v>
      </c>
      <c r="B181" s="186">
        <v>41794</v>
      </c>
      <c r="C181" s="186"/>
      <c r="D181" s="187" t="s">
        <v>592</v>
      </c>
      <c r="E181" s="188" t="s">
        <v>560</v>
      </c>
      <c r="F181" s="189">
        <v>257</v>
      </c>
      <c r="G181" s="188" t="s">
        <v>590</v>
      </c>
      <c r="H181" s="188">
        <v>300</v>
      </c>
      <c r="I181" s="190">
        <v>300</v>
      </c>
      <c r="J181" s="191" t="s">
        <v>591</v>
      </c>
      <c r="K181" s="192">
        <f t="shared" si="178"/>
        <v>43</v>
      </c>
      <c r="L181" s="193">
        <f t="shared" si="179"/>
        <v>0.16731517509727625</v>
      </c>
      <c r="M181" s="188" t="s">
        <v>558</v>
      </c>
      <c r="N181" s="194">
        <v>41822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</v>
      </c>
      <c r="B182" s="186">
        <v>41828</v>
      </c>
      <c r="C182" s="186"/>
      <c r="D182" s="187" t="s">
        <v>593</v>
      </c>
      <c r="E182" s="188" t="s">
        <v>560</v>
      </c>
      <c r="F182" s="189">
        <v>393</v>
      </c>
      <c r="G182" s="188" t="s">
        <v>590</v>
      </c>
      <c r="H182" s="188">
        <v>468</v>
      </c>
      <c r="I182" s="190">
        <v>468</v>
      </c>
      <c r="J182" s="191" t="s">
        <v>591</v>
      </c>
      <c r="K182" s="192">
        <f t="shared" si="178"/>
        <v>75</v>
      </c>
      <c r="L182" s="193">
        <f t="shared" si="179"/>
        <v>0.19083969465648856</v>
      </c>
      <c r="M182" s="188" t="s">
        <v>558</v>
      </c>
      <c r="N182" s="194">
        <v>41863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</v>
      </c>
      <c r="B183" s="186">
        <v>41857</v>
      </c>
      <c r="C183" s="186"/>
      <c r="D183" s="187" t="s">
        <v>594</v>
      </c>
      <c r="E183" s="188" t="s">
        <v>560</v>
      </c>
      <c r="F183" s="189">
        <v>205</v>
      </c>
      <c r="G183" s="188" t="s">
        <v>590</v>
      </c>
      <c r="H183" s="188">
        <v>275</v>
      </c>
      <c r="I183" s="190">
        <v>250</v>
      </c>
      <c r="J183" s="191" t="s">
        <v>591</v>
      </c>
      <c r="K183" s="192">
        <f t="shared" si="178"/>
        <v>70</v>
      </c>
      <c r="L183" s="193">
        <f t="shared" si="179"/>
        <v>0.34146341463414637</v>
      </c>
      <c r="M183" s="188" t="s">
        <v>558</v>
      </c>
      <c r="N183" s="194">
        <v>41962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</v>
      </c>
      <c r="B184" s="186">
        <v>41886</v>
      </c>
      <c r="C184" s="186"/>
      <c r="D184" s="187" t="s">
        <v>595</v>
      </c>
      <c r="E184" s="188" t="s">
        <v>560</v>
      </c>
      <c r="F184" s="189">
        <v>162</v>
      </c>
      <c r="G184" s="188" t="s">
        <v>590</v>
      </c>
      <c r="H184" s="188">
        <v>190</v>
      </c>
      <c r="I184" s="190">
        <v>190</v>
      </c>
      <c r="J184" s="191" t="s">
        <v>591</v>
      </c>
      <c r="K184" s="192">
        <f t="shared" si="178"/>
        <v>28</v>
      </c>
      <c r="L184" s="193">
        <f t="shared" si="179"/>
        <v>0.1728395061728395</v>
      </c>
      <c r="M184" s="188" t="s">
        <v>558</v>
      </c>
      <c r="N184" s="194">
        <v>42006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</v>
      </c>
      <c r="B185" s="186">
        <v>41886</v>
      </c>
      <c r="C185" s="186"/>
      <c r="D185" s="187" t="s">
        <v>596</v>
      </c>
      <c r="E185" s="188" t="s">
        <v>560</v>
      </c>
      <c r="F185" s="189">
        <v>75</v>
      </c>
      <c r="G185" s="188" t="s">
        <v>590</v>
      </c>
      <c r="H185" s="188">
        <v>91.5</v>
      </c>
      <c r="I185" s="190" t="s">
        <v>597</v>
      </c>
      <c r="J185" s="191" t="s">
        <v>598</v>
      </c>
      <c r="K185" s="192">
        <f t="shared" si="178"/>
        <v>16.5</v>
      </c>
      <c r="L185" s="193">
        <f t="shared" si="179"/>
        <v>0.22</v>
      </c>
      <c r="M185" s="188" t="s">
        <v>558</v>
      </c>
      <c r="N185" s="194">
        <v>41954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</v>
      </c>
      <c r="B186" s="186">
        <v>41913</v>
      </c>
      <c r="C186" s="186"/>
      <c r="D186" s="187" t="s">
        <v>599</v>
      </c>
      <c r="E186" s="188" t="s">
        <v>560</v>
      </c>
      <c r="F186" s="189">
        <v>850</v>
      </c>
      <c r="G186" s="188" t="s">
        <v>590</v>
      </c>
      <c r="H186" s="188">
        <v>982.5</v>
      </c>
      <c r="I186" s="190">
        <v>1050</v>
      </c>
      <c r="J186" s="191" t="s">
        <v>600</v>
      </c>
      <c r="K186" s="192">
        <f t="shared" si="178"/>
        <v>132.5</v>
      </c>
      <c r="L186" s="193">
        <f t="shared" si="179"/>
        <v>0.15588235294117647</v>
      </c>
      <c r="M186" s="188" t="s">
        <v>558</v>
      </c>
      <c r="N186" s="194">
        <v>42039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8</v>
      </c>
      <c r="B187" s="186">
        <v>41913</v>
      </c>
      <c r="C187" s="186"/>
      <c r="D187" s="187" t="s">
        <v>601</v>
      </c>
      <c r="E187" s="188" t="s">
        <v>560</v>
      </c>
      <c r="F187" s="189">
        <v>475</v>
      </c>
      <c r="G187" s="188" t="s">
        <v>590</v>
      </c>
      <c r="H187" s="188">
        <v>515</v>
      </c>
      <c r="I187" s="190">
        <v>600</v>
      </c>
      <c r="J187" s="191" t="s">
        <v>602</v>
      </c>
      <c r="K187" s="192">
        <f t="shared" si="178"/>
        <v>40</v>
      </c>
      <c r="L187" s="193">
        <f t="shared" si="179"/>
        <v>8.4210526315789472E-2</v>
      </c>
      <c r="M187" s="188" t="s">
        <v>558</v>
      </c>
      <c r="N187" s="194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9</v>
      </c>
      <c r="B188" s="186">
        <v>41913</v>
      </c>
      <c r="C188" s="186"/>
      <c r="D188" s="187" t="s">
        <v>603</v>
      </c>
      <c r="E188" s="188" t="s">
        <v>560</v>
      </c>
      <c r="F188" s="189">
        <v>86</v>
      </c>
      <c r="G188" s="188" t="s">
        <v>590</v>
      </c>
      <c r="H188" s="188">
        <v>99</v>
      </c>
      <c r="I188" s="190">
        <v>140</v>
      </c>
      <c r="J188" s="191" t="s">
        <v>604</v>
      </c>
      <c r="K188" s="192">
        <f t="shared" si="178"/>
        <v>13</v>
      </c>
      <c r="L188" s="193">
        <f t="shared" si="179"/>
        <v>0.15116279069767441</v>
      </c>
      <c r="M188" s="188" t="s">
        <v>558</v>
      </c>
      <c r="N188" s="194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10</v>
      </c>
      <c r="B189" s="186">
        <v>41926</v>
      </c>
      <c r="C189" s="186"/>
      <c r="D189" s="187" t="s">
        <v>605</v>
      </c>
      <c r="E189" s="188" t="s">
        <v>560</v>
      </c>
      <c r="F189" s="189">
        <v>496.6</v>
      </c>
      <c r="G189" s="188" t="s">
        <v>590</v>
      </c>
      <c r="H189" s="188">
        <v>621</v>
      </c>
      <c r="I189" s="190">
        <v>580</v>
      </c>
      <c r="J189" s="191" t="s">
        <v>591</v>
      </c>
      <c r="K189" s="192">
        <f t="shared" si="178"/>
        <v>124.39999999999998</v>
      </c>
      <c r="L189" s="193">
        <f t="shared" si="179"/>
        <v>0.25050342327829234</v>
      </c>
      <c r="M189" s="188" t="s">
        <v>558</v>
      </c>
      <c r="N189" s="194">
        <v>42605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11</v>
      </c>
      <c r="B190" s="186">
        <v>41926</v>
      </c>
      <c r="C190" s="186"/>
      <c r="D190" s="187" t="s">
        <v>606</v>
      </c>
      <c r="E190" s="188" t="s">
        <v>560</v>
      </c>
      <c r="F190" s="189">
        <v>2481.9</v>
      </c>
      <c r="G190" s="188" t="s">
        <v>590</v>
      </c>
      <c r="H190" s="188">
        <v>2840</v>
      </c>
      <c r="I190" s="190">
        <v>2870</v>
      </c>
      <c r="J190" s="191" t="s">
        <v>607</v>
      </c>
      <c r="K190" s="192">
        <f t="shared" si="178"/>
        <v>358.09999999999991</v>
      </c>
      <c r="L190" s="193">
        <f t="shared" si="179"/>
        <v>0.14428462065353154</v>
      </c>
      <c r="M190" s="188" t="s">
        <v>558</v>
      </c>
      <c r="N190" s="194">
        <v>42017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12</v>
      </c>
      <c r="B191" s="186">
        <v>41928</v>
      </c>
      <c r="C191" s="186"/>
      <c r="D191" s="187" t="s">
        <v>608</v>
      </c>
      <c r="E191" s="188" t="s">
        <v>560</v>
      </c>
      <c r="F191" s="189">
        <v>84.5</v>
      </c>
      <c r="G191" s="188" t="s">
        <v>590</v>
      </c>
      <c r="H191" s="188">
        <v>93</v>
      </c>
      <c r="I191" s="190">
        <v>110</v>
      </c>
      <c r="J191" s="191" t="s">
        <v>609</v>
      </c>
      <c r="K191" s="192">
        <f t="shared" si="178"/>
        <v>8.5</v>
      </c>
      <c r="L191" s="193">
        <f t="shared" si="179"/>
        <v>0.10059171597633136</v>
      </c>
      <c r="M191" s="188" t="s">
        <v>558</v>
      </c>
      <c r="N191" s="194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13</v>
      </c>
      <c r="B192" s="186">
        <v>41928</v>
      </c>
      <c r="C192" s="186"/>
      <c r="D192" s="187" t="s">
        <v>610</v>
      </c>
      <c r="E192" s="188" t="s">
        <v>560</v>
      </c>
      <c r="F192" s="189">
        <v>401</v>
      </c>
      <c r="G192" s="188" t="s">
        <v>590</v>
      </c>
      <c r="H192" s="188">
        <v>428</v>
      </c>
      <c r="I192" s="190">
        <v>450</v>
      </c>
      <c r="J192" s="191" t="s">
        <v>611</v>
      </c>
      <c r="K192" s="192">
        <f t="shared" si="178"/>
        <v>27</v>
      </c>
      <c r="L192" s="193">
        <f t="shared" si="179"/>
        <v>6.7331670822942641E-2</v>
      </c>
      <c r="M192" s="188" t="s">
        <v>558</v>
      </c>
      <c r="N192" s="194">
        <v>42020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14</v>
      </c>
      <c r="B193" s="186">
        <v>41928</v>
      </c>
      <c r="C193" s="186"/>
      <c r="D193" s="187" t="s">
        <v>612</v>
      </c>
      <c r="E193" s="188" t="s">
        <v>560</v>
      </c>
      <c r="F193" s="189">
        <v>101</v>
      </c>
      <c r="G193" s="188" t="s">
        <v>590</v>
      </c>
      <c r="H193" s="188">
        <v>112</v>
      </c>
      <c r="I193" s="190">
        <v>120</v>
      </c>
      <c r="J193" s="191" t="s">
        <v>613</v>
      </c>
      <c r="K193" s="192">
        <f t="shared" si="178"/>
        <v>11</v>
      </c>
      <c r="L193" s="193">
        <f t="shared" si="179"/>
        <v>0.10891089108910891</v>
      </c>
      <c r="M193" s="188" t="s">
        <v>558</v>
      </c>
      <c r="N193" s="194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15</v>
      </c>
      <c r="B194" s="186">
        <v>41954</v>
      </c>
      <c r="C194" s="186"/>
      <c r="D194" s="187" t="s">
        <v>614</v>
      </c>
      <c r="E194" s="188" t="s">
        <v>560</v>
      </c>
      <c r="F194" s="189">
        <v>59</v>
      </c>
      <c r="G194" s="188" t="s">
        <v>590</v>
      </c>
      <c r="H194" s="188">
        <v>76</v>
      </c>
      <c r="I194" s="190">
        <v>76</v>
      </c>
      <c r="J194" s="191" t="s">
        <v>591</v>
      </c>
      <c r="K194" s="192">
        <f t="shared" si="178"/>
        <v>17</v>
      </c>
      <c r="L194" s="193">
        <f t="shared" si="179"/>
        <v>0.28813559322033899</v>
      </c>
      <c r="M194" s="188" t="s">
        <v>558</v>
      </c>
      <c r="N194" s="194">
        <v>43032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16</v>
      </c>
      <c r="B195" s="186">
        <v>41954</v>
      </c>
      <c r="C195" s="186"/>
      <c r="D195" s="187" t="s">
        <v>603</v>
      </c>
      <c r="E195" s="188" t="s">
        <v>560</v>
      </c>
      <c r="F195" s="189">
        <v>99</v>
      </c>
      <c r="G195" s="188" t="s">
        <v>590</v>
      </c>
      <c r="H195" s="188">
        <v>120</v>
      </c>
      <c r="I195" s="190">
        <v>120</v>
      </c>
      <c r="J195" s="191" t="s">
        <v>571</v>
      </c>
      <c r="K195" s="192">
        <f t="shared" si="178"/>
        <v>21</v>
      </c>
      <c r="L195" s="193">
        <f t="shared" si="179"/>
        <v>0.21212121212121213</v>
      </c>
      <c r="M195" s="188" t="s">
        <v>558</v>
      </c>
      <c r="N195" s="194">
        <v>41960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17</v>
      </c>
      <c r="B196" s="186">
        <v>41956</v>
      </c>
      <c r="C196" s="186"/>
      <c r="D196" s="187" t="s">
        <v>615</v>
      </c>
      <c r="E196" s="188" t="s">
        <v>560</v>
      </c>
      <c r="F196" s="189">
        <v>22</v>
      </c>
      <c r="G196" s="188" t="s">
        <v>590</v>
      </c>
      <c r="H196" s="188">
        <v>33.549999999999997</v>
      </c>
      <c r="I196" s="190">
        <v>32</v>
      </c>
      <c r="J196" s="191" t="s">
        <v>616</v>
      </c>
      <c r="K196" s="192">
        <f t="shared" si="178"/>
        <v>11.549999999999997</v>
      </c>
      <c r="L196" s="193">
        <f t="shared" si="179"/>
        <v>0.52499999999999991</v>
      </c>
      <c r="M196" s="188" t="s">
        <v>558</v>
      </c>
      <c r="N196" s="194">
        <v>42188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18</v>
      </c>
      <c r="B197" s="186">
        <v>41976</v>
      </c>
      <c r="C197" s="186"/>
      <c r="D197" s="187" t="s">
        <v>617</v>
      </c>
      <c r="E197" s="188" t="s">
        <v>560</v>
      </c>
      <c r="F197" s="189">
        <v>440</v>
      </c>
      <c r="G197" s="188" t="s">
        <v>590</v>
      </c>
      <c r="H197" s="188">
        <v>520</v>
      </c>
      <c r="I197" s="190">
        <v>520</v>
      </c>
      <c r="J197" s="191" t="s">
        <v>618</v>
      </c>
      <c r="K197" s="192">
        <f t="shared" si="178"/>
        <v>80</v>
      </c>
      <c r="L197" s="193">
        <f t="shared" si="179"/>
        <v>0.18181818181818182</v>
      </c>
      <c r="M197" s="188" t="s">
        <v>558</v>
      </c>
      <c r="N197" s="194">
        <v>42208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19</v>
      </c>
      <c r="B198" s="186">
        <v>41976</v>
      </c>
      <c r="C198" s="186"/>
      <c r="D198" s="187" t="s">
        <v>619</v>
      </c>
      <c r="E198" s="188" t="s">
        <v>560</v>
      </c>
      <c r="F198" s="189">
        <v>360</v>
      </c>
      <c r="G198" s="188" t="s">
        <v>590</v>
      </c>
      <c r="H198" s="188">
        <v>427</v>
      </c>
      <c r="I198" s="190">
        <v>425</v>
      </c>
      <c r="J198" s="191" t="s">
        <v>620</v>
      </c>
      <c r="K198" s="192">
        <f t="shared" si="178"/>
        <v>67</v>
      </c>
      <c r="L198" s="193">
        <f t="shared" si="179"/>
        <v>0.18611111111111112</v>
      </c>
      <c r="M198" s="188" t="s">
        <v>558</v>
      </c>
      <c r="N198" s="194">
        <v>42058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20</v>
      </c>
      <c r="B199" s="186">
        <v>42012</v>
      </c>
      <c r="C199" s="186"/>
      <c r="D199" s="187" t="s">
        <v>621</v>
      </c>
      <c r="E199" s="188" t="s">
        <v>560</v>
      </c>
      <c r="F199" s="189">
        <v>360</v>
      </c>
      <c r="G199" s="188" t="s">
        <v>590</v>
      </c>
      <c r="H199" s="188">
        <v>455</v>
      </c>
      <c r="I199" s="190">
        <v>420</v>
      </c>
      <c r="J199" s="191" t="s">
        <v>622</v>
      </c>
      <c r="K199" s="192">
        <f t="shared" si="178"/>
        <v>95</v>
      </c>
      <c r="L199" s="193">
        <f t="shared" si="179"/>
        <v>0.2638888888888889</v>
      </c>
      <c r="M199" s="188" t="s">
        <v>558</v>
      </c>
      <c r="N199" s="194">
        <v>42024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21</v>
      </c>
      <c r="B200" s="186">
        <v>42012</v>
      </c>
      <c r="C200" s="186"/>
      <c r="D200" s="187" t="s">
        <v>623</v>
      </c>
      <c r="E200" s="188" t="s">
        <v>560</v>
      </c>
      <c r="F200" s="189">
        <v>130</v>
      </c>
      <c r="G200" s="188"/>
      <c r="H200" s="188">
        <v>175.5</v>
      </c>
      <c r="I200" s="190">
        <v>165</v>
      </c>
      <c r="J200" s="191" t="s">
        <v>624</v>
      </c>
      <c r="K200" s="192">
        <f t="shared" si="178"/>
        <v>45.5</v>
      </c>
      <c r="L200" s="193">
        <f t="shared" si="179"/>
        <v>0.35</v>
      </c>
      <c r="M200" s="188" t="s">
        <v>558</v>
      </c>
      <c r="N200" s="194">
        <v>43088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22</v>
      </c>
      <c r="B201" s="186">
        <v>42040</v>
      </c>
      <c r="C201" s="186"/>
      <c r="D201" s="187" t="s">
        <v>373</v>
      </c>
      <c r="E201" s="188" t="s">
        <v>589</v>
      </c>
      <c r="F201" s="189">
        <v>98</v>
      </c>
      <c r="G201" s="188"/>
      <c r="H201" s="188">
        <v>120</v>
      </c>
      <c r="I201" s="190">
        <v>120</v>
      </c>
      <c r="J201" s="191" t="s">
        <v>591</v>
      </c>
      <c r="K201" s="192">
        <f t="shared" si="178"/>
        <v>22</v>
      </c>
      <c r="L201" s="193">
        <f t="shared" si="179"/>
        <v>0.22448979591836735</v>
      </c>
      <c r="M201" s="188" t="s">
        <v>558</v>
      </c>
      <c r="N201" s="194">
        <v>42753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23</v>
      </c>
      <c r="B202" s="186">
        <v>42040</v>
      </c>
      <c r="C202" s="186"/>
      <c r="D202" s="187" t="s">
        <v>625</v>
      </c>
      <c r="E202" s="188" t="s">
        <v>589</v>
      </c>
      <c r="F202" s="189">
        <v>196</v>
      </c>
      <c r="G202" s="188"/>
      <c r="H202" s="188">
        <v>262</v>
      </c>
      <c r="I202" s="190">
        <v>255</v>
      </c>
      <c r="J202" s="191" t="s">
        <v>591</v>
      </c>
      <c r="K202" s="192">
        <f t="shared" si="178"/>
        <v>66</v>
      </c>
      <c r="L202" s="193">
        <f t="shared" si="179"/>
        <v>0.33673469387755101</v>
      </c>
      <c r="M202" s="188" t="s">
        <v>558</v>
      </c>
      <c r="N202" s="194">
        <v>42599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24</v>
      </c>
      <c r="B203" s="196">
        <v>42067</v>
      </c>
      <c r="C203" s="196"/>
      <c r="D203" s="197" t="s">
        <v>372</v>
      </c>
      <c r="E203" s="198" t="s">
        <v>589</v>
      </c>
      <c r="F203" s="199">
        <v>235</v>
      </c>
      <c r="G203" s="199"/>
      <c r="H203" s="200">
        <v>77</v>
      </c>
      <c r="I203" s="200" t="s">
        <v>626</v>
      </c>
      <c r="J203" s="201" t="s">
        <v>627</v>
      </c>
      <c r="K203" s="202">
        <f t="shared" si="178"/>
        <v>-158</v>
      </c>
      <c r="L203" s="203">
        <f t="shared" si="179"/>
        <v>-0.67234042553191486</v>
      </c>
      <c r="M203" s="199" t="s">
        <v>570</v>
      </c>
      <c r="N203" s="19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25</v>
      </c>
      <c r="B204" s="186">
        <v>42067</v>
      </c>
      <c r="C204" s="186"/>
      <c r="D204" s="187" t="s">
        <v>628</v>
      </c>
      <c r="E204" s="188" t="s">
        <v>589</v>
      </c>
      <c r="F204" s="189">
        <v>185</v>
      </c>
      <c r="G204" s="188"/>
      <c r="H204" s="188">
        <v>224</v>
      </c>
      <c r="I204" s="190" t="s">
        <v>629</v>
      </c>
      <c r="J204" s="191" t="s">
        <v>591</v>
      </c>
      <c r="K204" s="192">
        <f t="shared" si="178"/>
        <v>39</v>
      </c>
      <c r="L204" s="193">
        <f t="shared" si="179"/>
        <v>0.21081081081081082</v>
      </c>
      <c r="M204" s="188" t="s">
        <v>558</v>
      </c>
      <c r="N204" s="194">
        <v>42647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26</v>
      </c>
      <c r="B205" s="196">
        <v>42090</v>
      </c>
      <c r="C205" s="196"/>
      <c r="D205" s="204" t="s">
        <v>630</v>
      </c>
      <c r="E205" s="199" t="s">
        <v>589</v>
      </c>
      <c r="F205" s="199">
        <v>49.5</v>
      </c>
      <c r="G205" s="200"/>
      <c r="H205" s="200">
        <v>15.85</v>
      </c>
      <c r="I205" s="200">
        <v>67</v>
      </c>
      <c r="J205" s="201" t="s">
        <v>631</v>
      </c>
      <c r="K205" s="200">
        <f t="shared" si="178"/>
        <v>-33.65</v>
      </c>
      <c r="L205" s="205">
        <f t="shared" si="179"/>
        <v>-0.67979797979797973</v>
      </c>
      <c r="M205" s="199" t="s">
        <v>570</v>
      </c>
      <c r="N205" s="206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27</v>
      </c>
      <c r="B206" s="186">
        <v>42093</v>
      </c>
      <c r="C206" s="186"/>
      <c r="D206" s="187" t="s">
        <v>632</v>
      </c>
      <c r="E206" s="188" t="s">
        <v>589</v>
      </c>
      <c r="F206" s="189">
        <v>183.5</v>
      </c>
      <c r="G206" s="188"/>
      <c r="H206" s="188">
        <v>219</v>
      </c>
      <c r="I206" s="190">
        <v>218</v>
      </c>
      <c r="J206" s="191" t="s">
        <v>633</v>
      </c>
      <c r="K206" s="192">
        <f t="shared" si="178"/>
        <v>35.5</v>
      </c>
      <c r="L206" s="193">
        <f t="shared" si="179"/>
        <v>0.19346049046321526</v>
      </c>
      <c r="M206" s="188" t="s">
        <v>558</v>
      </c>
      <c r="N206" s="194">
        <v>42103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28</v>
      </c>
      <c r="B207" s="186">
        <v>42114</v>
      </c>
      <c r="C207" s="186"/>
      <c r="D207" s="187" t="s">
        <v>634</v>
      </c>
      <c r="E207" s="188" t="s">
        <v>589</v>
      </c>
      <c r="F207" s="189">
        <f>(227+237)/2</f>
        <v>232</v>
      </c>
      <c r="G207" s="188"/>
      <c r="H207" s="188">
        <v>298</v>
      </c>
      <c r="I207" s="190">
        <v>298</v>
      </c>
      <c r="J207" s="191" t="s">
        <v>591</v>
      </c>
      <c r="K207" s="192">
        <f t="shared" si="178"/>
        <v>66</v>
      </c>
      <c r="L207" s="193">
        <f t="shared" si="179"/>
        <v>0.28448275862068967</v>
      </c>
      <c r="M207" s="188" t="s">
        <v>558</v>
      </c>
      <c r="N207" s="194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29</v>
      </c>
      <c r="B208" s="186">
        <v>42128</v>
      </c>
      <c r="C208" s="186"/>
      <c r="D208" s="187" t="s">
        <v>635</v>
      </c>
      <c r="E208" s="188" t="s">
        <v>560</v>
      </c>
      <c r="F208" s="189">
        <v>385</v>
      </c>
      <c r="G208" s="188"/>
      <c r="H208" s="188">
        <f>212.5+331</f>
        <v>543.5</v>
      </c>
      <c r="I208" s="190">
        <v>510</v>
      </c>
      <c r="J208" s="191" t="s">
        <v>636</v>
      </c>
      <c r="K208" s="192">
        <f t="shared" si="178"/>
        <v>158.5</v>
      </c>
      <c r="L208" s="193">
        <f t="shared" si="179"/>
        <v>0.41168831168831171</v>
      </c>
      <c r="M208" s="188" t="s">
        <v>558</v>
      </c>
      <c r="N208" s="194">
        <v>42235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30</v>
      </c>
      <c r="B209" s="186">
        <v>42128</v>
      </c>
      <c r="C209" s="186"/>
      <c r="D209" s="187" t="s">
        <v>637</v>
      </c>
      <c r="E209" s="188" t="s">
        <v>560</v>
      </c>
      <c r="F209" s="189">
        <v>115.5</v>
      </c>
      <c r="G209" s="188"/>
      <c r="H209" s="188">
        <v>146</v>
      </c>
      <c r="I209" s="190">
        <v>142</v>
      </c>
      <c r="J209" s="191" t="s">
        <v>638</v>
      </c>
      <c r="K209" s="192">
        <f t="shared" si="178"/>
        <v>30.5</v>
      </c>
      <c r="L209" s="193">
        <f t="shared" si="179"/>
        <v>0.26406926406926406</v>
      </c>
      <c r="M209" s="188" t="s">
        <v>558</v>
      </c>
      <c r="N209" s="194">
        <v>42202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31</v>
      </c>
      <c r="B210" s="186">
        <v>42151</v>
      </c>
      <c r="C210" s="186"/>
      <c r="D210" s="187" t="s">
        <v>639</v>
      </c>
      <c r="E210" s="188" t="s">
        <v>560</v>
      </c>
      <c r="F210" s="189">
        <v>237.5</v>
      </c>
      <c r="G210" s="188"/>
      <c r="H210" s="188">
        <v>279.5</v>
      </c>
      <c r="I210" s="190">
        <v>278</v>
      </c>
      <c r="J210" s="191" t="s">
        <v>591</v>
      </c>
      <c r="K210" s="192">
        <f t="shared" si="178"/>
        <v>42</v>
      </c>
      <c r="L210" s="193">
        <f t="shared" si="179"/>
        <v>0.17684210526315788</v>
      </c>
      <c r="M210" s="188" t="s">
        <v>558</v>
      </c>
      <c r="N210" s="194">
        <v>42222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32</v>
      </c>
      <c r="B211" s="186">
        <v>42174</v>
      </c>
      <c r="C211" s="186"/>
      <c r="D211" s="187" t="s">
        <v>610</v>
      </c>
      <c r="E211" s="188" t="s">
        <v>589</v>
      </c>
      <c r="F211" s="189">
        <v>340</v>
      </c>
      <c r="G211" s="188"/>
      <c r="H211" s="188">
        <v>448</v>
      </c>
      <c r="I211" s="190">
        <v>448</v>
      </c>
      <c r="J211" s="191" t="s">
        <v>591</v>
      </c>
      <c r="K211" s="192">
        <f t="shared" si="178"/>
        <v>108</v>
      </c>
      <c r="L211" s="193">
        <f t="shared" si="179"/>
        <v>0.31764705882352939</v>
      </c>
      <c r="M211" s="188" t="s">
        <v>558</v>
      </c>
      <c r="N211" s="194">
        <v>43018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33</v>
      </c>
      <c r="B212" s="186">
        <v>42191</v>
      </c>
      <c r="C212" s="186"/>
      <c r="D212" s="187" t="s">
        <v>640</v>
      </c>
      <c r="E212" s="188" t="s">
        <v>589</v>
      </c>
      <c r="F212" s="189">
        <v>390</v>
      </c>
      <c r="G212" s="188"/>
      <c r="H212" s="188">
        <v>460</v>
      </c>
      <c r="I212" s="190">
        <v>460</v>
      </c>
      <c r="J212" s="191" t="s">
        <v>591</v>
      </c>
      <c r="K212" s="192">
        <f t="shared" si="178"/>
        <v>70</v>
      </c>
      <c r="L212" s="193">
        <f t="shared" si="179"/>
        <v>0.17948717948717949</v>
      </c>
      <c r="M212" s="188" t="s">
        <v>558</v>
      </c>
      <c r="N212" s="194">
        <v>42478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34</v>
      </c>
      <c r="B213" s="196">
        <v>42195</v>
      </c>
      <c r="C213" s="196"/>
      <c r="D213" s="197" t="s">
        <v>641</v>
      </c>
      <c r="E213" s="198" t="s">
        <v>589</v>
      </c>
      <c r="F213" s="199">
        <v>122.5</v>
      </c>
      <c r="G213" s="199"/>
      <c r="H213" s="200">
        <v>61</v>
      </c>
      <c r="I213" s="200">
        <v>172</v>
      </c>
      <c r="J213" s="201" t="s">
        <v>642</v>
      </c>
      <c r="K213" s="202">
        <f t="shared" si="178"/>
        <v>-61.5</v>
      </c>
      <c r="L213" s="203">
        <f t="shared" si="179"/>
        <v>-0.50204081632653064</v>
      </c>
      <c r="M213" s="199" t="s">
        <v>570</v>
      </c>
      <c r="N213" s="196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35</v>
      </c>
      <c r="B214" s="186">
        <v>42219</v>
      </c>
      <c r="C214" s="186"/>
      <c r="D214" s="187" t="s">
        <v>643</v>
      </c>
      <c r="E214" s="188" t="s">
        <v>589</v>
      </c>
      <c r="F214" s="189">
        <v>297.5</v>
      </c>
      <c r="G214" s="188"/>
      <c r="H214" s="188">
        <v>350</v>
      </c>
      <c r="I214" s="190">
        <v>360</v>
      </c>
      <c r="J214" s="191" t="s">
        <v>644</v>
      </c>
      <c r="K214" s="192">
        <f t="shared" si="178"/>
        <v>52.5</v>
      </c>
      <c r="L214" s="193">
        <f t="shared" si="179"/>
        <v>0.17647058823529413</v>
      </c>
      <c r="M214" s="188" t="s">
        <v>558</v>
      </c>
      <c r="N214" s="194">
        <v>42232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36</v>
      </c>
      <c r="B215" s="186">
        <v>42219</v>
      </c>
      <c r="C215" s="186"/>
      <c r="D215" s="187" t="s">
        <v>645</v>
      </c>
      <c r="E215" s="188" t="s">
        <v>589</v>
      </c>
      <c r="F215" s="189">
        <v>115.5</v>
      </c>
      <c r="G215" s="188"/>
      <c r="H215" s="188">
        <v>149</v>
      </c>
      <c r="I215" s="190">
        <v>140</v>
      </c>
      <c r="J215" s="191" t="s">
        <v>646</v>
      </c>
      <c r="K215" s="192">
        <f t="shared" si="178"/>
        <v>33.5</v>
      </c>
      <c r="L215" s="193">
        <f t="shared" si="179"/>
        <v>0.29004329004329005</v>
      </c>
      <c r="M215" s="188" t="s">
        <v>558</v>
      </c>
      <c r="N215" s="194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37</v>
      </c>
      <c r="B216" s="186">
        <v>42251</v>
      </c>
      <c r="C216" s="186"/>
      <c r="D216" s="187" t="s">
        <v>639</v>
      </c>
      <c r="E216" s="188" t="s">
        <v>589</v>
      </c>
      <c r="F216" s="189">
        <v>226</v>
      </c>
      <c r="G216" s="188"/>
      <c r="H216" s="188">
        <v>292</v>
      </c>
      <c r="I216" s="190">
        <v>292</v>
      </c>
      <c r="J216" s="191" t="s">
        <v>647</v>
      </c>
      <c r="K216" s="192">
        <f t="shared" si="178"/>
        <v>66</v>
      </c>
      <c r="L216" s="193">
        <f t="shared" si="179"/>
        <v>0.29203539823008851</v>
      </c>
      <c r="M216" s="188" t="s">
        <v>558</v>
      </c>
      <c r="N216" s="194">
        <v>42286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38</v>
      </c>
      <c r="B217" s="186">
        <v>42254</v>
      </c>
      <c r="C217" s="186"/>
      <c r="D217" s="187" t="s">
        <v>634</v>
      </c>
      <c r="E217" s="188" t="s">
        <v>589</v>
      </c>
      <c r="F217" s="189">
        <v>232.5</v>
      </c>
      <c r="G217" s="188"/>
      <c r="H217" s="188">
        <v>312.5</v>
      </c>
      <c r="I217" s="190">
        <v>310</v>
      </c>
      <c r="J217" s="191" t="s">
        <v>591</v>
      </c>
      <c r="K217" s="192">
        <f t="shared" si="178"/>
        <v>80</v>
      </c>
      <c r="L217" s="193">
        <f t="shared" si="179"/>
        <v>0.34408602150537637</v>
      </c>
      <c r="M217" s="188" t="s">
        <v>558</v>
      </c>
      <c r="N217" s="194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39</v>
      </c>
      <c r="B218" s="186">
        <v>42268</v>
      </c>
      <c r="C218" s="186"/>
      <c r="D218" s="187" t="s">
        <v>648</v>
      </c>
      <c r="E218" s="188" t="s">
        <v>589</v>
      </c>
      <c r="F218" s="189">
        <v>196.5</v>
      </c>
      <c r="G218" s="188"/>
      <c r="H218" s="188">
        <v>238</v>
      </c>
      <c r="I218" s="190">
        <v>238</v>
      </c>
      <c r="J218" s="191" t="s">
        <v>647</v>
      </c>
      <c r="K218" s="192">
        <f t="shared" si="178"/>
        <v>41.5</v>
      </c>
      <c r="L218" s="193">
        <f t="shared" si="179"/>
        <v>0.21119592875318066</v>
      </c>
      <c r="M218" s="188" t="s">
        <v>558</v>
      </c>
      <c r="N218" s="194">
        <v>42291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40</v>
      </c>
      <c r="B219" s="186">
        <v>42271</v>
      </c>
      <c r="C219" s="186"/>
      <c r="D219" s="187" t="s">
        <v>588</v>
      </c>
      <c r="E219" s="188" t="s">
        <v>589</v>
      </c>
      <c r="F219" s="189">
        <v>65</v>
      </c>
      <c r="G219" s="188"/>
      <c r="H219" s="188">
        <v>82</v>
      </c>
      <c r="I219" s="190">
        <v>82</v>
      </c>
      <c r="J219" s="191" t="s">
        <v>647</v>
      </c>
      <c r="K219" s="192">
        <f t="shared" si="178"/>
        <v>17</v>
      </c>
      <c r="L219" s="193">
        <f t="shared" si="179"/>
        <v>0.26153846153846155</v>
      </c>
      <c r="M219" s="188" t="s">
        <v>558</v>
      </c>
      <c r="N219" s="194">
        <v>42578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41</v>
      </c>
      <c r="B220" s="186">
        <v>42291</v>
      </c>
      <c r="C220" s="186"/>
      <c r="D220" s="187" t="s">
        <v>649</v>
      </c>
      <c r="E220" s="188" t="s">
        <v>589</v>
      </c>
      <c r="F220" s="189">
        <v>144</v>
      </c>
      <c r="G220" s="188"/>
      <c r="H220" s="188">
        <v>182.5</v>
      </c>
      <c r="I220" s="190">
        <v>181</v>
      </c>
      <c r="J220" s="191" t="s">
        <v>647</v>
      </c>
      <c r="K220" s="192">
        <f t="shared" si="178"/>
        <v>38.5</v>
      </c>
      <c r="L220" s="193">
        <f t="shared" si="179"/>
        <v>0.2673611111111111</v>
      </c>
      <c r="M220" s="188" t="s">
        <v>558</v>
      </c>
      <c r="N220" s="194">
        <v>42817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42</v>
      </c>
      <c r="B221" s="186">
        <v>42291</v>
      </c>
      <c r="C221" s="186"/>
      <c r="D221" s="187" t="s">
        <v>650</v>
      </c>
      <c r="E221" s="188" t="s">
        <v>589</v>
      </c>
      <c r="F221" s="189">
        <v>264</v>
      </c>
      <c r="G221" s="188"/>
      <c r="H221" s="188">
        <v>311</v>
      </c>
      <c r="I221" s="190">
        <v>311</v>
      </c>
      <c r="J221" s="191" t="s">
        <v>647</v>
      </c>
      <c r="K221" s="192">
        <f t="shared" si="178"/>
        <v>47</v>
      </c>
      <c r="L221" s="193">
        <f t="shared" si="179"/>
        <v>0.17803030303030304</v>
      </c>
      <c r="M221" s="188" t="s">
        <v>558</v>
      </c>
      <c r="N221" s="194">
        <v>42604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43</v>
      </c>
      <c r="B222" s="186">
        <v>42318</v>
      </c>
      <c r="C222" s="186"/>
      <c r="D222" s="187" t="s">
        <v>651</v>
      </c>
      <c r="E222" s="188" t="s">
        <v>560</v>
      </c>
      <c r="F222" s="189">
        <v>549.5</v>
      </c>
      <c r="G222" s="188"/>
      <c r="H222" s="188">
        <v>630</v>
      </c>
      <c r="I222" s="190">
        <v>630</v>
      </c>
      <c r="J222" s="191" t="s">
        <v>647</v>
      </c>
      <c r="K222" s="192">
        <f t="shared" si="178"/>
        <v>80.5</v>
      </c>
      <c r="L222" s="193">
        <f t="shared" si="179"/>
        <v>0.1464968152866242</v>
      </c>
      <c r="M222" s="188" t="s">
        <v>558</v>
      </c>
      <c r="N222" s="194">
        <v>42419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44</v>
      </c>
      <c r="B223" s="186">
        <v>42342</v>
      </c>
      <c r="C223" s="186"/>
      <c r="D223" s="187" t="s">
        <v>652</v>
      </c>
      <c r="E223" s="188" t="s">
        <v>589</v>
      </c>
      <c r="F223" s="189">
        <v>1027.5</v>
      </c>
      <c r="G223" s="188"/>
      <c r="H223" s="188">
        <v>1315</v>
      </c>
      <c r="I223" s="190">
        <v>1250</v>
      </c>
      <c r="J223" s="191" t="s">
        <v>647</v>
      </c>
      <c r="K223" s="192">
        <f t="shared" si="178"/>
        <v>287.5</v>
      </c>
      <c r="L223" s="193">
        <f t="shared" si="179"/>
        <v>0.27980535279805352</v>
      </c>
      <c r="M223" s="188" t="s">
        <v>558</v>
      </c>
      <c r="N223" s="194">
        <v>43244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45</v>
      </c>
      <c r="B224" s="186">
        <v>42367</v>
      </c>
      <c r="C224" s="186"/>
      <c r="D224" s="187" t="s">
        <v>653</v>
      </c>
      <c r="E224" s="188" t="s">
        <v>589</v>
      </c>
      <c r="F224" s="189">
        <v>465</v>
      </c>
      <c r="G224" s="188"/>
      <c r="H224" s="188">
        <v>540</v>
      </c>
      <c r="I224" s="190">
        <v>540</v>
      </c>
      <c r="J224" s="191" t="s">
        <v>647</v>
      </c>
      <c r="K224" s="192">
        <f t="shared" si="178"/>
        <v>75</v>
      </c>
      <c r="L224" s="193">
        <f t="shared" si="179"/>
        <v>0.16129032258064516</v>
      </c>
      <c r="M224" s="188" t="s">
        <v>558</v>
      </c>
      <c r="N224" s="194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46</v>
      </c>
      <c r="B225" s="186">
        <v>42380</v>
      </c>
      <c r="C225" s="186"/>
      <c r="D225" s="187" t="s">
        <v>373</v>
      </c>
      <c r="E225" s="188" t="s">
        <v>560</v>
      </c>
      <c r="F225" s="189">
        <v>81</v>
      </c>
      <c r="G225" s="188"/>
      <c r="H225" s="188">
        <v>110</v>
      </c>
      <c r="I225" s="190">
        <v>110</v>
      </c>
      <c r="J225" s="191" t="s">
        <v>647</v>
      </c>
      <c r="K225" s="192">
        <f t="shared" si="178"/>
        <v>29</v>
      </c>
      <c r="L225" s="193">
        <f t="shared" si="179"/>
        <v>0.35802469135802467</v>
      </c>
      <c r="M225" s="188" t="s">
        <v>558</v>
      </c>
      <c r="N225" s="194">
        <v>42745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47</v>
      </c>
      <c r="B226" s="186">
        <v>42382</v>
      </c>
      <c r="C226" s="186"/>
      <c r="D226" s="187" t="s">
        <v>654</v>
      </c>
      <c r="E226" s="188" t="s">
        <v>560</v>
      </c>
      <c r="F226" s="189">
        <v>417.5</v>
      </c>
      <c r="G226" s="188"/>
      <c r="H226" s="188">
        <v>547</v>
      </c>
      <c r="I226" s="190">
        <v>535</v>
      </c>
      <c r="J226" s="191" t="s">
        <v>647</v>
      </c>
      <c r="K226" s="192">
        <f t="shared" si="178"/>
        <v>129.5</v>
      </c>
      <c r="L226" s="193">
        <f t="shared" si="179"/>
        <v>0.31017964071856285</v>
      </c>
      <c r="M226" s="188" t="s">
        <v>558</v>
      </c>
      <c r="N226" s="194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48</v>
      </c>
      <c r="B227" s="186">
        <v>42408</v>
      </c>
      <c r="C227" s="186"/>
      <c r="D227" s="187" t="s">
        <v>655</v>
      </c>
      <c r="E227" s="188" t="s">
        <v>589</v>
      </c>
      <c r="F227" s="189">
        <v>650</v>
      </c>
      <c r="G227" s="188"/>
      <c r="H227" s="188">
        <v>800</v>
      </c>
      <c r="I227" s="190">
        <v>800</v>
      </c>
      <c r="J227" s="191" t="s">
        <v>647</v>
      </c>
      <c r="K227" s="192">
        <f t="shared" si="178"/>
        <v>150</v>
      </c>
      <c r="L227" s="193">
        <f t="shared" si="179"/>
        <v>0.23076923076923078</v>
      </c>
      <c r="M227" s="188" t="s">
        <v>558</v>
      </c>
      <c r="N227" s="194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49</v>
      </c>
      <c r="B228" s="186">
        <v>42433</v>
      </c>
      <c r="C228" s="186"/>
      <c r="D228" s="187" t="s">
        <v>209</v>
      </c>
      <c r="E228" s="188" t="s">
        <v>589</v>
      </c>
      <c r="F228" s="189">
        <v>437.5</v>
      </c>
      <c r="G228" s="188"/>
      <c r="H228" s="188">
        <v>504.5</v>
      </c>
      <c r="I228" s="190">
        <v>522</v>
      </c>
      <c r="J228" s="191" t="s">
        <v>656</v>
      </c>
      <c r="K228" s="192">
        <f t="shared" si="178"/>
        <v>67</v>
      </c>
      <c r="L228" s="193">
        <f t="shared" si="179"/>
        <v>0.15314285714285714</v>
      </c>
      <c r="M228" s="188" t="s">
        <v>558</v>
      </c>
      <c r="N228" s="194">
        <v>42480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50</v>
      </c>
      <c r="B229" s="186">
        <v>42438</v>
      </c>
      <c r="C229" s="186"/>
      <c r="D229" s="187" t="s">
        <v>657</v>
      </c>
      <c r="E229" s="188" t="s">
        <v>589</v>
      </c>
      <c r="F229" s="189">
        <v>189.5</v>
      </c>
      <c r="G229" s="188"/>
      <c r="H229" s="188">
        <v>218</v>
      </c>
      <c r="I229" s="190">
        <v>218</v>
      </c>
      <c r="J229" s="191" t="s">
        <v>647</v>
      </c>
      <c r="K229" s="192">
        <f t="shared" si="178"/>
        <v>28.5</v>
      </c>
      <c r="L229" s="193">
        <f t="shared" si="179"/>
        <v>0.15039577836411611</v>
      </c>
      <c r="M229" s="188" t="s">
        <v>558</v>
      </c>
      <c r="N229" s="194">
        <v>43034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51</v>
      </c>
      <c r="B230" s="196">
        <v>42471</v>
      </c>
      <c r="C230" s="196"/>
      <c r="D230" s="204" t="s">
        <v>658</v>
      </c>
      <c r="E230" s="199" t="s">
        <v>589</v>
      </c>
      <c r="F230" s="199">
        <v>36.5</v>
      </c>
      <c r="G230" s="200"/>
      <c r="H230" s="200">
        <v>15.85</v>
      </c>
      <c r="I230" s="200">
        <v>60</v>
      </c>
      <c r="J230" s="201" t="s">
        <v>659</v>
      </c>
      <c r="K230" s="202">
        <f t="shared" si="178"/>
        <v>-20.65</v>
      </c>
      <c r="L230" s="203">
        <f t="shared" si="179"/>
        <v>-0.5657534246575342</v>
      </c>
      <c r="M230" s="199" t="s">
        <v>570</v>
      </c>
      <c r="N230" s="207">
        <v>43627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52</v>
      </c>
      <c r="B231" s="186">
        <v>42472</v>
      </c>
      <c r="C231" s="186"/>
      <c r="D231" s="187" t="s">
        <v>660</v>
      </c>
      <c r="E231" s="188" t="s">
        <v>589</v>
      </c>
      <c r="F231" s="189">
        <v>93</v>
      </c>
      <c r="G231" s="188"/>
      <c r="H231" s="188">
        <v>149</v>
      </c>
      <c r="I231" s="190">
        <v>140</v>
      </c>
      <c r="J231" s="191" t="s">
        <v>661</v>
      </c>
      <c r="K231" s="192">
        <f t="shared" si="178"/>
        <v>56</v>
      </c>
      <c r="L231" s="193">
        <f t="shared" si="179"/>
        <v>0.60215053763440862</v>
      </c>
      <c r="M231" s="188" t="s">
        <v>558</v>
      </c>
      <c r="N231" s="194">
        <v>42740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53</v>
      </c>
      <c r="B232" s="186">
        <v>42472</v>
      </c>
      <c r="C232" s="186"/>
      <c r="D232" s="187" t="s">
        <v>662</v>
      </c>
      <c r="E232" s="188" t="s">
        <v>589</v>
      </c>
      <c r="F232" s="189">
        <v>130</v>
      </c>
      <c r="G232" s="188"/>
      <c r="H232" s="188">
        <v>150</v>
      </c>
      <c r="I232" s="190" t="s">
        <v>663</v>
      </c>
      <c r="J232" s="191" t="s">
        <v>647</v>
      </c>
      <c r="K232" s="192">
        <f t="shared" si="178"/>
        <v>20</v>
      </c>
      <c r="L232" s="193">
        <f t="shared" si="179"/>
        <v>0.15384615384615385</v>
      </c>
      <c r="M232" s="188" t="s">
        <v>558</v>
      </c>
      <c r="N232" s="194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54</v>
      </c>
      <c r="B233" s="186">
        <v>42473</v>
      </c>
      <c r="C233" s="186"/>
      <c r="D233" s="187" t="s">
        <v>664</v>
      </c>
      <c r="E233" s="188" t="s">
        <v>589</v>
      </c>
      <c r="F233" s="189">
        <v>196</v>
      </c>
      <c r="G233" s="188"/>
      <c r="H233" s="188">
        <v>299</v>
      </c>
      <c r="I233" s="190">
        <v>299</v>
      </c>
      <c r="J233" s="191" t="s">
        <v>647</v>
      </c>
      <c r="K233" s="192">
        <v>103</v>
      </c>
      <c r="L233" s="193">
        <v>0.52551020408163296</v>
      </c>
      <c r="M233" s="188" t="s">
        <v>558</v>
      </c>
      <c r="N233" s="194">
        <v>42620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55</v>
      </c>
      <c r="B234" s="186">
        <v>42473</v>
      </c>
      <c r="C234" s="186"/>
      <c r="D234" s="187" t="s">
        <v>665</v>
      </c>
      <c r="E234" s="188" t="s">
        <v>589</v>
      </c>
      <c r="F234" s="189">
        <v>88</v>
      </c>
      <c r="G234" s="188"/>
      <c r="H234" s="188">
        <v>103</v>
      </c>
      <c r="I234" s="190">
        <v>103</v>
      </c>
      <c r="J234" s="191" t="s">
        <v>647</v>
      </c>
      <c r="K234" s="192">
        <v>15</v>
      </c>
      <c r="L234" s="193">
        <v>0.170454545454545</v>
      </c>
      <c r="M234" s="188" t="s">
        <v>558</v>
      </c>
      <c r="N234" s="194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56</v>
      </c>
      <c r="B235" s="186">
        <v>42492</v>
      </c>
      <c r="C235" s="186"/>
      <c r="D235" s="187" t="s">
        <v>666</v>
      </c>
      <c r="E235" s="188" t="s">
        <v>589</v>
      </c>
      <c r="F235" s="189">
        <v>127.5</v>
      </c>
      <c r="G235" s="188"/>
      <c r="H235" s="188">
        <v>148</v>
      </c>
      <c r="I235" s="190" t="s">
        <v>667</v>
      </c>
      <c r="J235" s="191" t="s">
        <v>647</v>
      </c>
      <c r="K235" s="192">
        <f>H235-F235</f>
        <v>20.5</v>
      </c>
      <c r="L235" s="193">
        <f>K235/F235</f>
        <v>0.16078431372549021</v>
      </c>
      <c r="M235" s="188" t="s">
        <v>558</v>
      </c>
      <c r="N235" s="194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57</v>
      </c>
      <c r="B236" s="186">
        <v>42493</v>
      </c>
      <c r="C236" s="186"/>
      <c r="D236" s="187" t="s">
        <v>668</v>
      </c>
      <c r="E236" s="188" t="s">
        <v>589</v>
      </c>
      <c r="F236" s="189">
        <v>675</v>
      </c>
      <c r="G236" s="188"/>
      <c r="H236" s="188">
        <v>815</v>
      </c>
      <c r="I236" s="190" t="s">
        <v>669</v>
      </c>
      <c r="J236" s="191" t="s">
        <v>647</v>
      </c>
      <c r="K236" s="192">
        <f>H236-F236</f>
        <v>140</v>
      </c>
      <c r="L236" s="193">
        <f>K236/F236</f>
        <v>0.2074074074074074</v>
      </c>
      <c r="M236" s="188" t="s">
        <v>558</v>
      </c>
      <c r="N236" s="194">
        <v>43154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58</v>
      </c>
      <c r="B237" s="196">
        <v>42522</v>
      </c>
      <c r="C237" s="196"/>
      <c r="D237" s="197" t="s">
        <v>670</v>
      </c>
      <c r="E237" s="198" t="s">
        <v>589</v>
      </c>
      <c r="F237" s="199">
        <v>500</v>
      </c>
      <c r="G237" s="199"/>
      <c r="H237" s="200">
        <v>232.5</v>
      </c>
      <c r="I237" s="200" t="s">
        <v>671</v>
      </c>
      <c r="J237" s="201" t="s">
        <v>672</v>
      </c>
      <c r="K237" s="202">
        <f>H237-F237</f>
        <v>-267.5</v>
      </c>
      <c r="L237" s="203">
        <f>K237/F237</f>
        <v>-0.53500000000000003</v>
      </c>
      <c r="M237" s="199" t="s">
        <v>570</v>
      </c>
      <c r="N237" s="196">
        <v>43735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59</v>
      </c>
      <c r="B238" s="186">
        <v>42527</v>
      </c>
      <c r="C238" s="186"/>
      <c r="D238" s="187" t="s">
        <v>513</v>
      </c>
      <c r="E238" s="188" t="s">
        <v>589</v>
      </c>
      <c r="F238" s="189">
        <v>110</v>
      </c>
      <c r="G238" s="188"/>
      <c r="H238" s="188">
        <v>126.5</v>
      </c>
      <c r="I238" s="190">
        <v>125</v>
      </c>
      <c r="J238" s="191" t="s">
        <v>598</v>
      </c>
      <c r="K238" s="192">
        <f>H238-F238</f>
        <v>16.5</v>
      </c>
      <c r="L238" s="193">
        <f>K238/F238</f>
        <v>0.15</v>
      </c>
      <c r="M238" s="188" t="s">
        <v>558</v>
      </c>
      <c r="N238" s="194">
        <v>42552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60</v>
      </c>
      <c r="B239" s="186">
        <v>42538</v>
      </c>
      <c r="C239" s="186"/>
      <c r="D239" s="187" t="s">
        <v>673</v>
      </c>
      <c r="E239" s="188" t="s">
        <v>589</v>
      </c>
      <c r="F239" s="189">
        <v>44</v>
      </c>
      <c r="G239" s="188"/>
      <c r="H239" s="188">
        <v>69.5</v>
      </c>
      <c r="I239" s="190">
        <v>69.5</v>
      </c>
      <c r="J239" s="191" t="s">
        <v>674</v>
      </c>
      <c r="K239" s="192">
        <f>H239-F239</f>
        <v>25.5</v>
      </c>
      <c r="L239" s="193">
        <f>K239/F239</f>
        <v>0.57954545454545459</v>
      </c>
      <c r="M239" s="188" t="s">
        <v>558</v>
      </c>
      <c r="N239" s="19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61</v>
      </c>
      <c r="B240" s="186">
        <v>42549</v>
      </c>
      <c r="C240" s="186"/>
      <c r="D240" s="187" t="s">
        <v>675</v>
      </c>
      <c r="E240" s="188" t="s">
        <v>589</v>
      </c>
      <c r="F240" s="189">
        <v>262.5</v>
      </c>
      <c r="G240" s="188"/>
      <c r="H240" s="188">
        <v>340</v>
      </c>
      <c r="I240" s="190">
        <v>333</v>
      </c>
      <c r="J240" s="191" t="s">
        <v>676</v>
      </c>
      <c r="K240" s="192">
        <v>77.5</v>
      </c>
      <c r="L240" s="193">
        <v>0.29523809523809502</v>
      </c>
      <c r="M240" s="188" t="s">
        <v>558</v>
      </c>
      <c r="N240" s="194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62</v>
      </c>
      <c r="B241" s="186">
        <v>42549</v>
      </c>
      <c r="C241" s="186"/>
      <c r="D241" s="187" t="s">
        <v>677</v>
      </c>
      <c r="E241" s="188" t="s">
        <v>589</v>
      </c>
      <c r="F241" s="189">
        <v>840</v>
      </c>
      <c r="G241" s="188"/>
      <c r="H241" s="188">
        <v>1230</v>
      </c>
      <c r="I241" s="190">
        <v>1230</v>
      </c>
      <c r="J241" s="191" t="s">
        <v>647</v>
      </c>
      <c r="K241" s="192">
        <v>390</v>
      </c>
      <c r="L241" s="193">
        <v>0.46428571428571402</v>
      </c>
      <c r="M241" s="188" t="s">
        <v>558</v>
      </c>
      <c r="N241" s="194">
        <v>42649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8">
        <v>63</v>
      </c>
      <c r="B242" s="209">
        <v>42556</v>
      </c>
      <c r="C242" s="209"/>
      <c r="D242" s="210" t="s">
        <v>678</v>
      </c>
      <c r="E242" s="211" t="s">
        <v>589</v>
      </c>
      <c r="F242" s="211">
        <v>395</v>
      </c>
      <c r="G242" s="212"/>
      <c r="H242" s="212">
        <f>(468.5+342.5)/2</f>
        <v>405.5</v>
      </c>
      <c r="I242" s="212">
        <v>510</v>
      </c>
      <c r="J242" s="213" t="s">
        <v>679</v>
      </c>
      <c r="K242" s="214">
        <f t="shared" ref="K242:K248" si="180">H242-F242</f>
        <v>10.5</v>
      </c>
      <c r="L242" s="215">
        <f t="shared" ref="L242:L248" si="181">K242/F242</f>
        <v>2.6582278481012658E-2</v>
      </c>
      <c r="M242" s="211" t="s">
        <v>680</v>
      </c>
      <c r="N242" s="209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64</v>
      </c>
      <c r="B243" s="196">
        <v>42584</v>
      </c>
      <c r="C243" s="196"/>
      <c r="D243" s="197" t="s">
        <v>681</v>
      </c>
      <c r="E243" s="198" t="s">
        <v>560</v>
      </c>
      <c r="F243" s="199">
        <f>169.5-12.8</f>
        <v>156.69999999999999</v>
      </c>
      <c r="G243" s="199"/>
      <c r="H243" s="200">
        <v>77</v>
      </c>
      <c r="I243" s="200" t="s">
        <v>682</v>
      </c>
      <c r="J243" s="201" t="s">
        <v>683</v>
      </c>
      <c r="K243" s="202">
        <f t="shared" si="180"/>
        <v>-79.699999999999989</v>
      </c>
      <c r="L243" s="203">
        <f t="shared" si="181"/>
        <v>-0.50861518825781749</v>
      </c>
      <c r="M243" s="199" t="s">
        <v>570</v>
      </c>
      <c r="N243" s="196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65</v>
      </c>
      <c r="B244" s="196">
        <v>42586</v>
      </c>
      <c r="C244" s="196"/>
      <c r="D244" s="197" t="s">
        <v>684</v>
      </c>
      <c r="E244" s="198" t="s">
        <v>589</v>
      </c>
      <c r="F244" s="199">
        <v>400</v>
      </c>
      <c r="G244" s="199"/>
      <c r="H244" s="200">
        <v>305</v>
      </c>
      <c r="I244" s="200">
        <v>475</v>
      </c>
      <c r="J244" s="201" t="s">
        <v>685</v>
      </c>
      <c r="K244" s="202">
        <f t="shared" si="180"/>
        <v>-95</v>
      </c>
      <c r="L244" s="203">
        <f t="shared" si="181"/>
        <v>-0.23749999999999999</v>
      </c>
      <c r="M244" s="199" t="s">
        <v>570</v>
      </c>
      <c r="N244" s="196">
        <v>43606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66</v>
      </c>
      <c r="B245" s="186">
        <v>42593</v>
      </c>
      <c r="C245" s="186"/>
      <c r="D245" s="187" t="s">
        <v>686</v>
      </c>
      <c r="E245" s="188" t="s">
        <v>589</v>
      </c>
      <c r="F245" s="189">
        <v>86.5</v>
      </c>
      <c r="G245" s="188"/>
      <c r="H245" s="188">
        <v>130</v>
      </c>
      <c r="I245" s="190">
        <v>130</v>
      </c>
      <c r="J245" s="191" t="s">
        <v>687</v>
      </c>
      <c r="K245" s="192">
        <f t="shared" si="180"/>
        <v>43.5</v>
      </c>
      <c r="L245" s="193">
        <f t="shared" si="181"/>
        <v>0.50289017341040465</v>
      </c>
      <c r="M245" s="188" t="s">
        <v>558</v>
      </c>
      <c r="N245" s="194">
        <v>43091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67</v>
      </c>
      <c r="B246" s="196">
        <v>42600</v>
      </c>
      <c r="C246" s="196"/>
      <c r="D246" s="197" t="s">
        <v>109</v>
      </c>
      <c r="E246" s="198" t="s">
        <v>589</v>
      </c>
      <c r="F246" s="199">
        <v>133.5</v>
      </c>
      <c r="G246" s="199"/>
      <c r="H246" s="200">
        <v>126.5</v>
      </c>
      <c r="I246" s="200">
        <v>178</v>
      </c>
      <c r="J246" s="201" t="s">
        <v>688</v>
      </c>
      <c r="K246" s="202">
        <f t="shared" si="180"/>
        <v>-7</v>
      </c>
      <c r="L246" s="203">
        <f t="shared" si="181"/>
        <v>-5.2434456928838954E-2</v>
      </c>
      <c r="M246" s="199" t="s">
        <v>570</v>
      </c>
      <c r="N246" s="196">
        <v>42615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68</v>
      </c>
      <c r="B247" s="186">
        <v>42613</v>
      </c>
      <c r="C247" s="186"/>
      <c r="D247" s="187" t="s">
        <v>689</v>
      </c>
      <c r="E247" s="188" t="s">
        <v>589</v>
      </c>
      <c r="F247" s="189">
        <v>560</v>
      </c>
      <c r="G247" s="188"/>
      <c r="H247" s="188">
        <v>725</v>
      </c>
      <c r="I247" s="190">
        <v>725</v>
      </c>
      <c r="J247" s="191" t="s">
        <v>591</v>
      </c>
      <c r="K247" s="192">
        <f t="shared" si="180"/>
        <v>165</v>
      </c>
      <c r="L247" s="193">
        <f t="shared" si="181"/>
        <v>0.29464285714285715</v>
      </c>
      <c r="M247" s="188" t="s">
        <v>558</v>
      </c>
      <c r="N247" s="194">
        <v>42456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69</v>
      </c>
      <c r="B248" s="186">
        <v>42614</v>
      </c>
      <c r="C248" s="186"/>
      <c r="D248" s="187" t="s">
        <v>690</v>
      </c>
      <c r="E248" s="188" t="s">
        <v>589</v>
      </c>
      <c r="F248" s="189">
        <v>160.5</v>
      </c>
      <c r="G248" s="188"/>
      <c r="H248" s="188">
        <v>210</v>
      </c>
      <c r="I248" s="190">
        <v>210</v>
      </c>
      <c r="J248" s="191" t="s">
        <v>591</v>
      </c>
      <c r="K248" s="192">
        <f t="shared" si="180"/>
        <v>49.5</v>
      </c>
      <c r="L248" s="193">
        <f t="shared" si="181"/>
        <v>0.30841121495327101</v>
      </c>
      <c r="M248" s="188" t="s">
        <v>558</v>
      </c>
      <c r="N248" s="194">
        <v>42871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70</v>
      </c>
      <c r="B249" s="186">
        <v>42646</v>
      </c>
      <c r="C249" s="186"/>
      <c r="D249" s="187" t="s">
        <v>387</v>
      </c>
      <c r="E249" s="188" t="s">
        <v>589</v>
      </c>
      <c r="F249" s="189">
        <v>430</v>
      </c>
      <c r="G249" s="188"/>
      <c r="H249" s="188">
        <v>596</v>
      </c>
      <c r="I249" s="190">
        <v>575</v>
      </c>
      <c r="J249" s="191" t="s">
        <v>691</v>
      </c>
      <c r="K249" s="192">
        <v>166</v>
      </c>
      <c r="L249" s="193">
        <v>0.38604651162790699</v>
      </c>
      <c r="M249" s="188" t="s">
        <v>558</v>
      </c>
      <c r="N249" s="194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71</v>
      </c>
      <c r="B250" s="186">
        <v>42657</v>
      </c>
      <c r="C250" s="186"/>
      <c r="D250" s="187" t="s">
        <v>692</v>
      </c>
      <c r="E250" s="188" t="s">
        <v>589</v>
      </c>
      <c r="F250" s="189">
        <v>280</v>
      </c>
      <c r="G250" s="188"/>
      <c r="H250" s="188">
        <v>345</v>
      </c>
      <c r="I250" s="190">
        <v>345</v>
      </c>
      <c r="J250" s="191" t="s">
        <v>591</v>
      </c>
      <c r="K250" s="192">
        <f t="shared" ref="K250:K255" si="182">H250-F250</f>
        <v>65</v>
      </c>
      <c r="L250" s="193">
        <f>K250/F250</f>
        <v>0.23214285714285715</v>
      </c>
      <c r="M250" s="188" t="s">
        <v>558</v>
      </c>
      <c r="N250" s="194">
        <v>42814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72</v>
      </c>
      <c r="B251" s="186">
        <v>42657</v>
      </c>
      <c r="C251" s="186"/>
      <c r="D251" s="187" t="s">
        <v>693</v>
      </c>
      <c r="E251" s="188" t="s">
        <v>589</v>
      </c>
      <c r="F251" s="189">
        <v>245</v>
      </c>
      <c r="G251" s="188"/>
      <c r="H251" s="188">
        <v>325.5</v>
      </c>
      <c r="I251" s="190">
        <v>330</v>
      </c>
      <c r="J251" s="191" t="s">
        <v>694</v>
      </c>
      <c r="K251" s="192">
        <f t="shared" si="182"/>
        <v>80.5</v>
      </c>
      <c r="L251" s="193">
        <f>K251/F251</f>
        <v>0.32857142857142857</v>
      </c>
      <c r="M251" s="188" t="s">
        <v>558</v>
      </c>
      <c r="N251" s="194">
        <v>42769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73</v>
      </c>
      <c r="B252" s="186">
        <v>42660</v>
      </c>
      <c r="C252" s="186"/>
      <c r="D252" s="187" t="s">
        <v>339</v>
      </c>
      <c r="E252" s="188" t="s">
        <v>589</v>
      </c>
      <c r="F252" s="189">
        <v>125</v>
      </c>
      <c r="G252" s="188"/>
      <c r="H252" s="188">
        <v>160</v>
      </c>
      <c r="I252" s="190">
        <v>160</v>
      </c>
      <c r="J252" s="191" t="s">
        <v>647</v>
      </c>
      <c r="K252" s="192">
        <f t="shared" si="182"/>
        <v>35</v>
      </c>
      <c r="L252" s="193">
        <v>0.28000000000000003</v>
      </c>
      <c r="M252" s="188" t="s">
        <v>558</v>
      </c>
      <c r="N252" s="194">
        <v>42803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74</v>
      </c>
      <c r="B253" s="186">
        <v>42660</v>
      </c>
      <c r="C253" s="186"/>
      <c r="D253" s="187" t="s">
        <v>447</v>
      </c>
      <c r="E253" s="188" t="s">
        <v>589</v>
      </c>
      <c r="F253" s="189">
        <v>114</v>
      </c>
      <c r="G253" s="188"/>
      <c r="H253" s="188">
        <v>145</v>
      </c>
      <c r="I253" s="190">
        <v>145</v>
      </c>
      <c r="J253" s="191" t="s">
        <v>647</v>
      </c>
      <c r="K253" s="192">
        <f t="shared" si="182"/>
        <v>31</v>
      </c>
      <c r="L253" s="193">
        <f>K253/F253</f>
        <v>0.27192982456140352</v>
      </c>
      <c r="M253" s="188" t="s">
        <v>558</v>
      </c>
      <c r="N253" s="194">
        <v>42859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75</v>
      </c>
      <c r="B254" s="186">
        <v>42660</v>
      </c>
      <c r="C254" s="186"/>
      <c r="D254" s="187" t="s">
        <v>695</v>
      </c>
      <c r="E254" s="188" t="s">
        <v>589</v>
      </c>
      <c r="F254" s="189">
        <v>212</v>
      </c>
      <c r="G254" s="188"/>
      <c r="H254" s="188">
        <v>280</v>
      </c>
      <c r="I254" s="190">
        <v>276</v>
      </c>
      <c r="J254" s="191" t="s">
        <v>696</v>
      </c>
      <c r="K254" s="192">
        <f t="shared" si="182"/>
        <v>68</v>
      </c>
      <c r="L254" s="193">
        <f>K254/F254</f>
        <v>0.32075471698113206</v>
      </c>
      <c r="M254" s="188" t="s">
        <v>558</v>
      </c>
      <c r="N254" s="194">
        <v>42858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76</v>
      </c>
      <c r="B255" s="186">
        <v>42678</v>
      </c>
      <c r="C255" s="186"/>
      <c r="D255" s="187" t="s">
        <v>437</v>
      </c>
      <c r="E255" s="188" t="s">
        <v>589</v>
      </c>
      <c r="F255" s="189">
        <v>155</v>
      </c>
      <c r="G255" s="188"/>
      <c r="H255" s="188">
        <v>210</v>
      </c>
      <c r="I255" s="190">
        <v>210</v>
      </c>
      <c r="J255" s="191" t="s">
        <v>697</v>
      </c>
      <c r="K255" s="192">
        <f t="shared" si="182"/>
        <v>55</v>
      </c>
      <c r="L255" s="193">
        <f>K255/F255</f>
        <v>0.35483870967741937</v>
      </c>
      <c r="M255" s="188" t="s">
        <v>558</v>
      </c>
      <c r="N255" s="194">
        <v>42944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5">
        <v>77</v>
      </c>
      <c r="B256" s="196">
        <v>42710</v>
      </c>
      <c r="C256" s="196"/>
      <c r="D256" s="197" t="s">
        <v>698</v>
      </c>
      <c r="E256" s="198" t="s">
        <v>589</v>
      </c>
      <c r="F256" s="199">
        <v>150.5</v>
      </c>
      <c r="G256" s="199"/>
      <c r="H256" s="200">
        <v>72.5</v>
      </c>
      <c r="I256" s="200">
        <v>174</v>
      </c>
      <c r="J256" s="201" t="s">
        <v>699</v>
      </c>
      <c r="K256" s="202">
        <v>-78</v>
      </c>
      <c r="L256" s="203">
        <v>-0.51827242524916906</v>
      </c>
      <c r="M256" s="199" t="s">
        <v>570</v>
      </c>
      <c r="N256" s="196">
        <v>43333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78</v>
      </c>
      <c r="B257" s="186">
        <v>42712</v>
      </c>
      <c r="C257" s="186"/>
      <c r="D257" s="187" t="s">
        <v>700</v>
      </c>
      <c r="E257" s="188" t="s">
        <v>589</v>
      </c>
      <c r="F257" s="189">
        <v>380</v>
      </c>
      <c r="G257" s="188"/>
      <c r="H257" s="188">
        <v>478</v>
      </c>
      <c r="I257" s="190">
        <v>468</v>
      </c>
      <c r="J257" s="191" t="s">
        <v>647</v>
      </c>
      <c r="K257" s="192">
        <f>H257-F257</f>
        <v>98</v>
      </c>
      <c r="L257" s="193">
        <f>K257/F257</f>
        <v>0.25789473684210529</v>
      </c>
      <c r="M257" s="188" t="s">
        <v>558</v>
      </c>
      <c r="N257" s="194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79</v>
      </c>
      <c r="B258" s="186">
        <v>42734</v>
      </c>
      <c r="C258" s="186"/>
      <c r="D258" s="187" t="s">
        <v>108</v>
      </c>
      <c r="E258" s="188" t="s">
        <v>589</v>
      </c>
      <c r="F258" s="189">
        <v>305</v>
      </c>
      <c r="G258" s="188"/>
      <c r="H258" s="188">
        <v>375</v>
      </c>
      <c r="I258" s="190">
        <v>375</v>
      </c>
      <c r="J258" s="191" t="s">
        <v>647</v>
      </c>
      <c r="K258" s="192">
        <f>H258-F258</f>
        <v>70</v>
      </c>
      <c r="L258" s="193">
        <f>K258/F258</f>
        <v>0.22950819672131148</v>
      </c>
      <c r="M258" s="188" t="s">
        <v>558</v>
      </c>
      <c r="N258" s="194">
        <v>42768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80</v>
      </c>
      <c r="B259" s="186">
        <v>42739</v>
      </c>
      <c r="C259" s="186"/>
      <c r="D259" s="187" t="s">
        <v>94</v>
      </c>
      <c r="E259" s="188" t="s">
        <v>589</v>
      </c>
      <c r="F259" s="189">
        <v>99.5</v>
      </c>
      <c r="G259" s="188"/>
      <c r="H259" s="188">
        <v>158</v>
      </c>
      <c r="I259" s="190">
        <v>158</v>
      </c>
      <c r="J259" s="191" t="s">
        <v>647</v>
      </c>
      <c r="K259" s="192">
        <f>H259-F259</f>
        <v>58.5</v>
      </c>
      <c r="L259" s="193">
        <f>K259/F259</f>
        <v>0.5879396984924623</v>
      </c>
      <c r="M259" s="188" t="s">
        <v>558</v>
      </c>
      <c r="N259" s="194">
        <v>42898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81</v>
      </c>
      <c r="B260" s="186">
        <v>42739</v>
      </c>
      <c r="C260" s="186"/>
      <c r="D260" s="187" t="s">
        <v>94</v>
      </c>
      <c r="E260" s="188" t="s">
        <v>589</v>
      </c>
      <c r="F260" s="189">
        <v>99.5</v>
      </c>
      <c r="G260" s="188"/>
      <c r="H260" s="188">
        <v>158</v>
      </c>
      <c r="I260" s="190">
        <v>158</v>
      </c>
      <c r="J260" s="191" t="s">
        <v>647</v>
      </c>
      <c r="K260" s="192">
        <v>58.5</v>
      </c>
      <c r="L260" s="193">
        <v>0.58793969849246197</v>
      </c>
      <c r="M260" s="188" t="s">
        <v>558</v>
      </c>
      <c r="N260" s="194">
        <v>42898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82</v>
      </c>
      <c r="B261" s="186">
        <v>42786</v>
      </c>
      <c r="C261" s="186"/>
      <c r="D261" s="187" t="s">
        <v>184</v>
      </c>
      <c r="E261" s="188" t="s">
        <v>589</v>
      </c>
      <c r="F261" s="189">
        <v>140.5</v>
      </c>
      <c r="G261" s="188"/>
      <c r="H261" s="188">
        <v>220</v>
      </c>
      <c r="I261" s="190">
        <v>220</v>
      </c>
      <c r="J261" s="191" t="s">
        <v>647</v>
      </c>
      <c r="K261" s="192">
        <f>H261-F261</f>
        <v>79.5</v>
      </c>
      <c r="L261" s="193">
        <f>K261/F261</f>
        <v>0.5658362989323843</v>
      </c>
      <c r="M261" s="188" t="s">
        <v>558</v>
      </c>
      <c r="N261" s="194">
        <v>42864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83</v>
      </c>
      <c r="B262" s="186">
        <v>42786</v>
      </c>
      <c r="C262" s="186"/>
      <c r="D262" s="187" t="s">
        <v>701</v>
      </c>
      <c r="E262" s="188" t="s">
        <v>589</v>
      </c>
      <c r="F262" s="189">
        <v>202.5</v>
      </c>
      <c r="G262" s="188"/>
      <c r="H262" s="188">
        <v>234</v>
      </c>
      <c r="I262" s="190">
        <v>234</v>
      </c>
      <c r="J262" s="191" t="s">
        <v>647</v>
      </c>
      <c r="K262" s="192">
        <v>31.5</v>
      </c>
      <c r="L262" s="193">
        <v>0.155555555555556</v>
      </c>
      <c r="M262" s="188" t="s">
        <v>558</v>
      </c>
      <c r="N262" s="194">
        <v>42836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84</v>
      </c>
      <c r="B263" s="186">
        <v>42818</v>
      </c>
      <c r="C263" s="186"/>
      <c r="D263" s="187" t="s">
        <v>702</v>
      </c>
      <c r="E263" s="188" t="s">
        <v>589</v>
      </c>
      <c r="F263" s="189">
        <v>300.5</v>
      </c>
      <c r="G263" s="188"/>
      <c r="H263" s="188">
        <v>417.5</v>
      </c>
      <c r="I263" s="190">
        <v>420</v>
      </c>
      <c r="J263" s="191" t="s">
        <v>703</v>
      </c>
      <c r="K263" s="192">
        <f>H263-F263</f>
        <v>117</v>
      </c>
      <c r="L263" s="193">
        <f>K263/F263</f>
        <v>0.38935108153078202</v>
      </c>
      <c r="M263" s="188" t="s">
        <v>558</v>
      </c>
      <c r="N263" s="194">
        <v>43070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85</v>
      </c>
      <c r="B264" s="186">
        <v>42818</v>
      </c>
      <c r="C264" s="186"/>
      <c r="D264" s="187" t="s">
        <v>677</v>
      </c>
      <c r="E264" s="188" t="s">
        <v>589</v>
      </c>
      <c r="F264" s="189">
        <v>850</v>
      </c>
      <c r="G264" s="188"/>
      <c r="H264" s="188">
        <v>1042.5</v>
      </c>
      <c r="I264" s="190">
        <v>1023</v>
      </c>
      <c r="J264" s="191" t="s">
        <v>704</v>
      </c>
      <c r="K264" s="192">
        <v>192.5</v>
      </c>
      <c r="L264" s="193">
        <v>0.22647058823529401</v>
      </c>
      <c r="M264" s="188" t="s">
        <v>558</v>
      </c>
      <c r="N264" s="194">
        <v>42830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86</v>
      </c>
      <c r="B265" s="186">
        <v>42830</v>
      </c>
      <c r="C265" s="186"/>
      <c r="D265" s="187" t="s">
        <v>466</v>
      </c>
      <c r="E265" s="188" t="s">
        <v>589</v>
      </c>
      <c r="F265" s="189">
        <v>785</v>
      </c>
      <c r="G265" s="188"/>
      <c r="H265" s="188">
        <v>930</v>
      </c>
      <c r="I265" s="190">
        <v>920</v>
      </c>
      <c r="J265" s="191" t="s">
        <v>705</v>
      </c>
      <c r="K265" s="192">
        <f>H265-F265</f>
        <v>145</v>
      </c>
      <c r="L265" s="193">
        <f>K265/F265</f>
        <v>0.18471337579617833</v>
      </c>
      <c r="M265" s="188" t="s">
        <v>558</v>
      </c>
      <c r="N265" s="194">
        <v>42976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5">
        <v>87</v>
      </c>
      <c r="B266" s="196">
        <v>42831</v>
      </c>
      <c r="C266" s="196"/>
      <c r="D266" s="197" t="s">
        <v>706</v>
      </c>
      <c r="E266" s="198" t="s">
        <v>589</v>
      </c>
      <c r="F266" s="199">
        <v>40</v>
      </c>
      <c r="G266" s="199"/>
      <c r="H266" s="200">
        <v>13.1</v>
      </c>
      <c r="I266" s="200">
        <v>60</v>
      </c>
      <c r="J266" s="201" t="s">
        <v>707</v>
      </c>
      <c r="K266" s="202">
        <v>-26.9</v>
      </c>
      <c r="L266" s="203">
        <v>-0.67249999999999999</v>
      </c>
      <c r="M266" s="199" t="s">
        <v>570</v>
      </c>
      <c r="N266" s="196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88</v>
      </c>
      <c r="B267" s="186">
        <v>42837</v>
      </c>
      <c r="C267" s="186"/>
      <c r="D267" s="187" t="s">
        <v>93</v>
      </c>
      <c r="E267" s="188" t="s">
        <v>589</v>
      </c>
      <c r="F267" s="189">
        <v>289.5</v>
      </c>
      <c r="G267" s="188"/>
      <c r="H267" s="188">
        <v>354</v>
      </c>
      <c r="I267" s="190">
        <v>360</v>
      </c>
      <c r="J267" s="191" t="s">
        <v>708</v>
      </c>
      <c r="K267" s="192">
        <f t="shared" ref="K267:K275" si="183">H267-F267</f>
        <v>64.5</v>
      </c>
      <c r="L267" s="193">
        <f t="shared" ref="L267:L275" si="184">K267/F267</f>
        <v>0.22279792746113988</v>
      </c>
      <c r="M267" s="188" t="s">
        <v>558</v>
      </c>
      <c r="N267" s="194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89</v>
      </c>
      <c r="B268" s="186">
        <v>42845</v>
      </c>
      <c r="C268" s="186"/>
      <c r="D268" s="187" t="s">
        <v>412</v>
      </c>
      <c r="E268" s="188" t="s">
        <v>589</v>
      </c>
      <c r="F268" s="189">
        <v>700</v>
      </c>
      <c r="G268" s="188"/>
      <c r="H268" s="188">
        <v>840</v>
      </c>
      <c r="I268" s="190">
        <v>840</v>
      </c>
      <c r="J268" s="191" t="s">
        <v>709</v>
      </c>
      <c r="K268" s="192">
        <f t="shared" si="183"/>
        <v>140</v>
      </c>
      <c r="L268" s="193">
        <f t="shared" si="184"/>
        <v>0.2</v>
      </c>
      <c r="M268" s="188" t="s">
        <v>558</v>
      </c>
      <c r="N268" s="194">
        <v>42893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90</v>
      </c>
      <c r="B269" s="186">
        <v>42887</v>
      </c>
      <c r="C269" s="186"/>
      <c r="D269" s="187" t="s">
        <v>710</v>
      </c>
      <c r="E269" s="188" t="s">
        <v>589</v>
      </c>
      <c r="F269" s="189">
        <v>130</v>
      </c>
      <c r="G269" s="188"/>
      <c r="H269" s="188">
        <v>144.25</v>
      </c>
      <c r="I269" s="190">
        <v>170</v>
      </c>
      <c r="J269" s="191" t="s">
        <v>711</v>
      </c>
      <c r="K269" s="192">
        <f t="shared" si="183"/>
        <v>14.25</v>
      </c>
      <c r="L269" s="193">
        <f t="shared" si="184"/>
        <v>0.10961538461538461</v>
      </c>
      <c r="M269" s="188" t="s">
        <v>558</v>
      </c>
      <c r="N269" s="194">
        <v>43675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91</v>
      </c>
      <c r="B270" s="186">
        <v>42901</v>
      </c>
      <c r="C270" s="186"/>
      <c r="D270" s="187" t="s">
        <v>712</v>
      </c>
      <c r="E270" s="188" t="s">
        <v>589</v>
      </c>
      <c r="F270" s="189">
        <v>214.5</v>
      </c>
      <c r="G270" s="188"/>
      <c r="H270" s="188">
        <v>262</v>
      </c>
      <c r="I270" s="190">
        <v>262</v>
      </c>
      <c r="J270" s="191" t="s">
        <v>713</v>
      </c>
      <c r="K270" s="192">
        <f t="shared" si="183"/>
        <v>47.5</v>
      </c>
      <c r="L270" s="193">
        <f t="shared" si="184"/>
        <v>0.22144522144522144</v>
      </c>
      <c r="M270" s="188" t="s">
        <v>558</v>
      </c>
      <c r="N270" s="194">
        <v>42977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92</v>
      </c>
      <c r="B271" s="217">
        <v>42933</v>
      </c>
      <c r="C271" s="217"/>
      <c r="D271" s="218" t="s">
        <v>714</v>
      </c>
      <c r="E271" s="219" t="s">
        <v>589</v>
      </c>
      <c r="F271" s="220">
        <v>370</v>
      </c>
      <c r="G271" s="219"/>
      <c r="H271" s="219">
        <v>447.5</v>
      </c>
      <c r="I271" s="221">
        <v>450</v>
      </c>
      <c r="J271" s="222" t="s">
        <v>647</v>
      </c>
      <c r="K271" s="192">
        <f t="shared" si="183"/>
        <v>77.5</v>
      </c>
      <c r="L271" s="223">
        <f t="shared" si="184"/>
        <v>0.20945945945945946</v>
      </c>
      <c r="M271" s="219" t="s">
        <v>558</v>
      </c>
      <c r="N271" s="224">
        <v>43035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93</v>
      </c>
      <c r="B272" s="217">
        <v>42943</v>
      </c>
      <c r="C272" s="217"/>
      <c r="D272" s="218" t="s">
        <v>182</v>
      </c>
      <c r="E272" s="219" t="s">
        <v>589</v>
      </c>
      <c r="F272" s="220">
        <v>657.5</v>
      </c>
      <c r="G272" s="219"/>
      <c r="H272" s="219">
        <v>825</v>
      </c>
      <c r="I272" s="221">
        <v>820</v>
      </c>
      <c r="J272" s="222" t="s">
        <v>647</v>
      </c>
      <c r="K272" s="192">
        <f t="shared" si="183"/>
        <v>167.5</v>
      </c>
      <c r="L272" s="223">
        <f t="shared" si="184"/>
        <v>0.25475285171102663</v>
      </c>
      <c r="M272" s="219" t="s">
        <v>558</v>
      </c>
      <c r="N272" s="224">
        <v>43090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94</v>
      </c>
      <c r="B273" s="186">
        <v>42964</v>
      </c>
      <c r="C273" s="186"/>
      <c r="D273" s="187" t="s">
        <v>355</v>
      </c>
      <c r="E273" s="188" t="s">
        <v>589</v>
      </c>
      <c r="F273" s="189">
        <v>605</v>
      </c>
      <c r="G273" s="188"/>
      <c r="H273" s="188">
        <v>750</v>
      </c>
      <c r="I273" s="190">
        <v>750</v>
      </c>
      <c r="J273" s="191" t="s">
        <v>705</v>
      </c>
      <c r="K273" s="192">
        <f t="shared" si="183"/>
        <v>145</v>
      </c>
      <c r="L273" s="193">
        <f t="shared" si="184"/>
        <v>0.23966942148760331</v>
      </c>
      <c r="M273" s="188" t="s">
        <v>558</v>
      </c>
      <c r="N273" s="194">
        <v>43027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5">
        <v>95</v>
      </c>
      <c r="B274" s="196">
        <v>42979</v>
      </c>
      <c r="C274" s="196"/>
      <c r="D274" s="204" t="s">
        <v>715</v>
      </c>
      <c r="E274" s="199" t="s">
        <v>589</v>
      </c>
      <c r="F274" s="199">
        <v>255</v>
      </c>
      <c r="G274" s="200"/>
      <c r="H274" s="200">
        <v>217.25</v>
      </c>
      <c r="I274" s="200">
        <v>320</v>
      </c>
      <c r="J274" s="201" t="s">
        <v>716</v>
      </c>
      <c r="K274" s="202">
        <f t="shared" si="183"/>
        <v>-37.75</v>
      </c>
      <c r="L274" s="205">
        <f t="shared" si="184"/>
        <v>-0.14803921568627451</v>
      </c>
      <c r="M274" s="199" t="s">
        <v>570</v>
      </c>
      <c r="N274" s="196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96</v>
      </c>
      <c r="B275" s="186">
        <v>42997</v>
      </c>
      <c r="C275" s="186"/>
      <c r="D275" s="187" t="s">
        <v>717</v>
      </c>
      <c r="E275" s="188" t="s">
        <v>589</v>
      </c>
      <c r="F275" s="189">
        <v>215</v>
      </c>
      <c r="G275" s="188"/>
      <c r="H275" s="188">
        <v>258</v>
      </c>
      <c r="I275" s="190">
        <v>258</v>
      </c>
      <c r="J275" s="191" t="s">
        <v>647</v>
      </c>
      <c r="K275" s="192">
        <f t="shared" si="183"/>
        <v>43</v>
      </c>
      <c r="L275" s="193">
        <f t="shared" si="184"/>
        <v>0.2</v>
      </c>
      <c r="M275" s="188" t="s">
        <v>558</v>
      </c>
      <c r="N275" s="194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97</v>
      </c>
      <c r="B276" s="186">
        <v>42997</v>
      </c>
      <c r="C276" s="186"/>
      <c r="D276" s="187" t="s">
        <v>717</v>
      </c>
      <c r="E276" s="188" t="s">
        <v>589</v>
      </c>
      <c r="F276" s="189">
        <v>215</v>
      </c>
      <c r="G276" s="188"/>
      <c r="H276" s="188">
        <v>258</v>
      </c>
      <c r="I276" s="190">
        <v>258</v>
      </c>
      <c r="J276" s="222" t="s">
        <v>647</v>
      </c>
      <c r="K276" s="192">
        <v>43</v>
      </c>
      <c r="L276" s="193">
        <v>0.2</v>
      </c>
      <c r="M276" s="188" t="s">
        <v>558</v>
      </c>
      <c r="N276" s="194">
        <v>43040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98</v>
      </c>
      <c r="B277" s="217">
        <v>42998</v>
      </c>
      <c r="C277" s="217"/>
      <c r="D277" s="218" t="s">
        <v>718</v>
      </c>
      <c r="E277" s="219" t="s">
        <v>589</v>
      </c>
      <c r="F277" s="189">
        <v>75</v>
      </c>
      <c r="G277" s="219"/>
      <c r="H277" s="219">
        <v>90</v>
      </c>
      <c r="I277" s="221">
        <v>90</v>
      </c>
      <c r="J277" s="191" t="s">
        <v>719</v>
      </c>
      <c r="K277" s="192">
        <f t="shared" ref="K277:K282" si="185">H277-F277</f>
        <v>15</v>
      </c>
      <c r="L277" s="193">
        <f t="shared" ref="L277:L282" si="186">K277/F277</f>
        <v>0.2</v>
      </c>
      <c r="M277" s="188" t="s">
        <v>558</v>
      </c>
      <c r="N277" s="194">
        <v>43019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99</v>
      </c>
      <c r="B278" s="217">
        <v>43011</v>
      </c>
      <c r="C278" s="217"/>
      <c r="D278" s="218" t="s">
        <v>572</v>
      </c>
      <c r="E278" s="219" t="s">
        <v>589</v>
      </c>
      <c r="F278" s="220">
        <v>315</v>
      </c>
      <c r="G278" s="219"/>
      <c r="H278" s="219">
        <v>392</v>
      </c>
      <c r="I278" s="221">
        <v>384</v>
      </c>
      <c r="J278" s="222" t="s">
        <v>720</v>
      </c>
      <c r="K278" s="192">
        <f t="shared" si="185"/>
        <v>77</v>
      </c>
      <c r="L278" s="223">
        <f t="shared" si="186"/>
        <v>0.24444444444444444</v>
      </c>
      <c r="M278" s="219" t="s">
        <v>558</v>
      </c>
      <c r="N278" s="224">
        <v>43017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100</v>
      </c>
      <c r="B279" s="217">
        <v>43013</v>
      </c>
      <c r="C279" s="217"/>
      <c r="D279" s="218" t="s">
        <v>442</v>
      </c>
      <c r="E279" s="219" t="s">
        <v>589</v>
      </c>
      <c r="F279" s="220">
        <v>145</v>
      </c>
      <c r="G279" s="219"/>
      <c r="H279" s="219">
        <v>179</v>
      </c>
      <c r="I279" s="221">
        <v>180</v>
      </c>
      <c r="J279" s="222" t="s">
        <v>721</v>
      </c>
      <c r="K279" s="192">
        <f t="shared" si="185"/>
        <v>34</v>
      </c>
      <c r="L279" s="223">
        <f t="shared" si="186"/>
        <v>0.23448275862068965</v>
      </c>
      <c r="M279" s="219" t="s">
        <v>558</v>
      </c>
      <c r="N279" s="224">
        <v>43025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101</v>
      </c>
      <c r="B280" s="217">
        <v>43014</v>
      </c>
      <c r="C280" s="217"/>
      <c r="D280" s="218" t="s">
        <v>329</v>
      </c>
      <c r="E280" s="219" t="s">
        <v>589</v>
      </c>
      <c r="F280" s="220">
        <v>256</v>
      </c>
      <c r="G280" s="219"/>
      <c r="H280" s="219">
        <v>323</v>
      </c>
      <c r="I280" s="221">
        <v>320</v>
      </c>
      <c r="J280" s="222" t="s">
        <v>647</v>
      </c>
      <c r="K280" s="192">
        <f t="shared" si="185"/>
        <v>67</v>
      </c>
      <c r="L280" s="223">
        <f t="shared" si="186"/>
        <v>0.26171875</v>
      </c>
      <c r="M280" s="219" t="s">
        <v>558</v>
      </c>
      <c r="N280" s="224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102</v>
      </c>
      <c r="B281" s="217">
        <v>43017</v>
      </c>
      <c r="C281" s="217"/>
      <c r="D281" s="218" t="s">
        <v>345</v>
      </c>
      <c r="E281" s="219" t="s">
        <v>589</v>
      </c>
      <c r="F281" s="220">
        <v>137.5</v>
      </c>
      <c r="G281" s="219"/>
      <c r="H281" s="219">
        <v>184</v>
      </c>
      <c r="I281" s="221">
        <v>183</v>
      </c>
      <c r="J281" s="222" t="s">
        <v>722</v>
      </c>
      <c r="K281" s="192">
        <f t="shared" si="185"/>
        <v>46.5</v>
      </c>
      <c r="L281" s="223">
        <f t="shared" si="186"/>
        <v>0.33818181818181819</v>
      </c>
      <c r="M281" s="219" t="s">
        <v>558</v>
      </c>
      <c r="N281" s="224">
        <v>43108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103</v>
      </c>
      <c r="B282" s="217">
        <v>43018</v>
      </c>
      <c r="C282" s="217"/>
      <c r="D282" s="218" t="s">
        <v>723</v>
      </c>
      <c r="E282" s="219" t="s">
        <v>589</v>
      </c>
      <c r="F282" s="220">
        <v>125.5</v>
      </c>
      <c r="G282" s="219"/>
      <c r="H282" s="219">
        <v>158</v>
      </c>
      <c r="I282" s="221">
        <v>155</v>
      </c>
      <c r="J282" s="222" t="s">
        <v>724</v>
      </c>
      <c r="K282" s="192">
        <f t="shared" si="185"/>
        <v>32.5</v>
      </c>
      <c r="L282" s="223">
        <f t="shared" si="186"/>
        <v>0.25896414342629481</v>
      </c>
      <c r="M282" s="219" t="s">
        <v>558</v>
      </c>
      <c r="N282" s="224">
        <v>43067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104</v>
      </c>
      <c r="B283" s="217">
        <v>43018</v>
      </c>
      <c r="C283" s="217"/>
      <c r="D283" s="218" t="s">
        <v>725</v>
      </c>
      <c r="E283" s="219" t="s">
        <v>589</v>
      </c>
      <c r="F283" s="220">
        <v>895</v>
      </c>
      <c r="G283" s="219"/>
      <c r="H283" s="219">
        <v>1122.5</v>
      </c>
      <c r="I283" s="221">
        <v>1078</v>
      </c>
      <c r="J283" s="222" t="s">
        <v>726</v>
      </c>
      <c r="K283" s="192">
        <v>227.5</v>
      </c>
      <c r="L283" s="223">
        <v>0.25418994413407803</v>
      </c>
      <c r="M283" s="219" t="s">
        <v>558</v>
      </c>
      <c r="N283" s="224">
        <v>43117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105</v>
      </c>
      <c r="B284" s="217">
        <v>43020</v>
      </c>
      <c r="C284" s="217"/>
      <c r="D284" s="218" t="s">
        <v>338</v>
      </c>
      <c r="E284" s="219" t="s">
        <v>589</v>
      </c>
      <c r="F284" s="220">
        <v>525</v>
      </c>
      <c r="G284" s="219"/>
      <c r="H284" s="219">
        <v>629</v>
      </c>
      <c r="I284" s="221">
        <v>629</v>
      </c>
      <c r="J284" s="222" t="s">
        <v>647</v>
      </c>
      <c r="K284" s="192">
        <v>104</v>
      </c>
      <c r="L284" s="223">
        <v>0.19809523809523799</v>
      </c>
      <c r="M284" s="219" t="s">
        <v>558</v>
      </c>
      <c r="N284" s="224">
        <v>43119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106</v>
      </c>
      <c r="B285" s="217">
        <v>43046</v>
      </c>
      <c r="C285" s="217"/>
      <c r="D285" s="218" t="s">
        <v>378</v>
      </c>
      <c r="E285" s="219" t="s">
        <v>589</v>
      </c>
      <c r="F285" s="220">
        <v>740</v>
      </c>
      <c r="G285" s="219"/>
      <c r="H285" s="219">
        <v>892.5</v>
      </c>
      <c r="I285" s="221">
        <v>900</v>
      </c>
      <c r="J285" s="222" t="s">
        <v>727</v>
      </c>
      <c r="K285" s="192">
        <f>H285-F285</f>
        <v>152.5</v>
      </c>
      <c r="L285" s="223">
        <f>K285/F285</f>
        <v>0.20608108108108109</v>
      </c>
      <c r="M285" s="219" t="s">
        <v>558</v>
      </c>
      <c r="N285" s="224">
        <v>43052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107</v>
      </c>
      <c r="B286" s="186">
        <v>43073</v>
      </c>
      <c r="C286" s="186"/>
      <c r="D286" s="187" t="s">
        <v>728</v>
      </c>
      <c r="E286" s="188" t="s">
        <v>589</v>
      </c>
      <c r="F286" s="189">
        <v>118.5</v>
      </c>
      <c r="G286" s="188"/>
      <c r="H286" s="188">
        <v>143.5</v>
      </c>
      <c r="I286" s="190">
        <v>145</v>
      </c>
      <c r="J286" s="191" t="s">
        <v>579</v>
      </c>
      <c r="K286" s="192">
        <f>H286-F286</f>
        <v>25</v>
      </c>
      <c r="L286" s="193">
        <f>K286/F286</f>
        <v>0.2109704641350211</v>
      </c>
      <c r="M286" s="188" t="s">
        <v>558</v>
      </c>
      <c r="N286" s="194">
        <v>43097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5">
        <v>108</v>
      </c>
      <c r="B287" s="196">
        <v>43090</v>
      </c>
      <c r="C287" s="196"/>
      <c r="D287" s="197" t="s">
        <v>417</v>
      </c>
      <c r="E287" s="198" t="s">
        <v>589</v>
      </c>
      <c r="F287" s="199">
        <v>715</v>
      </c>
      <c r="G287" s="199"/>
      <c r="H287" s="200">
        <v>500</v>
      </c>
      <c r="I287" s="200">
        <v>872</v>
      </c>
      <c r="J287" s="201" t="s">
        <v>729</v>
      </c>
      <c r="K287" s="202">
        <f>H287-F287</f>
        <v>-215</v>
      </c>
      <c r="L287" s="203">
        <f>K287/F287</f>
        <v>-0.30069930069930068</v>
      </c>
      <c r="M287" s="199" t="s">
        <v>570</v>
      </c>
      <c r="N287" s="196">
        <v>43670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109</v>
      </c>
      <c r="B288" s="186">
        <v>43098</v>
      </c>
      <c r="C288" s="186"/>
      <c r="D288" s="187" t="s">
        <v>572</v>
      </c>
      <c r="E288" s="188" t="s">
        <v>589</v>
      </c>
      <c r="F288" s="189">
        <v>435</v>
      </c>
      <c r="G288" s="188"/>
      <c r="H288" s="188">
        <v>542.5</v>
      </c>
      <c r="I288" s="190">
        <v>539</v>
      </c>
      <c r="J288" s="191" t="s">
        <v>647</v>
      </c>
      <c r="K288" s="192">
        <v>107.5</v>
      </c>
      <c r="L288" s="193">
        <v>0.247126436781609</v>
      </c>
      <c r="M288" s="188" t="s">
        <v>558</v>
      </c>
      <c r="N288" s="194">
        <v>43206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110</v>
      </c>
      <c r="B289" s="186">
        <v>43098</v>
      </c>
      <c r="C289" s="186"/>
      <c r="D289" s="187" t="s">
        <v>530</v>
      </c>
      <c r="E289" s="188" t="s">
        <v>589</v>
      </c>
      <c r="F289" s="189">
        <v>885</v>
      </c>
      <c r="G289" s="188"/>
      <c r="H289" s="188">
        <v>1090</v>
      </c>
      <c r="I289" s="190">
        <v>1084</v>
      </c>
      <c r="J289" s="191" t="s">
        <v>647</v>
      </c>
      <c r="K289" s="192">
        <v>205</v>
      </c>
      <c r="L289" s="193">
        <v>0.23163841807909599</v>
      </c>
      <c r="M289" s="188" t="s">
        <v>558</v>
      </c>
      <c r="N289" s="194">
        <v>43213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5">
        <v>111</v>
      </c>
      <c r="B290" s="226">
        <v>43192</v>
      </c>
      <c r="C290" s="226"/>
      <c r="D290" s="204" t="s">
        <v>730</v>
      </c>
      <c r="E290" s="199" t="s">
        <v>589</v>
      </c>
      <c r="F290" s="227">
        <v>478.5</v>
      </c>
      <c r="G290" s="199"/>
      <c r="H290" s="199">
        <v>442</v>
      </c>
      <c r="I290" s="200">
        <v>613</v>
      </c>
      <c r="J290" s="201" t="s">
        <v>731</v>
      </c>
      <c r="K290" s="202">
        <f>H290-F290</f>
        <v>-36.5</v>
      </c>
      <c r="L290" s="203">
        <f>K290/F290</f>
        <v>-7.6280041797283177E-2</v>
      </c>
      <c r="M290" s="199" t="s">
        <v>570</v>
      </c>
      <c r="N290" s="196">
        <v>43762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112</v>
      </c>
      <c r="B291" s="196">
        <v>43194</v>
      </c>
      <c r="C291" s="196"/>
      <c r="D291" s="197" t="s">
        <v>732</v>
      </c>
      <c r="E291" s="198" t="s">
        <v>589</v>
      </c>
      <c r="F291" s="199">
        <f>141.5-7.3</f>
        <v>134.19999999999999</v>
      </c>
      <c r="G291" s="199"/>
      <c r="H291" s="200">
        <v>77</v>
      </c>
      <c r="I291" s="200">
        <v>180</v>
      </c>
      <c r="J291" s="201" t="s">
        <v>733</v>
      </c>
      <c r="K291" s="202">
        <f>H291-F291</f>
        <v>-57.199999999999989</v>
      </c>
      <c r="L291" s="203">
        <f>K291/F291</f>
        <v>-0.42622950819672129</v>
      </c>
      <c r="M291" s="199" t="s">
        <v>570</v>
      </c>
      <c r="N291" s="196">
        <v>43522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113</v>
      </c>
      <c r="B292" s="196">
        <v>43209</v>
      </c>
      <c r="C292" s="196"/>
      <c r="D292" s="197" t="s">
        <v>734</v>
      </c>
      <c r="E292" s="198" t="s">
        <v>589</v>
      </c>
      <c r="F292" s="199">
        <v>430</v>
      </c>
      <c r="G292" s="199"/>
      <c r="H292" s="200">
        <v>220</v>
      </c>
      <c r="I292" s="200">
        <v>537</v>
      </c>
      <c r="J292" s="201" t="s">
        <v>735</v>
      </c>
      <c r="K292" s="202">
        <f>H292-F292</f>
        <v>-210</v>
      </c>
      <c r="L292" s="203">
        <f>K292/F292</f>
        <v>-0.48837209302325579</v>
      </c>
      <c r="M292" s="199" t="s">
        <v>570</v>
      </c>
      <c r="N292" s="196">
        <v>43252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114</v>
      </c>
      <c r="B293" s="217">
        <v>43220</v>
      </c>
      <c r="C293" s="217"/>
      <c r="D293" s="218" t="s">
        <v>379</v>
      </c>
      <c r="E293" s="219" t="s">
        <v>589</v>
      </c>
      <c r="F293" s="219">
        <v>153.5</v>
      </c>
      <c r="G293" s="219"/>
      <c r="H293" s="219">
        <v>196</v>
      </c>
      <c r="I293" s="221">
        <v>196</v>
      </c>
      <c r="J293" s="191" t="s">
        <v>736</v>
      </c>
      <c r="K293" s="192">
        <f>H293-F293</f>
        <v>42.5</v>
      </c>
      <c r="L293" s="193">
        <f>K293/F293</f>
        <v>0.27687296416938112</v>
      </c>
      <c r="M293" s="188" t="s">
        <v>558</v>
      </c>
      <c r="N293" s="194">
        <v>43605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5">
        <v>115</v>
      </c>
      <c r="B294" s="196">
        <v>43306</v>
      </c>
      <c r="C294" s="196"/>
      <c r="D294" s="197" t="s">
        <v>706</v>
      </c>
      <c r="E294" s="198" t="s">
        <v>589</v>
      </c>
      <c r="F294" s="199">
        <v>27.5</v>
      </c>
      <c r="G294" s="199"/>
      <c r="H294" s="200">
        <v>13.1</v>
      </c>
      <c r="I294" s="200">
        <v>60</v>
      </c>
      <c r="J294" s="201" t="s">
        <v>737</v>
      </c>
      <c r="K294" s="202">
        <v>-14.4</v>
      </c>
      <c r="L294" s="203">
        <v>-0.52363636363636401</v>
      </c>
      <c r="M294" s="199" t="s">
        <v>570</v>
      </c>
      <c r="N294" s="196">
        <v>43138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5">
        <v>116</v>
      </c>
      <c r="B295" s="226">
        <v>43318</v>
      </c>
      <c r="C295" s="226"/>
      <c r="D295" s="204" t="s">
        <v>738</v>
      </c>
      <c r="E295" s="199" t="s">
        <v>589</v>
      </c>
      <c r="F295" s="199">
        <v>148.5</v>
      </c>
      <c r="G295" s="199"/>
      <c r="H295" s="199">
        <v>102</v>
      </c>
      <c r="I295" s="200">
        <v>182</v>
      </c>
      <c r="J295" s="201" t="s">
        <v>739</v>
      </c>
      <c r="K295" s="202">
        <f>H295-F295</f>
        <v>-46.5</v>
      </c>
      <c r="L295" s="203">
        <f>K295/F295</f>
        <v>-0.31313131313131315</v>
      </c>
      <c r="M295" s="199" t="s">
        <v>570</v>
      </c>
      <c r="N295" s="196">
        <v>43661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117</v>
      </c>
      <c r="B296" s="186">
        <v>43335</v>
      </c>
      <c r="C296" s="186"/>
      <c r="D296" s="187" t="s">
        <v>740</v>
      </c>
      <c r="E296" s="188" t="s">
        <v>589</v>
      </c>
      <c r="F296" s="219">
        <v>285</v>
      </c>
      <c r="G296" s="188"/>
      <c r="H296" s="188">
        <v>355</v>
      </c>
      <c r="I296" s="190">
        <v>364</v>
      </c>
      <c r="J296" s="191" t="s">
        <v>741</v>
      </c>
      <c r="K296" s="192">
        <v>70</v>
      </c>
      <c r="L296" s="193">
        <v>0.24561403508771901</v>
      </c>
      <c r="M296" s="188" t="s">
        <v>558</v>
      </c>
      <c r="N296" s="194">
        <v>43455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118</v>
      </c>
      <c r="B297" s="186">
        <v>43341</v>
      </c>
      <c r="C297" s="186"/>
      <c r="D297" s="187" t="s">
        <v>367</v>
      </c>
      <c r="E297" s="188" t="s">
        <v>589</v>
      </c>
      <c r="F297" s="219">
        <v>525</v>
      </c>
      <c r="G297" s="188"/>
      <c r="H297" s="188">
        <v>585</v>
      </c>
      <c r="I297" s="190">
        <v>635</v>
      </c>
      <c r="J297" s="191" t="s">
        <v>742</v>
      </c>
      <c r="K297" s="192">
        <f t="shared" ref="K297:K314" si="187">H297-F297</f>
        <v>60</v>
      </c>
      <c r="L297" s="193">
        <f t="shared" ref="L297:L314" si="188">K297/F297</f>
        <v>0.11428571428571428</v>
      </c>
      <c r="M297" s="188" t="s">
        <v>558</v>
      </c>
      <c r="N297" s="194">
        <v>43662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119</v>
      </c>
      <c r="B298" s="186">
        <v>43395</v>
      </c>
      <c r="C298" s="186"/>
      <c r="D298" s="187" t="s">
        <v>355</v>
      </c>
      <c r="E298" s="188" t="s">
        <v>589</v>
      </c>
      <c r="F298" s="219">
        <v>475</v>
      </c>
      <c r="G298" s="188"/>
      <c r="H298" s="188">
        <v>574</v>
      </c>
      <c r="I298" s="190">
        <v>570</v>
      </c>
      <c r="J298" s="191" t="s">
        <v>647</v>
      </c>
      <c r="K298" s="192">
        <f t="shared" si="187"/>
        <v>99</v>
      </c>
      <c r="L298" s="193">
        <f t="shared" si="188"/>
        <v>0.20842105263157895</v>
      </c>
      <c r="M298" s="188" t="s">
        <v>558</v>
      </c>
      <c r="N298" s="194">
        <v>43403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120</v>
      </c>
      <c r="B299" s="217">
        <v>43397</v>
      </c>
      <c r="C299" s="217"/>
      <c r="D299" s="218" t="s">
        <v>374</v>
      </c>
      <c r="E299" s="219" t="s">
        <v>589</v>
      </c>
      <c r="F299" s="219">
        <v>707.5</v>
      </c>
      <c r="G299" s="219"/>
      <c r="H299" s="219">
        <v>872</v>
      </c>
      <c r="I299" s="221">
        <v>872</v>
      </c>
      <c r="J299" s="222" t="s">
        <v>647</v>
      </c>
      <c r="K299" s="192">
        <f t="shared" si="187"/>
        <v>164.5</v>
      </c>
      <c r="L299" s="223">
        <f t="shared" si="188"/>
        <v>0.23250883392226149</v>
      </c>
      <c r="M299" s="219" t="s">
        <v>558</v>
      </c>
      <c r="N299" s="224">
        <v>43482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121</v>
      </c>
      <c r="B300" s="217">
        <v>43398</v>
      </c>
      <c r="C300" s="217"/>
      <c r="D300" s="218" t="s">
        <v>743</v>
      </c>
      <c r="E300" s="219" t="s">
        <v>589</v>
      </c>
      <c r="F300" s="219">
        <v>162</v>
      </c>
      <c r="G300" s="219"/>
      <c r="H300" s="219">
        <v>204</v>
      </c>
      <c r="I300" s="221">
        <v>209</v>
      </c>
      <c r="J300" s="222" t="s">
        <v>744</v>
      </c>
      <c r="K300" s="192">
        <f t="shared" si="187"/>
        <v>42</v>
      </c>
      <c r="L300" s="223">
        <f t="shared" si="188"/>
        <v>0.25925925925925924</v>
      </c>
      <c r="M300" s="219" t="s">
        <v>558</v>
      </c>
      <c r="N300" s="224">
        <v>43539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122</v>
      </c>
      <c r="B301" s="217">
        <v>43399</v>
      </c>
      <c r="C301" s="217"/>
      <c r="D301" s="218" t="s">
        <v>459</v>
      </c>
      <c r="E301" s="219" t="s">
        <v>589</v>
      </c>
      <c r="F301" s="219">
        <v>240</v>
      </c>
      <c r="G301" s="219"/>
      <c r="H301" s="219">
        <v>297</v>
      </c>
      <c r="I301" s="221">
        <v>297</v>
      </c>
      <c r="J301" s="222" t="s">
        <v>647</v>
      </c>
      <c r="K301" s="228">
        <f t="shared" si="187"/>
        <v>57</v>
      </c>
      <c r="L301" s="223">
        <f t="shared" si="188"/>
        <v>0.23749999999999999</v>
      </c>
      <c r="M301" s="219" t="s">
        <v>558</v>
      </c>
      <c r="N301" s="224">
        <v>43417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123</v>
      </c>
      <c r="B302" s="186">
        <v>43439</v>
      </c>
      <c r="C302" s="186"/>
      <c r="D302" s="187" t="s">
        <v>745</v>
      </c>
      <c r="E302" s="188" t="s">
        <v>589</v>
      </c>
      <c r="F302" s="188">
        <v>202.5</v>
      </c>
      <c r="G302" s="188"/>
      <c r="H302" s="188">
        <v>255</v>
      </c>
      <c r="I302" s="190">
        <v>252</v>
      </c>
      <c r="J302" s="191" t="s">
        <v>647</v>
      </c>
      <c r="K302" s="192">
        <f t="shared" si="187"/>
        <v>52.5</v>
      </c>
      <c r="L302" s="193">
        <f t="shared" si="188"/>
        <v>0.25925925925925924</v>
      </c>
      <c r="M302" s="188" t="s">
        <v>558</v>
      </c>
      <c r="N302" s="194">
        <v>43542</v>
      </c>
      <c r="O302" s="1"/>
      <c r="P302" s="1"/>
      <c r="Q302" s="1"/>
      <c r="R302" s="6" t="s">
        <v>746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124</v>
      </c>
      <c r="B303" s="217">
        <v>43465</v>
      </c>
      <c r="C303" s="186"/>
      <c r="D303" s="218" t="s">
        <v>404</v>
      </c>
      <c r="E303" s="219" t="s">
        <v>589</v>
      </c>
      <c r="F303" s="219">
        <v>710</v>
      </c>
      <c r="G303" s="219"/>
      <c r="H303" s="219">
        <v>866</v>
      </c>
      <c r="I303" s="221">
        <v>866</v>
      </c>
      <c r="J303" s="222" t="s">
        <v>647</v>
      </c>
      <c r="K303" s="192">
        <f t="shared" si="187"/>
        <v>156</v>
      </c>
      <c r="L303" s="193">
        <f t="shared" si="188"/>
        <v>0.21971830985915494</v>
      </c>
      <c r="M303" s="188" t="s">
        <v>558</v>
      </c>
      <c r="N303" s="194">
        <v>43553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125</v>
      </c>
      <c r="B304" s="217">
        <v>43522</v>
      </c>
      <c r="C304" s="217"/>
      <c r="D304" s="218" t="s">
        <v>152</v>
      </c>
      <c r="E304" s="219" t="s">
        <v>589</v>
      </c>
      <c r="F304" s="219">
        <v>337.25</v>
      </c>
      <c r="G304" s="219"/>
      <c r="H304" s="219">
        <v>398.5</v>
      </c>
      <c r="I304" s="221">
        <v>411</v>
      </c>
      <c r="J304" s="191" t="s">
        <v>747</v>
      </c>
      <c r="K304" s="192">
        <f t="shared" si="187"/>
        <v>61.25</v>
      </c>
      <c r="L304" s="193">
        <f t="shared" si="188"/>
        <v>0.1816160118606375</v>
      </c>
      <c r="M304" s="188" t="s">
        <v>558</v>
      </c>
      <c r="N304" s="194">
        <v>43760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126</v>
      </c>
      <c r="B305" s="230">
        <v>43559</v>
      </c>
      <c r="C305" s="230"/>
      <c r="D305" s="231" t="s">
        <v>748</v>
      </c>
      <c r="E305" s="232" t="s">
        <v>589</v>
      </c>
      <c r="F305" s="232">
        <v>130</v>
      </c>
      <c r="G305" s="232"/>
      <c r="H305" s="232">
        <v>65</v>
      </c>
      <c r="I305" s="233">
        <v>158</v>
      </c>
      <c r="J305" s="201" t="s">
        <v>749</v>
      </c>
      <c r="K305" s="202">
        <f t="shared" si="187"/>
        <v>-65</v>
      </c>
      <c r="L305" s="203">
        <f t="shared" si="188"/>
        <v>-0.5</v>
      </c>
      <c r="M305" s="199" t="s">
        <v>570</v>
      </c>
      <c r="N305" s="196">
        <v>43726</v>
      </c>
      <c r="O305" s="1"/>
      <c r="P305" s="1"/>
      <c r="Q305" s="1"/>
      <c r="R305" s="6" t="s">
        <v>750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127</v>
      </c>
      <c r="B306" s="217">
        <v>43017</v>
      </c>
      <c r="C306" s="217"/>
      <c r="D306" s="218" t="s">
        <v>184</v>
      </c>
      <c r="E306" s="219" t="s">
        <v>589</v>
      </c>
      <c r="F306" s="219">
        <v>141.5</v>
      </c>
      <c r="G306" s="219"/>
      <c r="H306" s="219">
        <v>183.5</v>
      </c>
      <c r="I306" s="221">
        <v>210</v>
      </c>
      <c r="J306" s="191" t="s">
        <v>744</v>
      </c>
      <c r="K306" s="192">
        <f t="shared" si="187"/>
        <v>42</v>
      </c>
      <c r="L306" s="193">
        <f t="shared" si="188"/>
        <v>0.29681978798586572</v>
      </c>
      <c r="M306" s="188" t="s">
        <v>558</v>
      </c>
      <c r="N306" s="194">
        <v>43042</v>
      </c>
      <c r="O306" s="1"/>
      <c r="P306" s="1"/>
      <c r="Q306" s="1"/>
      <c r="R306" s="6" t="s">
        <v>750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128</v>
      </c>
      <c r="B307" s="230">
        <v>43074</v>
      </c>
      <c r="C307" s="230"/>
      <c r="D307" s="231" t="s">
        <v>751</v>
      </c>
      <c r="E307" s="232" t="s">
        <v>589</v>
      </c>
      <c r="F307" s="227">
        <v>172</v>
      </c>
      <c r="G307" s="232"/>
      <c r="H307" s="232">
        <v>155.25</v>
      </c>
      <c r="I307" s="233">
        <v>230</v>
      </c>
      <c r="J307" s="201" t="s">
        <v>752</v>
      </c>
      <c r="K307" s="202">
        <f t="shared" si="187"/>
        <v>-16.75</v>
      </c>
      <c r="L307" s="203">
        <f t="shared" si="188"/>
        <v>-9.7383720930232565E-2</v>
      </c>
      <c r="M307" s="199" t="s">
        <v>570</v>
      </c>
      <c r="N307" s="196">
        <v>43787</v>
      </c>
      <c r="O307" s="1"/>
      <c r="P307" s="1"/>
      <c r="Q307" s="1"/>
      <c r="R307" s="6" t="s">
        <v>750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129</v>
      </c>
      <c r="B308" s="217">
        <v>43398</v>
      </c>
      <c r="C308" s="217"/>
      <c r="D308" s="218" t="s">
        <v>107</v>
      </c>
      <c r="E308" s="219" t="s">
        <v>589</v>
      </c>
      <c r="F308" s="219">
        <v>698.5</v>
      </c>
      <c r="G308" s="219"/>
      <c r="H308" s="219">
        <v>890</v>
      </c>
      <c r="I308" s="221">
        <v>890</v>
      </c>
      <c r="J308" s="191" t="s">
        <v>820</v>
      </c>
      <c r="K308" s="192">
        <f t="shared" si="187"/>
        <v>191.5</v>
      </c>
      <c r="L308" s="193">
        <f t="shared" si="188"/>
        <v>0.27415891195418757</v>
      </c>
      <c r="M308" s="188" t="s">
        <v>558</v>
      </c>
      <c r="N308" s="194">
        <v>44328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130</v>
      </c>
      <c r="B309" s="217">
        <v>42877</v>
      </c>
      <c r="C309" s="217"/>
      <c r="D309" s="218" t="s">
        <v>366</v>
      </c>
      <c r="E309" s="219" t="s">
        <v>589</v>
      </c>
      <c r="F309" s="219">
        <v>127.6</v>
      </c>
      <c r="G309" s="219"/>
      <c r="H309" s="219">
        <v>138</v>
      </c>
      <c r="I309" s="221">
        <v>190</v>
      </c>
      <c r="J309" s="191" t="s">
        <v>753</v>
      </c>
      <c r="K309" s="192">
        <f t="shared" si="187"/>
        <v>10.400000000000006</v>
      </c>
      <c r="L309" s="193">
        <f t="shared" si="188"/>
        <v>8.1504702194357417E-2</v>
      </c>
      <c r="M309" s="188" t="s">
        <v>558</v>
      </c>
      <c r="N309" s="194">
        <v>43774</v>
      </c>
      <c r="O309" s="1"/>
      <c r="P309" s="1"/>
      <c r="Q309" s="1"/>
      <c r="R309" s="6" t="s">
        <v>750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131</v>
      </c>
      <c r="B310" s="217">
        <v>43158</v>
      </c>
      <c r="C310" s="217"/>
      <c r="D310" s="218" t="s">
        <v>754</v>
      </c>
      <c r="E310" s="219" t="s">
        <v>589</v>
      </c>
      <c r="F310" s="219">
        <v>317</v>
      </c>
      <c r="G310" s="219"/>
      <c r="H310" s="219">
        <v>382.5</v>
      </c>
      <c r="I310" s="221">
        <v>398</v>
      </c>
      <c r="J310" s="191" t="s">
        <v>755</v>
      </c>
      <c r="K310" s="192">
        <f t="shared" si="187"/>
        <v>65.5</v>
      </c>
      <c r="L310" s="193">
        <f t="shared" si="188"/>
        <v>0.20662460567823343</v>
      </c>
      <c r="M310" s="188" t="s">
        <v>558</v>
      </c>
      <c r="N310" s="194">
        <v>44238</v>
      </c>
      <c r="O310" s="1"/>
      <c r="P310" s="1"/>
      <c r="Q310" s="1"/>
      <c r="R310" s="6" t="s">
        <v>750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132</v>
      </c>
      <c r="B311" s="230">
        <v>43164</v>
      </c>
      <c r="C311" s="230"/>
      <c r="D311" s="231" t="s">
        <v>144</v>
      </c>
      <c r="E311" s="232" t="s">
        <v>589</v>
      </c>
      <c r="F311" s="227">
        <f>510-14.4</f>
        <v>495.6</v>
      </c>
      <c r="G311" s="232"/>
      <c r="H311" s="232">
        <v>350</v>
      </c>
      <c r="I311" s="233">
        <v>672</v>
      </c>
      <c r="J311" s="201" t="s">
        <v>756</v>
      </c>
      <c r="K311" s="202">
        <f t="shared" si="187"/>
        <v>-145.60000000000002</v>
      </c>
      <c r="L311" s="203">
        <f t="shared" si="188"/>
        <v>-0.29378531073446329</v>
      </c>
      <c r="M311" s="199" t="s">
        <v>570</v>
      </c>
      <c r="N311" s="196">
        <v>43887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133</v>
      </c>
      <c r="B312" s="230">
        <v>43237</v>
      </c>
      <c r="C312" s="230"/>
      <c r="D312" s="231" t="s">
        <v>451</v>
      </c>
      <c r="E312" s="232" t="s">
        <v>589</v>
      </c>
      <c r="F312" s="227">
        <v>230.3</v>
      </c>
      <c r="G312" s="232"/>
      <c r="H312" s="232">
        <v>102.5</v>
      </c>
      <c r="I312" s="233">
        <v>348</v>
      </c>
      <c r="J312" s="201" t="s">
        <v>757</v>
      </c>
      <c r="K312" s="202">
        <f t="shared" si="187"/>
        <v>-127.80000000000001</v>
      </c>
      <c r="L312" s="203">
        <f t="shared" si="188"/>
        <v>-0.55492835432045162</v>
      </c>
      <c r="M312" s="199" t="s">
        <v>570</v>
      </c>
      <c r="N312" s="196">
        <v>43896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134</v>
      </c>
      <c r="B313" s="217">
        <v>43258</v>
      </c>
      <c r="C313" s="217"/>
      <c r="D313" s="218" t="s">
        <v>421</v>
      </c>
      <c r="E313" s="219" t="s">
        <v>589</v>
      </c>
      <c r="F313" s="219">
        <f>342.5-5.1</f>
        <v>337.4</v>
      </c>
      <c r="G313" s="219"/>
      <c r="H313" s="219">
        <v>412.5</v>
      </c>
      <c r="I313" s="221">
        <v>439</v>
      </c>
      <c r="J313" s="191" t="s">
        <v>758</v>
      </c>
      <c r="K313" s="192">
        <f t="shared" si="187"/>
        <v>75.100000000000023</v>
      </c>
      <c r="L313" s="193">
        <f t="shared" si="188"/>
        <v>0.22258446947243635</v>
      </c>
      <c r="M313" s="188" t="s">
        <v>558</v>
      </c>
      <c r="N313" s="194">
        <v>44230</v>
      </c>
      <c r="O313" s="1"/>
      <c r="P313" s="1"/>
      <c r="Q313" s="1"/>
      <c r="R313" s="6" t="s">
        <v>750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0">
        <v>135</v>
      </c>
      <c r="B314" s="209">
        <v>43285</v>
      </c>
      <c r="C314" s="209"/>
      <c r="D314" s="210" t="s">
        <v>55</v>
      </c>
      <c r="E314" s="211" t="s">
        <v>589</v>
      </c>
      <c r="F314" s="211">
        <f>127.5-5.53</f>
        <v>121.97</v>
      </c>
      <c r="G314" s="212"/>
      <c r="H314" s="212">
        <v>122.5</v>
      </c>
      <c r="I314" s="212">
        <v>170</v>
      </c>
      <c r="J314" s="213" t="s">
        <v>787</v>
      </c>
      <c r="K314" s="214">
        <f t="shared" si="187"/>
        <v>0.53000000000000114</v>
      </c>
      <c r="L314" s="215">
        <f t="shared" si="188"/>
        <v>4.3453308190538747E-3</v>
      </c>
      <c r="M314" s="211" t="s">
        <v>680</v>
      </c>
      <c r="N314" s="209">
        <v>44431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136</v>
      </c>
      <c r="B315" s="230">
        <v>43294</v>
      </c>
      <c r="C315" s="230"/>
      <c r="D315" s="231" t="s">
        <v>357</v>
      </c>
      <c r="E315" s="232" t="s">
        <v>589</v>
      </c>
      <c r="F315" s="227">
        <v>46.5</v>
      </c>
      <c r="G315" s="232"/>
      <c r="H315" s="232">
        <v>17</v>
      </c>
      <c r="I315" s="233">
        <v>59</v>
      </c>
      <c r="J315" s="201" t="s">
        <v>759</v>
      </c>
      <c r="K315" s="202">
        <f t="shared" ref="K315:K323" si="189">H315-F315</f>
        <v>-29.5</v>
      </c>
      <c r="L315" s="203">
        <f t="shared" ref="L315:L323" si="190">K315/F315</f>
        <v>-0.63440860215053763</v>
      </c>
      <c r="M315" s="199" t="s">
        <v>570</v>
      </c>
      <c r="N315" s="196">
        <v>43887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137</v>
      </c>
      <c r="B316" s="217">
        <v>43396</v>
      </c>
      <c r="C316" s="217"/>
      <c r="D316" s="218" t="s">
        <v>406</v>
      </c>
      <c r="E316" s="219" t="s">
        <v>589</v>
      </c>
      <c r="F316" s="219">
        <v>156.5</v>
      </c>
      <c r="G316" s="219"/>
      <c r="H316" s="219">
        <v>207.5</v>
      </c>
      <c r="I316" s="221">
        <v>191</v>
      </c>
      <c r="J316" s="191" t="s">
        <v>647</v>
      </c>
      <c r="K316" s="192">
        <f t="shared" si="189"/>
        <v>51</v>
      </c>
      <c r="L316" s="193">
        <f t="shared" si="190"/>
        <v>0.32587859424920129</v>
      </c>
      <c r="M316" s="188" t="s">
        <v>558</v>
      </c>
      <c r="N316" s="194">
        <v>44369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138</v>
      </c>
      <c r="B317" s="217">
        <v>43439</v>
      </c>
      <c r="C317" s="217"/>
      <c r="D317" s="218" t="s">
        <v>319</v>
      </c>
      <c r="E317" s="219" t="s">
        <v>589</v>
      </c>
      <c r="F317" s="219">
        <v>259.5</v>
      </c>
      <c r="G317" s="219"/>
      <c r="H317" s="219">
        <v>320</v>
      </c>
      <c r="I317" s="221">
        <v>320</v>
      </c>
      <c r="J317" s="191" t="s">
        <v>647</v>
      </c>
      <c r="K317" s="192">
        <f t="shared" si="189"/>
        <v>60.5</v>
      </c>
      <c r="L317" s="193">
        <f t="shared" si="190"/>
        <v>0.23314065510597304</v>
      </c>
      <c r="M317" s="188" t="s">
        <v>558</v>
      </c>
      <c r="N317" s="194">
        <v>44323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139</v>
      </c>
      <c r="B318" s="230">
        <v>43439</v>
      </c>
      <c r="C318" s="230"/>
      <c r="D318" s="231" t="s">
        <v>760</v>
      </c>
      <c r="E318" s="232" t="s">
        <v>589</v>
      </c>
      <c r="F318" s="232">
        <v>715</v>
      </c>
      <c r="G318" s="232"/>
      <c r="H318" s="232">
        <v>445</v>
      </c>
      <c r="I318" s="233">
        <v>840</v>
      </c>
      <c r="J318" s="201" t="s">
        <v>761</v>
      </c>
      <c r="K318" s="202">
        <f t="shared" si="189"/>
        <v>-270</v>
      </c>
      <c r="L318" s="203">
        <f t="shared" si="190"/>
        <v>-0.3776223776223776</v>
      </c>
      <c r="M318" s="199" t="s">
        <v>570</v>
      </c>
      <c r="N318" s="196">
        <v>43800</v>
      </c>
      <c r="O318" s="1"/>
      <c r="P318" s="1"/>
      <c r="Q318" s="1"/>
      <c r="R318" s="6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140</v>
      </c>
      <c r="B319" s="217">
        <v>43469</v>
      </c>
      <c r="C319" s="217"/>
      <c r="D319" s="218" t="s">
        <v>157</v>
      </c>
      <c r="E319" s="219" t="s">
        <v>589</v>
      </c>
      <c r="F319" s="219">
        <v>875</v>
      </c>
      <c r="G319" s="219"/>
      <c r="H319" s="219">
        <v>1165</v>
      </c>
      <c r="I319" s="221">
        <v>1185</v>
      </c>
      <c r="J319" s="191" t="s">
        <v>762</v>
      </c>
      <c r="K319" s="192">
        <f t="shared" si="189"/>
        <v>290</v>
      </c>
      <c r="L319" s="193">
        <f t="shared" si="190"/>
        <v>0.33142857142857141</v>
      </c>
      <c r="M319" s="188" t="s">
        <v>558</v>
      </c>
      <c r="N319" s="194">
        <v>43847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141</v>
      </c>
      <c r="B320" s="217">
        <v>43559</v>
      </c>
      <c r="C320" s="217"/>
      <c r="D320" s="218" t="s">
        <v>335</v>
      </c>
      <c r="E320" s="219" t="s">
        <v>589</v>
      </c>
      <c r="F320" s="219">
        <f>387-14.63</f>
        <v>372.37</v>
      </c>
      <c r="G320" s="219"/>
      <c r="H320" s="219">
        <v>490</v>
      </c>
      <c r="I320" s="221">
        <v>490</v>
      </c>
      <c r="J320" s="191" t="s">
        <v>647</v>
      </c>
      <c r="K320" s="192">
        <f t="shared" si="189"/>
        <v>117.63</v>
      </c>
      <c r="L320" s="193">
        <f t="shared" si="190"/>
        <v>0.31589548030185027</v>
      </c>
      <c r="M320" s="188" t="s">
        <v>558</v>
      </c>
      <c r="N320" s="194">
        <v>43850</v>
      </c>
      <c r="O320" s="1"/>
      <c r="P320" s="1"/>
      <c r="Q320" s="1"/>
      <c r="R320" s="6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9">
        <v>142</v>
      </c>
      <c r="B321" s="230">
        <v>43578</v>
      </c>
      <c r="C321" s="230"/>
      <c r="D321" s="231" t="s">
        <v>763</v>
      </c>
      <c r="E321" s="232" t="s">
        <v>560</v>
      </c>
      <c r="F321" s="232">
        <v>220</v>
      </c>
      <c r="G321" s="232"/>
      <c r="H321" s="232">
        <v>127.5</v>
      </c>
      <c r="I321" s="233">
        <v>284</v>
      </c>
      <c r="J321" s="201" t="s">
        <v>764</v>
      </c>
      <c r="K321" s="202">
        <f t="shared" si="189"/>
        <v>-92.5</v>
      </c>
      <c r="L321" s="203">
        <f t="shared" si="190"/>
        <v>-0.42045454545454547</v>
      </c>
      <c r="M321" s="199" t="s">
        <v>570</v>
      </c>
      <c r="N321" s="196">
        <v>43896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6">
        <v>143</v>
      </c>
      <c r="B322" s="217">
        <v>43622</v>
      </c>
      <c r="C322" s="217"/>
      <c r="D322" s="218" t="s">
        <v>460</v>
      </c>
      <c r="E322" s="219" t="s">
        <v>560</v>
      </c>
      <c r="F322" s="219">
        <v>332.8</v>
      </c>
      <c r="G322" s="219"/>
      <c r="H322" s="219">
        <v>405</v>
      </c>
      <c r="I322" s="221">
        <v>419</v>
      </c>
      <c r="J322" s="191" t="s">
        <v>765</v>
      </c>
      <c r="K322" s="192">
        <f t="shared" si="189"/>
        <v>72.199999999999989</v>
      </c>
      <c r="L322" s="193">
        <f t="shared" si="190"/>
        <v>0.21694711538461534</v>
      </c>
      <c r="M322" s="188" t="s">
        <v>558</v>
      </c>
      <c r="N322" s="194">
        <v>43860</v>
      </c>
      <c r="O322" s="1"/>
      <c r="P322" s="1"/>
      <c r="Q322" s="1"/>
      <c r="R322" s="6" t="s">
        <v>750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0">
        <v>144</v>
      </c>
      <c r="B323" s="209">
        <v>43641</v>
      </c>
      <c r="C323" s="209"/>
      <c r="D323" s="210" t="s">
        <v>150</v>
      </c>
      <c r="E323" s="211" t="s">
        <v>589</v>
      </c>
      <c r="F323" s="211">
        <v>386</v>
      </c>
      <c r="G323" s="212"/>
      <c r="H323" s="212">
        <v>395</v>
      </c>
      <c r="I323" s="212">
        <v>452</v>
      </c>
      <c r="J323" s="213" t="s">
        <v>766</v>
      </c>
      <c r="K323" s="214">
        <f t="shared" si="189"/>
        <v>9</v>
      </c>
      <c r="L323" s="215">
        <f t="shared" si="190"/>
        <v>2.3316062176165803E-2</v>
      </c>
      <c r="M323" s="211" t="s">
        <v>680</v>
      </c>
      <c r="N323" s="209">
        <v>43868</v>
      </c>
      <c r="O323" s="1"/>
      <c r="P323" s="1"/>
      <c r="Q323" s="1"/>
      <c r="R323" s="6" t="s">
        <v>750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0">
        <v>145</v>
      </c>
      <c r="B324" s="209">
        <v>43707</v>
      </c>
      <c r="C324" s="209"/>
      <c r="D324" s="210" t="s">
        <v>130</v>
      </c>
      <c r="E324" s="211" t="s">
        <v>589</v>
      </c>
      <c r="F324" s="211">
        <v>137.5</v>
      </c>
      <c r="G324" s="212"/>
      <c r="H324" s="212">
        <v>138.5</v>
      </c>
      <c r="I324" s="212">
        <v>190</v>
      </c>
      <c r="J324" s="213" t="s">
        <v>786</v>
      </c>
      <c r="K324" s="214">
        <f>H324-F324</f>
        <v>1</v>
      </c>
      <c r="L324" s="215">
        <f>K324/F324</f>
        <v>7.2727272727272727E-3</v>
      </c>
      <c r="M324" s="211" t="s">
        <v>680</v>
      </c>
      <c r="N324" s="209">
        <v>44432</v>
      </c>
      <c r="O324" s="1"/>
      <c r="P324" s="1"/>
      <c r="Q324" s="1"/>
      <c r="R324" s="6" t="s">
        <v>746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146</v>
      </c>
      <c r="B325" s="217">
        <v>43731</v>
      </c>
      <c r="C325" s="217"/>
      <c r="D325" s="218" t="s">
        <v>414</v>
      </c>
      <c r="E325" s="219" t="s">
        <v>589</v>
      </c>
      <c r="F325" s="219">
        <v>235</v>
      </c>
      <c r="G325" s="219"/>
      <c r="H325" s="219">
        <v>295</v>
      </c>
      <c r="I325" s="221">
        <v>296</v>
      </c>
      <c r="J325" s="191" t="s">
        <v>767</v>
      </c>
      <c r="K325" s="192">
        <f t="shared" ref="K325:K331" si="191">H325-F325</f>
        <v>60</v>
      </c>
      <c r="L325" s="193">
        <f t="shared" ref="L325:L331" si="192">K325/F325</f>
        <v>0.25531914893617019</v>
      </c>
      <c r="M325" s="188" t="s">
        <v>558</v>
      </c>
      <c r="N325" s="194">
        <v>43844</v>
      </c>
      <c r="O325" s="1"/>
      <c r="P325" s="1"/>
      <c r="Q325" s="1"/>
      <c r="R325" s="6" t="s">
        <v>750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147</v>
      </c>
      <c r="B326" s="217">
        <v>43752</v>
      </c>
      <c r="C326" s="217"/>
      <c r="D326" s="218" t="s">
        <v>768</v>
      </c>
      <c r="E326" s="219" t="s">
        <v>589</v>
      </c>
      <c r="F326" s="219">
        <v>277.5</v>
      </c>
      <c r="G326" s="219"/>
      <c r="H326" s="219">
        <v>333</v>
      </c>
      <c r="I326" s="221">
        <v>333</v>
      </c>
      <c r="J326" s="191" t="s">
        <v>769</v>
      </c>
      <c r="K326" s="192">
        <f t="shared" si="191"/>
        <v>55.5</v>
      </c>
      <c r="L326" s="193">
        <f t="shared" si="192"/>
        <v>0.2</v>
      </c>
      <c r="M326" s="188" t="s">
        <v>558</v>
      </c>
      <c r="N326" s="194">
        <v>43846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148</v>
      </c>
      <c r="B327" s="217">
        <v>43752</v>
      </c>
      <c r="C327" s="217"/>
      <c r="D327" s="218" t="s">
        <v>770</v>
      </c>
      <c r="E327" s="219" t="s">
        <v>589</v>
      </c>
      <c r="F327" s="219">
        <v>930</v>
      </c>
      <c r="G327" s="219"/>
      <c r="H327" s="219">
        <v>1165</v>
      </c>
      <c r="I327" s="221">
        <v>1200</v>
      </c>
      <c r="J327" s="191" t="s">
        <v>771</v>
      </c>
      <c r="K327" s="192">
        <f t="shared" si="191"/>
        <v>235</v>
      </c>
      <c r="L327" s="193">
        <f t="shared" si="192"/>
        <v>0.25268817204301075</v>
      </c>
      <c r="M327" s="188" t="s">
        <v>558</v>
      </c>
      <c r="N327" s="194">
        <v>43847</v>
      </c>
      <c r="O327" s="1"/>
      <c r="P327" s="1"/>
      <c r="Q327" s="1"/>
      <c r="R327" s="6" t="s">
        <v>750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149</v>
      </c>
      <c r="B328" s="217">
        <v>43753</v>
      </c>
      <c r="C328" s="217"/>
      <c r="D328" s="218" t="s">
        <v>772</v>
      </c>
      <c r="E328" s="219" t="s">
        <v>589</v>
      </c>
      <c r="F328" s="189">
        <v>111</v>
      </c>
      <c r="G328" s="219"/>
      <c r="H328" s="219">
        <v>141</v>
      </c>
      <c r="I328" s="221">
        <v>141</v>
      </c>
      <c r="J328" s="191" t="s">
        <v>573</v>
      </c>
      <c r="K328" s="192">
        <f t="shared" si="191"/>
        <v>30</v>
      </c>
      <c r="L328" s="193">
        <f t="shared" si="192"/>
        <v>0.27027027027027029</v>
      </c>
      <c r="M328" s="188" t="s">
        <v>558</v>
      </c>
      <c r="N328" s="194">
        <v>44328</v>
      </c>
      <c r="O328" s="1"/>
      <c r="P328" s="1"/>
      <c r="Q328" s="1"/>
      <c r="R328" s="6" t="s">
        <v>750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150</v>
      </c>
      <c r="B329" s="217">
        <v>43753</v>
      </c>
      <c r="C329" s="217"/>
      <c r="D329" s="218" t="s">
        <v>773</v>
      </c>
      <c r="E329" s="219" t="s">
        <v>589</v>
      </c>
      <c r="F329" s="189">
        <v>296</v>
      </c>
      <c r="G329" s="219"/>
      <c r="H329" s="219">
        <v>370</v>
      </c>
      <c r="I329" s="221">
        <v>370</v>
      </c>
      <c r="J329" s="191" t="s">
        <v>647</v>
      </c>
      <c r="K329" s="192">
        <f t="shared" si="191"/>
        <v>74</v>
      </c>
      <c r="L329" s="193">
        <f t="shared" si="192"/>
        <v>0.25</v>
      </c>
      <c r="M329" s="188" t="s">
        <v>558</v>
      </c>
      <c r="N329" s="194">
        <v>43853</v>
      </c>
      <c r="O329" s="1"/>
      <c r="P329" s="1"/>
      <c r="Q329" s="1"/>
      <c r="R329" s="6" t="s">
        <v>750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151</v>
      </c>
      <c r="B330" s="217">
        <v>43754</v>
      </c>
      <c r="C330" s="217"/>
      <c r="D330" s="218" t="s">
        <v>774</v>
      </c>
      <c r="E330" s="219" t="s">
        <v>589</v>
      </c>
      <c r="F330" s="189">
        <v>300</v>
      </c>
      <c r="G330" s="219"/>
      <c r="H330" s="219">
        <v>382.5</v>
      </c>
      <c r="I330" s="221">
        <v>344</v>
      </c>
      <c r="J330" s="191" t="s">
        <v>824</v>
      </c>
      <c r="K330" s="192">
        <f t="shared" si="191"/>
        <v>82.5</v>
      </c>
      <c r="L330" s="193">
        <f t="shared" si="192"/>
        <v>0.27500000000000002</v>
      </c>
      <c r="M330" s="188" t="s">
        <v>558</v>
      </c>
      <c r="N330" s="194">
        <v>44238</v>
      </c>
      <c r="O330" s="1"/>
      <c r="P330" s="1"/>
      <c r="Q330" s="1"/>
      <c r="R330" s="6" t="s">
        <v>750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152</v>
      </c>
      <c r="B331" s="217">
        <v>43832</v>
      </c>
      <c r="C331" s="217"/>
      <c r="D331" s="218" t="s">
        <v>775</v>
      </c>
      <c r="E331" s="219" t="s">
        <v>589</v>
      </c>
      <c r="F331" s="189">
        <v>495</v>
      </c>
      <c r="G331" s="219"/>
      <c r="H331" s="219">
        <v>595</v>
      </c>
      <c r="I331" s="221">
        <v>590</v>
      </c>
      <c r="J331" s="191" t="s">
        <v>823</v>
      </c>
      <c r="K331" s="192">
        <f t="shared" si="191"/>
        <v>100</v>
      </c>
      <c r="L331" s="193">
        <f t="shared" si="192"/>
        <v>0.20202020202020202</v>
      </c>
      <c r="M331" s="188" t="s">
        <v>558</v>
      </c>
      <c r="N331" s="194">
        <v>44589</v>
      </c>
      <c r="O331" s="1"/>
      <c r="P331" s="1"/>
      <c r="Q331" s="1"/>
      <c r="R331" s="6" t="s">
        <v>750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153</v>
      </c>
      <c r="B332" s="217">
        <v>43966</v>
      </c>
      <c r="C332" s="217"/>
      <c r="D332" s="218" t="s">
        <v>71</v>
      </c>
      <c r="E332" s="219" t="s">
        <v>589</v>
      </c>
      <c r="F332" s="189">
        <v>67.5</v>
      </c>
      <c r="G332" s="219"/>
      <c r="H332" s="219">
        <v>86</v>
      </c>
      <c r="I332" s="221">
        <v>86</v>
      </c>
      <c r="J332" s="191" t="s">
        <v>776</v>
      </c>
      <c r="K332" s="192">
        <f t="shared" ref="K332:K339" si="193">H332-F332</f>
        <v>18.5</v>
      </c>
      <c r="L332" s="193">
        <f t="shared" ref="L332:L339" si="194">K332/F332</f>
        <v>0.27407407407407408</v>
      </c>
      <c r="M332" s="188" t="s">
        <v>558</v>
      </c>
      <c r="N332" s="194">
        <v>44008</v>
      </c>
      <c r="O332" s="1"/>
      <c r="P332" s="1"/>
      <c r="Q332" s="1"/>
      <c r="R332" s="6" t="s">
        <v>750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154</v>
      </c>
      <c r="B333" s="217">
        <v>44035</v>
      </c>
      <c r="C333" s="217"/>
      <c r="D333" s="218" t="s">
        <v>459</v>
      </c>
      <c r="E333" s="219" t="s">
        <v>589</v>
      </c>
      <c r="F333" s="189">
        <v>231</v>
      </c>
      <c r="G333" s="219"/>
      <c r="H333" s="219">
        <v>281</v>
      </c>
      <c r="I333" s="221">
        <v>281</v>
      </c>
      <c r="J333" s="191" t="s">
        <v>647</v>
      </c>
      <c r="K333" s="192">
        <f t="shared" si="193"/>
        <v>50</v>
      </c>
      <c r="L333" s="193">
        <f t="shared" si="194"/>
        <v>0.21645021645021645</v>
      </c>
      <c r="M333" s="188" t="s">
        <v>558</v>
      </c>
      <c r="N333" s="194">
        <v>44358</v>
      </c>
      <c r="O333" s="1"/>
      <c r="P333" s="1"/>
      <c r="Q333" s="1"/>
      <c r="R333" s="6" t="s">
        <v>750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155</v>
      </c>
      <c r="B334" s="217">
        <v>44092</v>
      </c>
      <c r="C334" s="217"/>
      <c r="D334" s="218" t="s">
        <v>396</v>
      </c>
      <c r="E334" s="219" t="s">
        <v>589</v>
      </c>
      <c r="F334" s="219">
        <v>206</v>
      </c>
      <c r="G334" s="219"/>
      <c r="H334" s="219">
        <v>248</v>
      </c>
      <c r="I334" s="221">
        <v>248</v>
      </c>
      <c r="J334" s="191" t="s">
        <v>647</v>
      </c>
      <c r="K334" s="192">
        <f t="shared" si="193"/>
        <v>42</v>
      </c>
      <c r="L334" s="193">
        <f t="shared" si="194"/>
        <v>0.20388349514563106</v>
      </c>
      <c r="M334" s="188" t="s">
        <v>558</v>
      </c>
      <c r="N334" s="194">
        <v>44214</v>
      </c>
      <c r="O334" s="1"/>
      <c r="P334" s="1"/>
      <c r="Q334" s="1"/>
      <c r="R334" s="6" t="s">
        <v>750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156</v>
      </c>
      <c r="B335" s="217">
        <v>44140</v>
      </c>
      <c r="C335" s="217"/>
      <c r="D335" s="218" t="s">
        <v>396</v>
      </c>
      <c r="E335" s="219" t="s">
        <v>589</v>
      </c>
      <c r="F335" s="219">
        <v>182.5</v>
      </c>
      <c r="G335" s="219"/>
      <c r="H335" s="219">
        <v>248</v>
      </c>
      <c r="I335" s="221">
        <v>248</v>
      </c>
      <c r="J335" s="191" t="s">
        <v>647</v>
      </c>
      <c r="K335" s="192">
        <f t="shared" si="193"/>
        <v>65.5</v>
      </c>
      <c r="L335" s="193">
        <f t="shared" si="194"/>
        <v>0.35890410958904112</v>
      </c>
      <c r="M335" s="188" t="s">
        <v>558</v>
      </c>
      <c r="N335" s="194">
        <v>44214</v>
      </c>
      <c r="O335" s="1"/>
      <c r="P335" s="1"/>
      <c r="Q335" s="1"/>
      <c r="R335" s="6" t="s">
        <v>750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157</v>
      </c>
      <c r="B336" s="217">
        <v>44140</v>
      </c>
      <c r="C336" s="217"/>
      <c r="D336" s="218" t="s">
        <v>319</v>
      </c>
      <c r="E336" s="219" t="s">
        <v>589</v>
      </c>
      <c r="F336" s="219">
        <v>247.5</v>
      </c>
      <c r="G336" s="219"/>
      <c r="H336" s="219">
        <v>320</v>
      </c>
      <c r="I336" s="221">
        <v>320</v>
      </c>
      <c r="J336" s="191" t="s">
        <v>647</v>
      </c>
      <c r="K336" s="192">
        <f t="shared" si="193"/>
        <v>72.5</v>
      </c>
      <c r="L336" s="193">
        <f t="shared" si="194"/>
        <v>0.29292929292929293</v>
      </c>
      <c r="M336" s="188" t="s">
        <v>558</v>
      </c>
      <c r="N336" s="194">
        <v>44323</v>
      </c>
      <c r="O336" s="1"/>
      <c r="P336" s="1"/>
      <c r="Q336" s="1"/>
      <c r="R336" s="6" t="s">
        <v>750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158</v>
      </c>
      <c r="B337" s="217">
        <v>44140</v>
      </c>
      <c r="C337" s="217"/>
      <c r="D337" s="218" t="s">
        <v>270</v>
      </c>
      <c r="E337" s="219" t="s">
        <v>589</v>
      </c>
      <c r="F337" s="189">
        <v>925</v>
      </c>
      <c r="G337" s="219"/>
      <c r="H337" s="219">
        <v>1095</v>
      </c>
      <c r="I337" s="221">
        <v>1093</v>
      </c>
      <c r="J337" s="191" t="s">
        <v>777</v>
      </c>
      <c r="K337" s="192">
        <f t="shared" si="193"/>
        <v>170</v>
      </c>
      <c r="L337" s="193">
        <f t="shared" si="194"/>
        <v>0.18378378378378379</v>
      </c>
      <c r="M337" s="188" t="s">
        <v>558</v>
      </c>
      <c r="N337" s="194">
        <v>44201</v>
      </c>
      <c r="O337" s="1"/>
      <c r="P337" s="1"/>
      <c r="Q337" s="1"/>
      <c r="R337" s="6" t="s">
        <v>750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159</v>
      </c>
      <c r="B338" s="217">
        <v>44140</v>
      </c>
      <c r="C338" s="217"/>
      <c r="D338" s="218" t="s">
        <v>335</v>
      </c>
      <c r="E338" s="219" t="s">
        <v>589</v>
      </c>
      <c r="F338" s="189">
        <v>332.5</v>
      </c>
      <c r="G338" s="219"/>
      <c r="H338" s="219">
        <v>393</v>
      </c>
      <c r="I338" s="221">
        <v>406</v>
      </c>
      <c r="J338" s="191" t="s">
        <v>778</v>
      </c>
      <c r="K338" s="192">
        <f t="shared" si="193"/>
        <v>60.5</v>
      </c>
      <c r="L338" s="193">
        <f t="shared" si="194"/>
        <v>0.18195488721804512</v>
      </c>
      <c r="M338" s="188" t="s">
        <v>558</v>
      </c>
      <c r="N338" s="194">
        <v>44256</v>
      </c>
      <c r="O338" s="1"/>
      <c r="P338" s="1"/>
      <c r="Q338" s="1"/>
      <c r="R338" s="6" t="s">
        <v>750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160</v>
      </c>
      <c r="B339" s="217">
        <v>44141</v>
      </c>
      <c r="C339" s="217"/>
      <c r="D339" s="218" t="s">
        <v>459</v>
      </c>
      <c r="E339" s="219" t="s">
        <v>589</v>
      </c>
      <c r="F339" s="189">
        <v>231</v>
      </c>
      <c r="G339" s="219"/>
      <c r="H339" s="219">
        <v>281</v>
      </c>
      <c r="I339" s="221">
        <v>281</v>
      </c>
      <c r="J339" s="191" t="s">
        <v>647</v>
      </c>
      <c r="K339" s="192">
        <f t="shared" si="193"/>
        <v>50</v>
      </c>
      <c r="L339" s="193">
        <f t="shared" si="194"/>
        <v>0.21645021645021645</v>
      </c>
      <c r="M339" s="188" t="s">
        <v>558</v>
      </c>
      <c r="N339" s="194">
        <v>44358</v>
      </c>
      <c r="O339" s="1"/>
      <c r="P339" s="1"/>
      <c r="Q339" s="1"/>
      <c r="R339" s="6" t="s">
        <v>750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42">
        <v>161</v>
      </c>
      <c r="B340" s="235">
        <v>44187</v>
      </c>
      <c r="C340" s="235"/>
      <c r="D340" s="236" t="s">
        <v>434</v>
      </c>
      <c r="E340" s="53" t="s">
        <v>589</v>
      </c>
      <c r="F340" s="237" t="s">
        <v>779</v>
      </c>
      <c r="G340" s="53"/>
      <c r="H340" s="53"/>
      <c r="I340" s="238">
        <v>239</v>
      </c>
      <c r="J340" s="234" t="s">
        <v>561</v>
      </c>
      <c r="K340" s="234"/>
      <c r="L340" s="239"/>
      <c r="M340" s="240"/>
      <c r="N340" s="241"/>
      <c r="O340" s="1"/>
      <c r="P340" s="1"/>
      <c r="Q340" s="1"/>
      <c r="R340" s="6" t="s">
        <v>750</v>
      </c>
    </row>
    <row r="341" spans="1:26" ht="12.75" customHeight="1">
      <c r="A341" s="216">
        <v>162</v>
      </c>
      <c r="B341" s="217">
        <v>44258</v>
      </c>
      <c r="C341" s="217"/>
      <c r="D341" s="218" t="s">
        <v>775</v>
      </c>
      <c r="E341" s="219" t="s">
        <v>589</v>
      </c>
      <c r="F341" s="189">
        <v>495</v>
      </c>
      <c r="G341" s="219"/>
      <c r="H341" s="219">
        <v>595</v>
      </c>
      <c r="I341" s="221">
        <v>590</v>
      </c>
      <c r="J341" s="191" t="s">
        <v>823</v>
      </c>
      <c r="K341" s="192">
        <f>H341-F341</f>
        <v>100</v>
      </c>
      <c r="L341" s="193">
        <f>K341/F341</f>
        <v>0.20202020202020202</v>
      </c>
      <c r="M341" s="188" t="s">
        <v>558</v>
      </c>
      <c r="N341" s="194">
        <v>44589</v>
      </c>
      <c r="O341" s="1"/>
      <c r="P341" s="1"/>
      <c r="R341" s="6" t="s">
        <v>750</v>
      </c>
    </row>
    <row r="342" spans="1:26" ht="12.75" customHeight="1">
      <c r="A342" s="216">
        <v>163</v>
      </c>
      <c r="B342" s="217">
        <v>44274</v>
      </c>
      <c r="C342" s="217"/>
      <c r="D342" s="218" t="s">
        <v>335</v>
      </c>
      <c r="E342" s="219" t="s">
        <v>589</v>
      </c>
      <c r="F342" s="189">
        <v>355</v>
      </c>
      <c r="G342" s="219"/>
      <c r="H342" s="219">
        <v>422.5</v>
      </c>
      <c r="I342" s="221">
        <v>420</v>
      </c>
      <c r="J342" s="191" t="s">
        <v>780</v>
      </c>
      <c r="K342" s="192">
        <f>H342-F342</f>
        <v>67.5</v>
      </c>
      <c r="L342" s="193">
        <f>K342/F342</f>
        <v>0.19014084507042253</v>
      </c>
      <c r="M342" s="188" t="s">
        <v>558</v>
      </c>
      <c r="N342" s="194">
        <v>44361</v>
      </c>
      <c r="O342" s="1"/>
      <c r="R342" s="243" t="s">
        <v>750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164</v>
      </c>
      <c r="B343" s="217">
        <v>44295</v>
      </c>
      <c r="C343" s="217"/>
      <c r="D343" s="218" t="s">
        <v>781</v>
      </c>
      <c r="E343" s="219" t="s">
        <v>589</v>
      </c>
      <c r="F343" s="189">
        <v>555</v>
      </c>
      <c r="G343" s="219"/>
      <c r="H343" s="219">
        <v>663</v>
      </c>
      <c r="I343" s="221">
        <v>663</v>
      </c>
      <c r="J343" s="191" t="s">
        <v>782</v>
      </c>
      <c r="K343" s="192">
        <f>H343-F343</f>
        <v>108</v>
      </c>
      <c r="L343" s="193">
        <f>K343/F343</f>
        <v>0.19459459459459461</v>
      </c>
      <c r="M343" s="188" t="s">
        <v>558</v>
      </c>
      <c r="N343" s="194">
        <v>44321</v>
      </c>
      <c r="O343" s="1"/>
      <c r="P343" s="1"/>
      <c r="Q343" s="1"/>
      <c r="R343" s="243" t="s">
        <v>750</v>
      </c>
    </row>
    <row r="344" spans="1:26" ht="12.75" customHeight="1">
      <c r="A344" s="216">
        <v>165</v>
      </c>
      <c r="B344" s="217">
        <v>44308</v>
      </c>
      <c r="C344" s="217"/>
      <c r="D344" s="218" t="s">
        <v>366</v>
      </c>
      <c r="E344" s="219" t="s">
        <v>589</v>
      </c>
      <c r="F344" s="189">
        <v>126.5</v>
      </c>
      <c r="G344" s="219"/>
      <c r="H344" s="219">
        <v>155</v>
      </c>
      <c r="I344" s="221">
        <v>155</v>
      </c>
      <c r="J344" s="191" t="s">
        <v>647</v>
      </c>
      <c r="K344" s="192">
        <f>H344-F344</f>
        <v>28.5</v>
      </c>
      <c r="L344" s="193">
        <f>K344/F344</f>
        <v>0.22529644268774704</v>
      </c>
      <c r="M344" s="188" t="s">
        <v>558</v>
      </c>
      <c r="N344" s="194">
        <v>44362</v>
      </c>
      <c r="O344" s="1"/>
      <c r="R344" s="243" t="s">
        <v>750</v>
      </c>
    </row>
    <row r="345" spans="1:26" ht="12.75" customHeight="1">
      <c r="A345" s="274">
        <v>166</v>
      </c>
      <c r="B345" s="275">
        <v>44368</v>
      </c>
      <c r="C345" s="275"/>
      <c r="D345" s="276" t="s">
        <v>384</v>
      </c>
      <c r="E345" s="277" t="s">
        <v>589</v>
      </c>
      <c r="F345" s="278">
        <v>287.5</v>
      </c>
      <c r="G345" s="277"/>
      <c r="H345" s="277">
        <v>245</v>
      </c>
      <c r="I345" s="279">
        <v>344</v>
      </c>
      <c r="J345" s="201" t="s">
        <v>818</v>
      </c>
      <c r="K345" s="202">
        <f>H345-F345</f>
        <v>-42.5</v>
      </c>
      <c r="L345" s="203">
        <f>K345/F345</f>
        <v>-0.14782608695652175</v>
      </c>
      <c r="M345" s="199" t="s">
        <v>570</v>
      </c>
      <c r="N345" s="196">
        <v>44508</v>
      </c>
      <c r="O345" s="1"/>
      <c r="R345" s="243" t="s">
        <v>750</v>
      </c>
    </row>
    <row r="346" spans="1:26" ht="12.75" customHeight="1">
      <c r="A346" s="242">
        <v>167</v>
      </c>
      <c r="B346" s="235">
        <v>44368</v>
      </c>
      <c r="C346" s="235"/>
      <c r="D346" s="236" t="s">
        <v>459</v>
      </c>
      <c r="E346" s="53" t="s">
        <v>589</v>
      </c>
      <c r="F346" s="237" t="s">
        <v>783</v>
      </c>
      <c r="G346" s="53"/>
      <c r="H346" s="53"/>
      <c r="I346" s="238">
        <v>320</v>
      </c>
      <c r="J346" s="234" t="s">
        <v>561</v>
      </c>
      <c r="K346" s="242"/>
      <c r="L346" s="235"/>
      <c r="M346" s="235"/>
      <c r="N346" s="236"/>
      <c r="O346" s="41"/>
      <c r="R346" s="243" t="s">
        <v>750</v>
      </c>
    </row>
    <row r="347" spans="1:26" ht="12.75" customHeight="1">
      <c r="A347" s="216">
        <v>168</v>
      </c>
      <c r="B347" s="217">
        <v>44406</v>
      </c>
      <c r="C347" s="217"/>
      <c r="D347" s="218" t="s">
        <v>366</v>
      </c>
      <c r="E347" s="219" t="s">
        <v>589</v>
      </c>
      <c r="F347" s="189">
        <v>162.5</v>
      </c>
      <c r="G347" s="219"/>
      <c r="H347" s="219">
        <v>200</v>
      </c>
      <c r="I347" s="221">
        <v>200</v>
      </c>
      <c r="J347" s="191" t="s">
        <v>647</v>
      </c>
      <c r="K347" s="192">
        <f>H347-F347</f>
        <v>37.5</v>
      </c>
      <c r="L347" s="193">
        <f>K347/F347</f>
        <v>0.23076923076923078</v>
      </c>
      <c r="M347" s="188" t="s">
        <v>558</v>
      </c>
      <c r="N347" s="194">
        <v>44571</v>
      </c>
      <c r="O347" s="1"/>
      <c r="R347" s="243" t="s">
        <v>750</v>
      </c>
    </row>
    <row r="348" spans="1:26" ht="12.75" customHeight="1">
      <c r="A348" s="216">
        <v>169</v>
      </c>
      <c r="B348" s="217">
        <v>44462</v>
      </c>
      <c r="C348" s="217"/>
      <c r="D348" s="218" t="s">
        <v>788</v>
      </c>
      <c r="E348" s="219" t="s">
        <v>589</v>
      </c>
      <c r="F348" s="189">
        <v>1235</v>
      </c>
      <c r="G348" s="219"/>
      <c r="H348" s="219">
        <v>1505</v>
      </c>
      <c r="I348" s="221">
        <v>1500</v>
      </c>
      <c r="J348" s="191" t="s">
        <v>647</v>
      </c>
      <c r="K348" s="192">
        <f>H348-F348</f>
        <v>270</v>
      </c>
      <c r="L348" s="193">
        <f>K348/F348</f>
        <v>0.21862348178137653</v>
      </c>
      <c r="M348" s="188" t="s">
        <v>558</v>
      </c>
      <c r="N348" s="194">
        <v>44564</v>
      </c>
      <c r="O348" s="1"/>
      <c r="R348" s="243" t="s">
        <v>750</v>
      </c>
    </row>
    <row r="349" spans="1:26" ht="12.75" customHeight="1">
      <c r="A349" s="258">
        <v>170</v>
      </c>
      <c r="B349" s="259">
        <v>44480</v>
      </c>
      <c r="C349" s="259"/>
      <c r="D349" s="260" t="s">
        <v>790</v>
      </c>
      <c r="E349" s="261" t="s">
        <v>589</v>
      </c>
      <c r="F349" s="262" t="s">
        <v>795</v>
      </c>
      <c r="G349" s="261"/>
      <c r="H349" s="261"/>
      <c r="I349" s="261">
        <v>145</v>
      </c>
      <c r="J349" s="263" t="s">
        <v>561</v>
      </c>
      <c r="K349" s="258"/>
      <c r="L349" s="259"/>
      <c r="M349" s="259"/>
      <c r="N349" s="260"/>
      <c r="O349" s="41"/>
      <c r="R349" s="243" t="s">
        <v>750</v>
      </c>
    </row>
    <row r="350" spans="1:26" ht="12.75" customHeight="1">
      <c r="A350" s="264">
        <v>171</v>
      </c>
      <c r="B350" s="265">
        <v>44481</v>
      </c>
      <c r="C350" s="265"/>
      <c r="D350" s="266" t="s">
        <v>259</v>
      </c>
      <c r="E350" s="267" t="s">
        <v>589</v>
      </c>
      <c r="F350" s="268" t="s">
        <v>792</v>
      </c>
      <c r="G350" s="267"/>
      <c r="H350" s="267"/>
      <c r="I350" s="267">
        <v>380</v>
      </c>
      <c r="J350" s="269" t="s">
        <v>561</v>
      </c>
      <c r="K350" s="264"/>
      <c r="L350" s="265"/>
      <c r="M350" s="265"/>
      <c r="N350" s="266"/>
      <c r="O350" s="41"/>
      <c r="R350" s="243" t="s">
        <v>750</v>
      </c>
    </row>
    <row r="351" spans="1:26" ht="12.75" customHeight="1">
      <c r="A351" s="264">
        <v>172</v>
      </c>
      <c r="B351" s="265">
        <v>44481</v>
      </c>
      <c r="C351" s="265"/>
      <c r="D351" s="266" t="s">
        <v>391</v>
      </c>
      <c r="E351" s="267" t="s">
        <v>589</v>
      </c>
      <c r="F351" s="268" t="s">
        <v>793</v>
      </c>
      <c r="G351" s="267"/>
      <c r="H351" s="267"/>
      <c r="I351" s="267">
        <v>56</v>
      </c>
      <c r="J351" s="269" t="s">
        <v>561</v>
      </c>
      <c r="K351" s="264"/>
      <c r="L351" s="265"/>
      <c r="M351" s="265"/>
      <c r="N351" s="266"/>
      <c r="O351" s="41"/>
      <c r="R351" s="243"/>
    </row>
    <row r="352" spans="1:26" ht="12.75" customHeight="1">
      <c r="A352" s="216">
        <v>173</v>
      </c>
      <c r="B352" s="217">
        <v>44551</v>
      </c>
      <c r="C352" s="217"/>
      <c r="D352" s="218" t="s">
        <v>118</v>
      </c>
      <c r="E352" s="219" t="s">
        <v>589</v>
      </c>
      <c r="F352" s="189">
        <v>2300</v>
      </c>
      <c r="G352" s="219"/>
      <c r="H352" s="219">
        <f>(2820+2200)/2</f>
        <v>2510</v>
      </c>
      <c r="I352" s="221">
        <v>3000</v>
      </c>
      <c r="J352" s="191" t="s">
        <v>833</v>
      </c>
      <c r="K352" s="192">
        <f>H352-F352</f>
        <v>210</v>
      </c>
      <c r="L352" s="193">
        <f>K352/F352</f>
        <v>9.1304347826086957E-2</v>
      </c>
      <c r="M352" s="188" t="s">
        <v>558</v>
      </c>
      <c r="N352" s="194">
        <v>44649</v>
      </c>
      <c r="O352" s="1"/>
      <c r="R352" s="243"/>
    </row>
    <row r="353" spans="1:18" ht="12.75" customHeight="1">
      <c r="A353" s="270">
        <v>174</v>
      </c>
      <c r="B353" s="265">
        <v>44606</v>
      </c>
      <c r="C353" s="270"/>
      <c r="D353" s="270" t="s">
        <v>412</v>
      </c>
      <c r="E353" s="267" t="s">
        <v>589</v>
      </c>
      <c r="F353" s="267" t="s">
        <v>826</v>
      </c>
      <c r="G353" s="267"/>
      <c r="H353" s="267"/>
      <c r="I353" s="267">
        <v>764</v>
      </c>
      <c r="J353" s="267" t="s">
        <v>561</v>
      </c>
      <c r="K353" s="267"/>
      <c r="L353" s="267"/>
      <c r="M353" s="267"/>
      <c r="N353" s="270"/>
      <c r="O353" s="41"/>
      <c r="R353" s="243"/>
    </row>
    <row r="354" spans="1:18" ht="12.75" customHeight="1">
      <c r="A354" s="270">
        <v>175</v>
      </c>
      <c r="B354" s="265">
        <v>44613</v>
      </c>
      <c r="C354" s="270"/>
      <c r="D354" s="270" t="s">
        <v>788</v>
      </c>
      <c r="E354" s="267" t="s">
        <v>589</v>
      </c>
      <c r="F354" s="267" t="s">
        <v>827</v>
      </c>
      <c r="G354" s="267"/>
      <c r="H354" s="267"/>
      <c r="I354" s="267">
        <v>1510</v>
      </c>
      <c r="J354" s="267" t="s">
        <v>561</v>
      </c>
      <c r="K354" s="267"/>
      <c r="L354" s="267"/>
      <c r="M354" s="267"/>
      <c r="N354" s="270"/>
      <c r="O354" s="41"/>
      <c r="R354" s="243"/>
    </row>
    <row r="355" spans="1:18" ht="12.75" customHeight="1">
      <c r="A355">
        <v>176</v>
      </c>
      <c r="B355" s="265">
        <v>44670</v>
      </c>
      <c r="C355" s="265"/>
      <c r="D355" s="270" t="s">
        <v>522</v>
      </c>
      <c r="E355" s="341" t="s">
        <v>589</v>
      </c>
      <c r="F355" s="267" t="s">
        <v>836</v>
      </c>
      <c r="G355" s="267"/>
      <c r="H355" s="267"/>
      <c r="I355" s="267">
        <v>553</v>
      </c>
      <c r="J355" s="267" t="s">
        <v>561</v>
      </c>
      <c r="K355" s="267"/>
      <c r="L355" s="267"/>
      <c r="M355" s="267"/>
      <c r="N355" s="267"/>
      <c r="O355" s="41"/>
      <c r="R355" s="243"/>
    </row>
    <row r="356" spans="1:18" ht="12.75" customHeight="1">
      <c r="A356" s="242"/>
      <c r="F356" s="56"/>
      <c r="G356" s="56"/>
      <c r="H356" s="56"/>
      <c r="I356" s="56"/>
      <c r="J356" s="41"/>
      <c r="K356" s="56"/>
      <c r="L356" s="56"/>
      <c r="M356" s="56"/>
      <c r="O356" s="41"/>
      <c r="R356" s="243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B359" s="244" t="s">
        <v>784</v>
      </c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A366" s="245"/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A367" s="245"/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A368" s="53"/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</sheetData>
  <autoFilter ref="R1:R364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6:K87 K102 K99 K95 K90 K77 K75 K73 K1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2022-06-30T02:39:52Z</dcterms:modified>
</cp:coreProperties>
</file>